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13_ncr:1_{032391C5-75AB-4B5D-817D-82B796ED0D50}" xr6:coauthVersionLast="47" xr6:coauthVersionMax="47" xr10:uidLastSave="{00000000-0000-0000-0000-000000000000}"/>
  <bookViews>
    <workbookView xWindow="-120" yWindow="-120" windowWidth="29040" windowHeight="15840" firstSheet="15" activeTab="21" xr2:uid="{A03F5D17-4DA2-4248-B96C-B4B38029144D}"/>
  </bookViews>
  <sheets>
    <sheet name="Output Hours RAW" sheetId="2" r:id="rId1"/>
    <sheet name="CpH N RAW" sheetId="20" r:id="rId2"/>
    <sheet name="Output RAW" sheetId="6" r:id="rId3"/>
    <sheet name="CPI RAW" sheetId="22" r:id="rId4"/>
    <sheet name="Output Hours Aggregated" sheetId="4" r:id="rId5"/>
    <sheet name="Output N" sheetId="5" r:id="rId6"/>
    <sheet name="OpH Aggregate N" sheetId="7" r:id="rId7"/>
    <sheet name="Prod Aggregate PPI_R" sheetId="8" r:id="rId8"/>
    <sheet name="CpH N" sheetId="1" r:id="rId9"/>
    <sheet name="CpH N YoY%" sheetId="19" r:id="rId10"/>
    <sheet name="CpH PPI_R" sheetId="10" r:id="rId11"/>
    <sheet name="CpH PPI_R YoY%" sheetId="17" r:id="rId12"/>
    <sheet name="CpH CPI_R" sheetId="21" r:id="rId13"/>
    <sheet name="CpH CPI_R YoY%" sheetId="24" r:id="rId14"/>
    <sheet name="OpH PPI_R" sheetId="14" r:id="rId15"/>
    <sheet name="OpH PPI_R YoY%" sheetId="15" r:id="rId16"/>
    <sheet name="OpH N YoY%" sheetId="16" r:id="rId17"/>
    <sheet name="YoY% Collected" sheetId="18" r:id="rId18"/>
    <sheet name="Aggr. Econ Collected" sheetId="26" r:id="rId19"/>
    <sheet name="CPI Deflator 01" sheetId="23" r:id="rId20"/>
    <sheet name="GDP Deflator 01" sheetId="27" r:id="rId21"/>
    <sheet name="PPI Deflator 01" sheetId="11" r:id="rId22"/>
    <sheet name="Combining B,D,E" sheetId="12" r:id="rId23"/>
    <sheet name="Output Prices" sheetId="13" r:id="rId24"/>
    <sheet name="Sheet1" sheetId="25" r:id="rId2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26" l="1"/>
  <c r="B18" i="26"/>
  <c r="B19" i="26"/>
  <c r="B17" i="26"/>
  <c r="C15" i="26"/>
  <c r="D15" i="26" s="1"/>
  <c r="E15" i="26" s="1"/>
  <c r="F15" i="26" s="1"/>
  <c r="G15" i="26" s="1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S15" i="26" s="1"/>
  <c r="T15" i="26" s="1"/>
  <c r="U15" i="26" s="1"/>
  <c r="V15" i="26" s="1"/>
  <c r="W15" i="26" s="1"/>
  <c r="X15" i="26" s="1"/>
  <c r="Y15" i="26" s="1"/>
  <c r="Z15" i="26" s="1"/>
  <c r="AA15" i="26" s="1"/>
  <c r="AB15" i="26" s="1"/>
  <c r="AC15" i="26" s="1"/>
  <c r="AD15" i="26" s="1"/>
  <c r="AE15" i="26" s="1"/>
  <c r="AF15" i="26" s="1"/>
  <c r="AG15" i="26" s="1"/>
  <c r="AH15" i="26" s="1"/>
  <c r="AI15" i="26" s="1"/>
  <c r="AJ15" i="26" s="1"/>
  <c r="AK15" i="26" s="1"/>
  <c r="AL15" i="26" s="1"/>
  <c r="AM15" i="26" s="1"/>
  <c r="AN15" i="26" s="1"/>
  <c r="AO15" i="26" s="1"/>
  <c r="AP15" i="26" s="1"/>
  <c r="AQ15" i="26" s="1"/>
  <c r="AR15" i="26" s="1"/>
  <c r="AS15" i="26" s="1"/>
  <c r="AT15" i="26" s="1"/>
  <c r="AU15" i="26" s="1"/>
  <c r="AV15" i="26" s="1"/>
  <c r="AW15" i="26" s="1"/>
  <c r="AX15" i="26" s="1"/>
  <c r="AY15" i="26" s="1"/>
  <c r="AZ15" i="26" s="1"/>
  <c r="BA15" i="26" s="1"/>
  <c r="BB15" i="26" s="1"/>
  <c r="BC15" i="26" s="1"/>
  <c r="BD15" i="26" s="1"/>
  <c r="BE15" i="26" s="1"/>
  <c r="BF15" i="26" s="1"/>
  <c r="BG15" i="26" s="1"/>
  <c r="BH15" i="26" s="1"/>
  <c r="BI15" i="26" s="1"/>
  <c r="BJ15" i="26" s="1"/>
  <c r="BK15" i="26" s="1"/>
  <c r="BL15" i="26" s="1"/>
  <c r="BM15" i="26" s="1"/>
  <c r="BN15" i="26" s="1"/>
  <c r="BO15" i="26" s="1"/>
  <c r="BP15" i="26" s="1"/>
  <c r="BQ15" i="26" s="1"/>
  <c r="BR15" i="26" s="1"/>
  <c r="BS15" i="26" s="1"/>
  <c r="BT15" i="26" s="1"/>
  <c r="BU15" i="26" s="1"/>
  <c r="BV15" i="26" s="1"/>
  <c r="BW15" i="26" s="1"/>
  <c r="BX15" i="26" s="1"/>
  <c r="BY15" i="26" s="1"/>
  <c r="BZ15" i="26" s="1"/>
  <c r="CA15" i="26" s="1"/>
  <c r="CB15" i="26" s="1"/>
  <c r="CC15" i="26" s="1"/>
  <c r="CD15" i="26" s="1"/>
  <c r="CE15" i="26" s="1"/>
  <c r="CF15" i="26" s="1"/>
  <c r="CG15" i="26" s="1"/>
  <c r="CH15" i="26" s="1"/>
  <c r="CI15" i="26" s="1"/>
  <c r="CJ15" i="26" s="1"/>
  <c r="CK15" i="26" s="1"/>
  <c r="CL15" i="26" s="1"/>
  <c r="CM15" i="26" s="1"/>
  <c r="CN15" i="26" s="1"/>
  <c r="CO15" i="26" s="1"/>
  <c r="CP15" i="26" s="1"/>
  <c r="CQ15" i="26" s="1"/>
  <c r="CQ18" i="26" s="1"/>
  <c r="C16" i="26"/>
  <c r="D16" i="26" s="1"/>
  <c r="E16" i="26" s="1"/>
  <c r="F16" i="26" s="1"/>
  <c r="G16" i="26" s="1"/>
  <c r="H16" i="26" s="1"/>
  <c r="I16" i="26" s="1"/>
  <c r="J16" i="26" s="1"/>
  <c r="K16" i="26" s="1"/>
  <c r="L16" i="26" s="1"/>
  <c r="M16" i="26" s="1"/>
  <c r="N16" i="26" s="1"/>
  <c r="O16" i="26" s="1"/>
  <c r="P16" i="26" s="1"/>
  <c r="Q16" i="26" s="1"/>
  <c r="R16" i="26" s="1"/>
  <c r="S16" i="26" s="1"/>
  <c r="T16" i="26" s="1"/>
  <c r="U16" i="26" s="1"/>
  <c r="V16" i="26" s="1"/>
  <c r="W16" i="26" s="1"/>
  <c r="X16" i="26" s="1"/>
  <c r="Y16" i="26" s="1"/>
  <c r="Z16" i="26" s="1"/>
  <c r="AA16" i="26" s="1"/>
  <c r="AB16" i="26" s="1"/>
  <c r="AC16" i="26" s="1"/>
  <c r="AD16" i="26" s="1"/>
  <c r="AE16" i="26" s="1"/>
  <c r="AF16" i="26" s="1"/>
  <c r="AG16" i="26" s="1"/>
  <c r="AH16" i="26" s="1"/>
  <c r="AI16" i="26" s="1"/>
  <c r="AJ16" i="26" s="1"/>
  <c r="AK16" i="26" s="1"/>
  <c r="AL16" i="26" s="1"/>
  <c r="AM16" i="26" s="1"/>
  <c r="AN16" i="26" s="1"/>
  <c r="AO16" i="26" s="1"/>
  <c r="AP16" i="26" s="1"/>
  <c r="AQ16" i="26" s="1"/>
  <c r="AR16" i="26" s="1"/>
  <c r="AS16" i="26" s="1"/>
  <c r="AT16" i="26" s="1"/>
  <c r="AU16" i="26" s="1"/>
  <c r="AV16" i="26" s="1"/>
  <c r="AW16" i="26" s="1"/>
  <c r="AX16" i="26" s="1"/>
  <c r="AY16" i="26" s="1"/>
  <c r="AZ16" i="26" s="1"/>
  <c r="BA16" i="26" s="1"/>
  <c r="BB16" i="26" s="1"/>
  <c r="BC16" i="26" s="1"/>
  <c r="BD16" i="26" s="1"/>
  <c r="BE16" i="26" s="1"/>
  <c r="BF16" i="26" s="1"/>
  <c r="BG16" i="26" s="1"/>
  <c r="BH16" i="26" s="1"/>
  <c r="BI16" i="26" s="1"/>
  <c r="BJ16" i="26" s="1"/>
  <c r="BK16" i="26" s="1"/>
  <c r="BL16" i="26" s="1"/>
  <c r="BM16" i="26" s="1"/>
  <c r="BN16" i="26" s="1"/>
  <c r="BO16" i="26" s="1"/>
  <c r="BP16" i="26" s="1"/>
  <c r="BQ16" i="26" s="1"/>
  <c r="BR16" i="26" s="1"/>
  <c r="BS16" i="26" s="1"/>
  <c r="BT16" i="26" s="1"/>
  <c r="BU16" i="26" s="1"/>
  <c r="BV16" i="26" s="1"/>
  <c r="BW16" i="26" s="1"/>
  <c r="BX16" i="26" s="1"/>
  <c r="BY16" i="26" s="1"/>
  <c r="BZ16" i="26" s="1"/>
  <c r="CA16" i="26" s="1"/>
  <c r="CB16" i="26" s="1"/>
  <c r="CC16" i="26" s="1"/>
  <c r="CD16" i="26" s="1"/>
  <c r="CE16" i="26" s="1"/>
  <c r="CF16" i="26" s="1"/>
  <c r="CG16" i="26" s="1"/>
  <c r="CH16" i="26" s="1"/>
  <c r="CI16" i="26" s="1"/>
  <c r="CJ16" i="26" s="1"/>
  <c r="CK16" i="26" s="1"/>
  <c r="CL16" i="26" s="1"/>
  <c r="CM16" i="26" s="1"/>
  <c r="CN16" i="26" s="1"/>
  <c r="CO16" i="26" s="1"/>
  <c r="CP16" i="26" s="1"/>
  <c r="CQ16" i="26" s="1"/>
  <c r="CQ19" i="26" s="1"/>
  <c r="C14" i="26"/>
  <c r="D14" i="26" s="1"/>
  <c r="E14" i="26" s="1"/>
  <c r="F14" i="26" s="1"/>
  <c r="G14" i="26" s="1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S14" i="26" s="1"/>
  <c r="T14" i="26" s="1"/>
  <c r="U14" i="26" s="1"/>
  <c r="V14" i="26" s="1"/>
  <c r="W14" i="26" s="1"/>
  <c r="X14" i="26" s="1"/>
  <c r="Y14" i="26" s="1"/>
  <c r="Z14" i="26" s="1"/>
  <c r="AA14" i="26" s="1"/>
  <c r="AB14" i="26" s="1"/>
  <c r="AC14" i="26" s="1"/>
  <c r="AD14" i="26" s="1"/>
  <c r="AE14" i="26" s="1"/>
  <c r="AF14" i="26" s="1"/>
  <c r="AG14" i="26" s="1"/>
  <c r="AH14" i="26" s="1"/>
  <c r="AI14" i="26" s="1"/>
  <c r="AJ14" i="26" s="1"/>
  <c r="AK14" i="26" s="1"/>
  <c r="AL14" i="26" s="1"/>
  <c r="AM14" i="26" s="1"/>
  <c r="AN14" i="26" s="1"/>
  <c r="AO14" i="26" s="1"/>
  <c r="AP14" i="26" s="1"/>
  <c r="AQ14" i="26" s="1"/>
  <c r="AR14" i="26" s="1"/>
  <c r="AS14" i="26" s="1"/>
  <c r="AT14" i="26" s="1"/>
  <c r="AU14" i="26" s="1"/>
  <c r="AV14" i="26" s="1"/>
  <c r="AW14" i="26" s="1"/>
  <c r="AX14" i="26" s="1"/>
  <c r="AY14" i="26" s="1"/>
  <c r="AZ14" i="26" s="1"/>
  <c r="BA14" i="26" s="1"/>
  <c r="BB14" i="26" s="1"/>
  <c r="BC14" i="26" s="1"/>
  <c r="BD14" i="26" s="1"/>
  <c r="BE14" i="26" s="1"/>
  <c r="BF14" i="26" s="1"/>
  <c r="BG14" i="26" s="1"/>
  <c r="BH14" i="26" s="1"/>
  <c r="BI14" i="26" s="1"/>
  <c r="BJ14" i="26" s="1"/>
  <c r="BK14" i="26" s="1"/>
  <c r="BL14" i="26" s="1"/>
  <c r="BM14" i="26" s="1"/>
  <c r="BN14" i="26" s="1"/>
  <c r="BO14" i="26" s="1"/>
  <c r="BP14" i="26" s="1"/>
  <c r="BQ14" i="26" s="1"/>
  <c r="BR14" i="26" s="1"/>
  <c r="BS14" i="26" s="1"/>
  <c r="BT14" i="26" s="1"/>
  <c r="BU14" i="26" s="1"/>
  <c r="BV14" i="26" s="1"/>
  <c r="BW14" i="26" s="1"/>
  <c r="BX14" i="26" s="1"/>
  <c r="BY14" i="26" s="1"/>
  <c r="BZ14" i="26" s="1"/>
  <c r="CA14" i="26" s="1"/>
  <c r="CB14" i="26" s="1"/>
  <c r="CC14" i="26" s="1"/>
  <c r="CD14" i="26" s="1"/>
  <c r="CE14" i="26" s="1"/>
  <c r="CF14" i="26" s="1"/>
  <c r="CG14" i="26" s="1"/>
  <c r="CH14" i="26" s="1"/>
  <c r="CI14" i="26" s="1"/>
  <c r="CJ14" i="26" s="1"/>
  <c r="CK14" i="26" s="1"/>
  <c r="CL14" i="26" s="1"/>
  <c r="CM14" i="26" s="1"/>
  <c r="CN14" i="26" s="1"/>
  <c r="CO14" i="26" s="1"/>
  <c r="CP14" i="26" s="1"/>
  <c r="CQ14" i="26" s="1"/>
  <c r="CQ17" i="26" s="1"/>
  <c r="CQ3" i="26"/>
  <c r="CQ4" i="26"/>
  <c r="CQ5" i="26"/>
  <c r="CQ6" i="26"/>
  <c r="CQ7" i="26"/>
  <c r="CQ8" i="26"/>
  <c r="CQ9" i="26"/>
  <c r="CQ10" i="26"/>
  <c r="CQ11" i="26"/>
  <c r="CQ12" i="26"/>
  <c r="CQ13" i="26"/>
  <c r="CP3" i="26"/>
  <c r="CP4" i="26"/>
  <c r="CP5" i="26"/>
  <c r="CP6" i="26"/>
  <c r="CP7" i="26"/>
  <c r="CP8" i="26"/>
  <c r="CP9" i="26"/>
  <c r="CP10" i="26"/>
  <c r="CP11" i="26"/>
  <c r="CP12" i="26"/>
  <c r="CP13" i="26"/>
  <c r="CQ2" i="26"/>
  <c r="CP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BC13" i="26"/>
  <c r="BD13" i="26"/>
  <c r="BE13" i="26"/>
  <c r="BF13" i="26"/>
  <c r="BG13" i="26"/>
  <c r="BH13" i="26"/>
  <c r="BI13" i="26"/>
  <c r="BJ13" i="26"/>
  <c r="BK13" i="26"/>
  <c r="BL13" i="26"/>
  <c r="BM13" i="26"/>
  <c r="BN13" i="26"/>
  <c r="BO13" i="26"/>
  <c r="BP13" i="26"/>
  <c r="BQ13" i="26"/>
  <c r="BR13" i="26"/>
  <c r="BS13" i="26"/>
  <c r="BT13" i="26"/>
  <c r="BU13" i="26"/>
  <c r="BV13" i="26"/>
  <c r="BW13" i="26"/>
  <c r="BX13" i="26"/>
  <c r="BY13" i="26"/>
  <c r="BZ13" i="26"/>
  <c r="CA13" i="26"/>
  <c r="CB13" i="26"/>
  <c r="CC13" i="26"/>
  <c r="CD13" i="26"/>
  <c r="CE13" i="26"/>
  <c r="CF13" i="26"/>
  <c r="CG13" i="26"/>
  <c r="CH13" i="26"/>
  <c r="CI13" i="26"/>
  <c r="CJ13" i="26"/>
  <c r="CK13" i="26"/>
  <c r="CL13" i="26"/>
  <c r="CM13" i="26"/>
  <c r="CN13" i="26"/>
  <c r="CO13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BC12" i="26"/>
  <c r="BD12" i="26"/>
  <c r="BE12" i="26"/>
  <c r="BF12" i="26"/>
  <c r="BG12" i="26"/>
  <c r="BH12" i="26"/>
  <c r="BI12" i="26"/>
  <c r="BJ12" i="26"/>
  <c r="BK12" i="26"/>
  <c r="BL12" i="26"/>
  <c r="BM12" i="26"/>
  <c r="BN12" i="26"/>
  <c r="BO12" i="26"/>
  <c r="BP12" i="26"/>
  <c r="BQ12" i="26"/>
  <c r="BR12" i="26"/>
  <c r="BS12" i="26"/>
  <c r="BT12" i="26"/>
  <c r="BU12" i="26"/>
  <c r="BV12" i="26"/>
  <c r="BW12" i="26"/>
  <c r="BX12" i="26"/>
  <c r="BY12" i="26"/>
  <c r="BZ12" i="26"/>
  <c r="CA12" i="26"/>
  <c r="CB12" i="26"/>
  <c r="CC12" i="26"/>
  <c r="CD12" i="26"/>
  <c r="CE12" i="26"/>
  <c r="CF12" i="26"/>
  <c r="CG12" i="26"/>
  <c r="CH12" i="26"/>
  <c r="CI12" i="26"/>
  <c r="CJ12" i="26"/>
  <c r="CK12" i="26"/>
  <c r="CL12" i="26"/>
  <c r="CM12" i="26"/>
  <c r="CN12" i="26"/>
  <c r="CO12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AV11" i="26"/>
  <c r="AW11" i="26"/>
  <c r="AX11" i="26"/>
  <c r="AY11" i="26"/>
  <c r="AZ11" i="26"/>
  <c r="BA11" i="26"/>
  <c r="BB11" i="26"/>
  <c r="BC11" i="26"/>
  <c r="BD11" i="26"/>
  <c r="BE11" i="26"/>
  <c r="BF11" i="26"/>
  <c r="BG11" i="26"/>
  <c r="BH11" i="26"/>
  <c r="BI11" i="26"/>
  <c r="BJ11" i="26"/>
  <c r="BK11" i="26"/>
  <c r="BL11" i="26"/>
  <c r="BM11" i="26"/>
  <c r="BN11" i="26"/>
  <c r="BO11" i="26"/>
  <c r="BP11" i="26"/>
  <c r="BQ11" i="26"/>
  <c r="BR11" i="26"/>
  <c r="BS11" i="26"/>
  <c r="BT11" i="26"/>
  <c r="BU11" i="26"/>
  <c r="BV11" i="26"/>
  <c r="BW11" i="26"/>
  <c r="BX11" i="26"/>
  <c r="BY11" i="26"/>
  <c r="BZ11" i="26"/>
  <c r="CA11" i="26"/>
  <c r="CB11" i="26"/>
  <c r="CC11" i="26"/>
  <c r="CD11" i="26"/>
  <c r="CE11" i="26"/>
  <c r="CF11" i="26"/>
  <c r="CG11" i="26"/>
  <c r="CH11" i="26"/>
  <c r="CI11" i="26"/>
  <c r="CJ11" i="26"/>
  <c r="CK11" i="26"/>
  <c r="CL11" i="26"/>
  <c r="CM11" i="26"/>
  <c r="CN11" i="26"/>
  <c r="CO11" i="26"/>
  <c r="C12" i="26"/>
  <c r="C11" i="26"/>
  <c r="C13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BC8" i="26"/>
  <c r="BD8" i="26"/>
  <c r="BE8" i="26"/>
  <c r="BF8" i="26"/>
  <c r="BG8" i="26"/>
  <c r="BH8" i="26"/>
  <c r="BI8" i="26"/>
  <c r="BJ8" i="26"/>
  <c r="BK8" i="26"/>
  <c r="BL8" i="26"/>
  <c r="BM8" i="26"/>
  <c r="BN8" i="26"/>
  <c r="BO8" i="26"/>
  <c r="BP8" i="26"/>
  <c r="BQ8" i="26"/>
  <c r="BR8" i="26"/>
  <c r="BS8" i="26"/>
  <c r="BT8" i="26"/>
  <c r="BU8" i="26"/>
  <c r="BV8" i="26"/>
  <c r="BW8" i="26"/>
  <c r="BX8" i="26"/>
  <c r="BY8" i="26"/>
  <c r="BZ8" i="26"/>
  <c r="CA8" i="26"/>
  <c r="CB8" i="26"/>
  <c r="CC8" i="26"/>
  <c r="CD8" i="26"/>
  <c r="CE8" i="26"/>
  <c r="CF8" i="26"/>
  <c r="CG8" i="26"/>
  <c r="CH8" i="26"/>
  <c r="CI8" i="26"/>
  <c r="CJ8" i="26"/>
  <c r="CK8" i="26"/>
  <c r="CL8" i="26"/>
  <c r="CM8" i="26"/>
  <c r="CN8" i="26"/>
  <c r="CO8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AM7" i="26"/>
  <c r="AN7" i="26"/>
  <c r="AO7" i="26"/>
  <c r="AP7" i="26"/>
  <c r="AQ7" i="26"/>
  <c r="AR7" i="26"/>
  <c r="AS7" i="26"/>
  <c r="AT7" i="26"/>
  <c r="AU7" i="26"/>
  <c r="AV7" i="26"/>
  <c r="AW7" i="26"/>
  <c r="AX7" i="26"/>
  <c r="AY7" i="26"/>
  <c r="AZ7" i="26"/>
  <c r="BA7" i="26"/>
  <c r="BB7" i="26"/>
  <c r="BC7" i="26"/>
  <c r="BD7" i="26"/>
  <c r="BE7" i="26"/>
  <c r="BF7" i="26"/>
  <c r="BG7" i="26"/>
  <c r="BH7" i="26"/>
  <c r="BI7" i="26"/>
  <c r="BJ7" i="26"/>
  <c r="BK7" i="26"/>
  <c r="BL7" i="26"/>
  <c r="BM7" i="26"/>
  <c r="BN7" i="26"/>
  <c r="BO7" i="26"/>
  <c r="BP7" i="26"/>
  <c r="BQ7" i="26"/>
  <c r="BR7" i="26"/>
  <c r="BS7" i="26"/>
  <c r="BT7" i="26"/>
  <c r="BU7" i="26"/>
  <c r="BV7" i="26"/>
  <c r="BW7" i="26"/>
  <c r="BX7" i="26"/>
  <c r="BY7" i="26"/>
  <c r="BZ7" i="26"/>
  <c r="CA7" i="26"/>
  <c r="CB7" i="26"/>
  <c r="CC7" i="26"/>
  <c r="CD7" i="26"/>
  <c r="CE7" i="26"/>
  <c r="CF7" i="26"/>
  <c r="CG7" i="26"/>
  <c r="CH7" i="26"/>
  <c r="CI7" i="26"/>
  <c r="CJ7" i="26"/>
  <c r="CK7" i="26"/>
  <c r="CL7" i="26"/>
  <c r="CM7" i="26"/>
  <c r="CN7" i="26"/>
  <c r="CO7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AU6" i="26"/>
  <c r="AV6" i="26"/>
  <c r="AW6" i="26"/>
  <c r="AX6" i="26"/>
  <c r="AY6" i="26"/>
  <c r="AZ6" i="26"/>
  <c r="BA6" i="26"/>
  <c r="BB6" i="26"/>
  <c r="BC6" i="26"/>
  <c r="BD6" i="26"/>
  <c r="BE6" i="26"/>
  <c r="BF6" i="26"/>
  <c r="BG6" i="26"/>
  <c r="BH6" i="26"/>
  <c r="BI6" i="26"/>
  <c r="BJ6" i="26"/>
  <c r="BK6" i="26"/>
  <c r="BL6" i="26"/>
  <c r="BM6" i="26"/>
  <c r="BN6" i="26"/>
  <c r="BO6" i="26"/>
  <c r="BP6" i="26"/>
  <c r="BQ6" i="26"/>
  <c r="BR6" i="26"/>
  <c r="BS6" i="26"/>
  <c r="BT6" i="26"/>
  <c r="BU6" i="26"/>
  <c r="BV6" i="26"/>
  <c r="BW6" i="26"/>
  <c r="BX6" i="26"/>
  <c r="BY6" i="26"/>
  <c r="BZ6" i="26"/>
  <c r="CA6" i="26"/>
  <c r="CB6" i="26"/>
  <c r="CC6" i="26"/>
  <c r="CD6" i="26"/>
  <c r="CE6" i="26"/>
  <c r="CF6" i="26"/>
  <c r="CG6" i="26"/>
  <c r="CH6" i="26"/>
  <c r="CI6" i="26"/>
  <c r="CJ6" i="26"/>
  <c r="CK6" i="26"/>
  <c r="CL6" i="26"/>
  <c r="CM6" i="26"/>
  <c r="CN6" i="26"/>
  <c r="CO6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AM5" i="26"/>
  <c r="AN5" i="26"/>
  <c r="AO5" i="26"/>
  <c r="AP5" i="26"/>
  <c r="AQ5" i="26"/>
  <c r="AR5" i="26"/>
  <c r="AS5" i="26"/>
  <c r="AT5" i="26"/>
  <c r="AU5" i="26"/>
  <c r="AV5" i="26"/>
  <c r="AW5" i="26"/>
  <c r="AX5" i="26"/>
  <c r="AY5" i="26"/>
  <c r="AZ5" i="26"/>
  <c r="BA5" i="26"/>
  <c r="BB5" i="26"/>
  <c r="BC5" i="26"/>
  <c r="BD5" i="26"/>
  <c r="BE5" i="26"/>
  <c r="BF5" i="26"/>
  <c r="BG5" i="26"/>
  <c r="BH5" i="26"/>
  <c r="BI5" i="26"/>
  <c r="BJ5" i="26"/>
  <c r="BK5" i="26"/>
  <c r="BL5" i="26"/>
  <c r="BM5" i="26"/>
  <c r="BN5" i="26"/>
  <c r="BO5" i="26"/>
  <c r="BP5" i="26"/>
  <c r="BQ5" i="26"/>
  <c r="BR5" i="26"/>
  <c r="BS5" i="26"/>
  <c r="BT5" i="26"/>
  <c r="BU5" i="26"/>
  <c r="BV5" i="26"/>
  <c r="BW5" i="26"/>
  <c r="BX5" i="26"/>
  <c r="BY5" i="26"/>
  <c r="BZ5" i="26"/>
  <c r="CA5" i="26"/>
  <c r="CB5" i="26"/>
  <c r="CC5" i="26"/>
  <c r="CD5" i="26"/>
  <c r="CE5" i="26"/>
  <c r="CF5" i="26"/>
  <c r="CG5" i="26"/>
  <c r="CH5" i="26"/>
  <c r="CI5" i="26"/>
  <c r="CJ5" i="26"/>
  <c r="CK5" i="26"/>
  <c r="CL5" i="26"/>
  <c r="CM5" i="26"/>
  <c r="CN5" i="26"/>
  <c r="CO5" i="26"/>
  <c r="B8" i="26"/>
  <c r="B7" i="26"/>
  <c r="B6" i="26"/>
  <c r="B5" i="26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E11" i="27"/>
  <c r="D10" i="27"/>
  <c r="E10" i="27" s="1"/>
  <c r="D11" i="27"/>
  <c r="D12" i="27"/>
  <c r="E12" i="27" s="1"/>
  <c r="D13" i="27"/>
  <c r="E13" i="27" s="1"/>
  <c r="D9" i="27"/>
  <c r="E9" i="27" s="1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9" i="27"/>
  <c r="R2" i="26"/>
  <c r="AY19" i="26" l="1"/>
  <c r="AQ19" i="26"/>
  <c r="AI19" i="26"/>
  <c r="CM19" i="26"/>
  <c r="AA19" i="26"/>
  <c r="S19" i="26"/>
  <c r="CE19" i="26"/>
  <c r="BW19" i="26"/>
  <c r="K19" i="26"/>
  <c r="BO19" i="26"/>
  <c r="C19" i="26"/>
  <c r="BG19" i="26"/>
  <c r="BU18" i="26"/>
  <c r="AS18" i="26"/>
  <c r="BR18" i="26"/>
  <c r="AO18" i="26"/>
  <c r="U18" i="26"/>
  <c r="BM18" i="26"/>
  <c r="AL18" i="26"/>
  <c r="Q18" i="26"/>
  <c r="CP18" i="26"/>
  <c r="BJ18" i="26"/>
  <c r="AK18" i="26"/>
  <c r="N18" i="26"/>
  <c r="CK18" i="26"/>
  <c r="BE18" i="26"/>
  <c r="AG18" i="26"/>
  <c r="M18" i="26"/>
  <c r="CH18" i="26"/>
  <c r="BB18" i="26"/>
  <c r="AD18" i="26"/>
  <c r="I18" i="26"/>
  <c r="CC18" i="26"/>
  <c r="AW18" i="26"/>
  <c r="AC18" i="26"/>
  <c r="F18" i="26"/>
  <c r="BZ18" i="26"/>
  <c r="AT18" i="26"/>
  <c r="Y18" i="26"/>
  <c r="E18" i="26"/>
  <c r="Y17" i="26"/>
  <c r="CJ17" i="26"/>
  <c r="BM17" i="26"/>
  <c r="AP17" i="26"/>
  <c r="X17" i="26"/>
  <c r="BN17" i="26"/>
  <c r="CD17" i="26"/>
  <c r="BL17" i="26"/>
  <c r="AO17" i="26"/>
  <c r="R17" i="26"/>
  <c r="AV17" i="26"/>
  <c r="CC17" i="26"/>
  <c r="BF17" i="26"/>
  <c r="AN17" i="26"/>
  <c r="Q17" i="26"/>
  <c r="CB17" i="26"/>
  <c r="BE17" i="26"/>
  <c r="AH17" i="26"/>
  <c r="P17" i="26"/>
  <c r="CK17" i="26"/>
  <c r="BV17" i="26"/>
  <c r="BD17" i="26"/>
  <c r="AG17" i="26"/>
  <c r="J17" i="26"/>
  <c r="BU17" i="26"/>
  <c r="AX17" i="26"/>
  <c r="AF17" i="26"/>
  <c r="I17" i="26"/>
  <c r="CL17" i="26"/>
  <c r="BT17" i="26"/>
  <c r="AW17" i="26"/>
  <c r="Z17" i="26"/>
  <c r="H17" i="26"/>
  <c r="CN19" i="26"/>
  <c r="CF19" i="26"/>
  <c r="BX19" i="26"/>
  <c r="BP19" i="26"/>
  <c r="BH19" i="26"/>
  <c r="AZ19" i="26"/>
  <c r="AR19" i="26"/>
  <c r="AJ19" i="26"/>
  <c r="AB19" i="26"/>
  <c r="T19" i="26"/>
  <c r="L19" i="26"/>
  <c r="D19" i="26"/>
  <c r="CL19" i="26"/>
  <c r="CD19" i="26"/>
  <c r="BV19" i="26"/>
  <c r="BN19" i="26"/>
  <c r="BF19" i="26"/>
  <c r="AX19" i="26"/>
  <c r="AP19" i="26"/>
  <c r="AH19" i="26"/>
  <c r="Z19" i="26"/>
  <c r="R19" i="26"/>
  <c r="J19" i="26"/>
  <c r="CK19" i="26"/>
  <c r="CC19" i="26"/>
  <c r="BU19" i="26"/>
  <c r="BM19" i="26"/>
  <c r="BE19" i="26"/>
  <c r="AW19" i="26"/>
  <c r="AO19" i="26"/>
  <c r="AG19" i="26"/>
  <c r="Y19" i="26"/>
  <c r="Q19" i="26"/>
  <c r="I19" i="26"/>
  <c r="CJ19" i="26"/>
  <c r="CB19" i="26"/>
  <c r="BT19" i="26"/>
  <c r="BL19" i="26"/>
  <c r="BD19" i="26"/>
  <c r="AV19" i="26"/>
  <c r="AN19" i="26"/>
  <c r="AF19" i="26"/>
  <c r="X19" i="26"/>
  <c r="P19" i="26"/>
  <c r="H19" i="26"/>
  <c r="CI19" i="26"/>
  <c r="CA19" i="26"/>
  <c r="BS19" i="26"/>
  <c r="BK19" i="26"/>
  <c r="BC19" i="26"/>
  <c r="AU19" i="26"/>
  <c r="AM19" i="26"/>
  <c r="AE19" i="26"/>
  <c r="W19" i="26"/>
  <c r="O19" i="26"/>
  <c r="G19" i="26"/>
  <c r="CP19" i="26"/>
  <c r="CH19" i="26"/>
  <c r="BZ19" i="26"/>
  <c r="BR19" i="26"/>
  <c r="BJ19" i="26"/>
  <c r="BB19" i="26"/>
  <c r="AT19" i="26"/>
  <c r="AL19" i="26"/>
  <c r="AD19" i="26"/>
  <c r="V19" i="26"/>
  <c r="N19" i="26"/>
  <c r="F19" i="26"/>
  <c r="CO19" i="26"/>
  <c r="CG19" i="26"/>
  <c r="BY19" i="26"/>
  <c r="BQ19" i="26"/>
  <c r="BI19" i="26"/>
  <c r="BA19" i="26"/>
  <c r="AS19" i="26"/>
  <c r="AK19" i="26"/>
  <c r="AC19" i="26"/>
  <c r="U19" i="26"/>
  <c r="M19" i="26"/>
  <c r="E19" i="26"/>
  <c r="CJ18" i="26"/>
  <c r="CB18" i="26"/>
  <c r="BT18" i="26"/>
  <c r="BL18" i="26"/>
  <c r="BD18" i="26"/>
  <c r="AV18" i="26"/>
  <c r="AN18" i="26"/>
  <c r="AF18" i="26"/>
  <c r="X18" i="26"/>
  <c r="P18" i="26"/>
  <c r="H18" i="26"/>
  <c r="CI18" i="26"/>
  <c r="CA18" i="26"/>
  <c r="BS18" i="26"/>
  <c r="BK18" i="26"/>
  <c r="BC18" i="26"/>
  <c r="AU18" i="26"/>
  <c r="AM18" i="26"/>
  <c r="AE18" i="26"/>
  <c r="W18" i="26"/>
  <c r="O18" i="26"/>
  <c r="G18" i="26"/>
  <c r="CO18" i="26"/>
  <c r="CG18" i="26"/>
  <c r="BY18" i="26"/>
  <c r="BQ18" i="26"/>
  <c r="BI18" i="26"/>
  <c r="BA18" i="26"/>
  <c r="CN18" i="26"/>
  <c r="CF18" i="26"/>
  <c r="BX18" i="26"/>
  <c r="BP18" i="26"/>
  <c r="BH18" i="26"/>
  <c r="AZ18" i="26"/>
  <c r="AR18" i="26"/>
  <c r="AJ18" i="26"/>
  <c r="AB18" i="26"/>
  <c r="T18" i="26"/>
  <c r="L18" i="26"/>
  <c r="D18" i="26"/>
  <c r="CM18" i="26"/>
  <c r="CE18" i="26"/>
  <c r="BW18" i="26"/>
  <c r="BO18" i="26"/>
  <c r="BG18" i="26"/>
  <c r="AY18" i="26"/>
  <c r="AQ18" i="26"/>
  <c r="AI18" i="26"/>
  <c r="AA18" i="26"/>
  <c r="S18" i="26"/>
  <c r="K18" i="26"/>
  <c r="C18" i="26"/>
  <c r="CL18" i="26"/>
  <c r="CD18" i="26"/>
  <c r="BV18" i="26"/>
  <c r="BN18" i="26"/>
  <c r="BF18" i="26"/>
  <c r="AX18" i="26"/>
  <c r="AP18" i="26"/>
  <c r="AH18" i="26"/>
  <c r="Z18" i="26"/>
  <c r="R18" i="26"/>
  <c r="J18" i="26"/>
  <c r="CI17" i="26"/>
  <c r="CA17" i="26"/>
  <c r="BS17" i="26"/>
  <c r="BK17" i="26"/>
  <c r="BC17" i="26"/>
  <c r="AU17" i="26"/>
  <c r="AM17" i="26"/>
  <c r="AE17" i="26"/>
  <c r="W17" i="26"/>
  <c r="O17" i="26"/>
  <c r="G17" i="26"/>
  <c r="CP17" i="26"/>
  <c r="CH17" i="26"/>
  <c r="BZ17" i="26"/>
  <c r="BR17" i="26"/>
  <c r="BJ17" i="26"/>
  <c r="BB17" i="26"/>
  <c r="AT17" i="26"/>
  <c r="AL17" i="26"/>
  <c r="AD17" i="26"/>
  <c r="V17" i="26"/>
  <c r="N17" i="26"/>
  <c r="F17" i="26"/>
  <c r="CO17" i="26"/>
  <c r="CG17" i="26"/>
  <c r="BY17" i="26"/>
  <c r="BQ17" i="26"/>
  <c r="BI17" i="26"/>
  <c r="BA17" i="26"/>
  <c r="AS17" i="26"/>
  <c r="AK17" i="26"/>
  <c r="AC17" i="26"/>
  <c r="U17" i="26"/>
  <c r="M17" i="26"/>
  <c r="E17" i="26"/>
  <c r="CN17" i="26"/>
  <c r="CF17" i="26"/>
  <c r="BX17" i="26"/>
  <c r="BP17" i="26"/>
  <c r="BH17" i="26"/>
  <c r="AZ17" i="26"/>
  <c r="AR17" i="26"/>
  <c r="AJ17" i="26"/>
  <c r="AB17" i="26"/>
  <c r="T17" i="26"/>
  <c r="L17" i="26"/>
  <c r="D17" i="26"/>
  <c r="CM17" i="26"/>
  <c r="CE17" i="26"/>
  <c r="BW17" i="26"/>
  <c r="BO17" i="26"/>
  <c r="BG17" i="26"/>
  <c r="AY17" i="26"/>
  <c r="AQ17" i="26"/>
  <c r="AI17" i="26"/>
  <c r="AA17" i="26"/>
  <c r="S17" i="26"/>
  <c r="K17" i="26"/>
  <c r="C17" i="26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B7" i="18"/>
  <c r="O95" i="24"/>
  <c r="N95" i="24"/>
  <c r="M95" i="24"/>
  <c r="L95" i="24"/>
  <c r="K95" i="24"/>
  <c r="J95" i="24"/>
  <c r="I95" i="24"/>
  <c r="H95" i="24"/>
  <c r="G95" i="24"/>
  <c r="F95" i="24"/>
  <c r="E95" i="24"/>
  <c r="D95" i="24"/>
  <c r="C95" i="24"/>
  <c r="B95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4" i="24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3" i="21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439" i="23"/>
  <c r="C440" i="23"/>
  <c r="C441" i="23"/>
  <c r="C442" i="23"/>
  <c r="C443" i="23"/>
  <c r="C444" i="23"/>
  <c r="C445" i="23"/>
  <c r="C446" i="23"/>
  <c r="C447" i="23"/>
  <c r="C448" i="23"/>
  <c r="C449" i="23"/>
  <c r="C450" i="23"/>
  <c r="C451" i="23"/>
  <c r="C452" i="23"/>
  <c r="C453" i="23"/>
  <c r="C454" i="23"/>
  <c r="C455" i="23"/>
  <c r="C456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7" i="23"/>
  <c r="C498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B6" i="18"/>
  <c r="C19" i="1"/>
  <c r="D19" i="1"/>
  <c r="E19" i="1"/>
  <c r="F19" i="1"/>
  <c r="G19" i="1"/>
  <c r="H19" i="1"/>
  <c r="I19" i="1"/>
  <c r="F19" i="19" s="1"/>
  <c r="J19" i="1"/>
  <c r="G20" i="19" s="1"/>
  <c r="K19" i="1"/>
  <c r="L19" i="1"/>
  <c r="M19" i="1"/>
  <c r="N19" i="1"/>
  <c r="O19" i="1"/>
  <c r="P19" i="1"/>
  <c r="Q19" i="1"/>
  <c r="N19" i="19" s="1"/>
  <c r="R19" i="1"/>
  <c r="O19" i="19" s="1"/>
  <c r="S19" i="1"/>
  <c r="B19" i="1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C7" i="19"/>
  <c r="C95" i="19" s="1"/>
  <c r="D7" i="19"/>
  <c r="E7" i="19"/>
  <c r="F7" i="19"/>
  <c r="G7" i="19"/>
  <c r="H7" i="19"/>
  <c r="I7" i="19"/>
  <c r="J7" i="19"/>
  <c r="K7" i="19"/>
  <c r="K95" i="19" s="1"/>
  <c r="L7" i="19"/>
  <c r="M7" i="19"/>
  <c r="N7" i="19"/>
  <c r="O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C9" i="19"/>
  <c r="D9" i="19"/>
  <c r="E9" i="19"/>
  <c r="F9" i="19"/>
  <c r="G9" i="19"/>
  <c r="H9" i="19"/>
  <c r="I9" i="19"/>
  <c r="I95" i="19" s="1"/>
  <c r="J9" i="19"/>
  <c r="K9" i="19"/>
  <c r="L9" i="19"/>
  <c r="M9" i="19"/>
  <c r="N9" i="19"/>
  <c r="O9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C19" i="19"/>
  <c r="D19" i="19"/>
  <c r="E19" i="19"/>
  <c r="H19" i="19"/>
  <c r="I19" i="19"/>
  <c r="J19" i="19"/>
  <c r="K19" i="19"/>
  <c r="L19" i="19"/>
  <c r="M19" i="19"/>
  <c r="C20" i="19"/>
  <c r="D20" i="19"/>
  <c r="E20" i="19"/>
  <c r="H20" i="19"/>
  <c r="I20" i="19"/>
  <c r="J20" i="19"/>
  <c r="K20" i="19"/>
  <c r="L20" i="19"/>
  <c r="M20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C71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C72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C73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C74" i="19"/>
  <c r="D74" i="19"/>
  <c r="E74" i="19"/>
  <c r="F74" i="19"/>
  <c r="G74" i="19"/>
  <c r="H74" i="19"/>
  <c r="I74" i="19"/>
  <c r="J74" i="19"/>
  <c r="K74" i="19"/>
  <c r="L74" i="19"/>
  <c r="M74" i="19"/>
  <c r="N74" i="19"/>
  <c r="O74" i="19"/>
  <c r="C75" i="19"/>
  <c r="D75" i="19"/>
  <c r="E75" i="19"/>
  <c r="F75" i="19"/>
  <c r="G75" i="19"/>
  <c r="H75" i="19"/>
  <c r="I75" i="19"/>
  <c r="J75" i="19"/>
  <c r="K75" i="19"/>
  <c r="L75" i="19"/>
  <c r="M75" i="19"/>
  <c r="N75" i="19"/>
  <c r="O75" i="19"/>
  <c r="C76" i="19"/>
  <c r="D76" i="19"/>
  <c r="E76" i="19"/>
  <c r="F76" i="19"/>
  <c r="G76" i="19"/>
  <c r="H76" i="19"/>
  <c r="I76" i="19"/>
  <c r="J76" i="19"/>
  <c r="K76" i="19"/>
  <c r="L76" i="19"/>
  <c r="M76" i="19"/>
  <c r="N76" i="19"/>
  <c r="O76" i="19"/>
  <c r="C77" i="19"/>
  <c r="D77" i="19"/>
  <c r="E77" i="19"/>
  <c r="F77" i="19"/>
  <c r="G77" i="19"/>
  <c r="H77" i="19"/>
  <c r="I77" i="19"/>
  <c r="J77" i="19"/>
  <c r="K77" i="19"/>
  <c r="L77" i="19"/>
  <c r="M77" i="19"/>
  <c r="N77" i="19"/>
  <c r="O77" i="19"/>
  <c r="C78" i="19"/>
  <c r="D78" i="19"/>
  <c r="E78" i="19"/>
  <c r="F78" i="19"/>
  <c r="G78" i="19"/>
  <c r="H78" i="19"/>
  <c r="I78" i="19"/>
  <c r="J78" i="19"/>
  <c r="K78" i="19"/>
  <c r="L78" i="19"/>
  <c r="M78" i="19"/>
  <c r="N78" i="19"/>
  <c r="O78" i="19"/>
  <c r="C79" i="19"/>
  <c r="D79" i="19"/>
  <c r="E79" i="19"/>
  <c r="F79" i="19"/>
  <c r="G79" i="19"/>
  <c r="H79" i="19"/>
  <c r="I79" i="19"/>
  <c r="J79" i="19"/>
  <c r="K79" i="19"/>
  <c r="L79" i="19"/>
  <c r="M79" i="19"/>
  <c r="N79" i="19"/>
  <c r="O79" i="19"/>
  <c r="C80" i="19"/>
  <c r="D80" i="19"/>
  <c r="E80" i="19"/>
  <c r="F80" i="19"/>
  <c r="G80" i="19"/>
  <c r="H80" i="19"/>
  <c r="I80" i="19"/>
  <c r="J80" i="19"/>
  <c r="K80" i="19"/>
  <c r="L80" i="19"/>
  <c r="M80" i="19"/>
  <c r="N80" i="19"/>
  <c r="O80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C84" i="19"/>
  <c r="D84" i="19"/>
  <c r="E84" i="19"/>
  <c r="F84" i="19"/>
  <c r="G84" i="19"/>
  <c r="H84" i="19"/>
  <c r="I84" i="19"/>
  <c r="J84" i="19"/>
  <c r="K84" i="19"/>
  <c r="L84" i="19"/>
  <c r="M84" i="19"/>
  <c r="N84" i="19"/>
  <c r="O84" i="19"/>
  <c r="C85" i="19"/>
  <c r="D85" i="19"/>
  <c r="E85" i="19"/>
  <c r="F85" i="19"/>
  <c r="G85" i="19"/>
  <c r="H85" i="19"/>
  <c r="I85" i="19"/>
  <c r="J85" i="19"/>
  <c r="K85" i="19"/>
  <c r="L85" i="19"/>
  <c r="M85" i="19"/>
  <c r="N85" i="19"/>
  <c r="O85" i="19"/>
  <c r="C86" i="19"/>
  <c r="D86" i="19"/>
  <c r="E86" i="19"/>
  <c r="F86" i="19"/>
  <c r="G86" i="19"/>
  <c r="H86" i="19"/>
  <c r="I86" i="19"/>
  <c r="J86" i="19"/>
  <c r="K86" i="19"/>
  <c r="L86" i="19"/>
  <c r="M86" i="19"/>
  <c r="N86" i="19"/>
  <c r="O86" i="19"/>
  <c r="C87" i="19"/>
  <c r="D87" i="19"/>
  <c r="E87" i="19"/>
  <c r="F87" i="19"/>
  <c r="G87" i="19"/>
  <c r="H87" i="19"/>
  <c r="I87" i="19"/>
  <c r="J87" i="19"/>
  <c r="K87" i="19"/>
  <c r="L87" i="19"/>
  <c r="M87" i="19"/>
  <c r="N87" i="19"/>
  <c r="O87" i="19"/>
  <c r="C88" i="19"/>
  <c r="D88" i="19"/>
  <c r="E88" i="19"/>
  <c r="F88" i="19"/>
  <c r="G88" i="19"/>
  <c r="H88" i="19"/>
  <c r="I88" i="19"/>
  <c r="J88" i="19"/>
  <c r="K88" i="19"/>
  <c r="L88" i="19"/>
  <c r="M88" i="19"/>
  <c r="N88" i="19"/>
  <c r="O88" i="19"/>
  <c r="C89" i="19"/>
  <c r="D89" i="19"/>
  <c r="E89" i="19"/>
  <c r="F89" i="19"/>
  <c r="G89" i="19"/>
  <c r="H89" i="19"/>
  <c r="I89" i="19"/>
  <c r="J89" i="19"/>
  <c r="K89" i="19"/>
  <c r="L89" i="19"/>
  <c r="M89" i="19"/>
  <c r="N89" i="19"/>
  <c r="O89" i="19"/>
  <c r="C90" i="19"/>
  <c r="D90" i="19"/>
  <c r="E90" i="19"/>
  <c r="F90" i="19"/>
  <c r="G90" i="19"/>
  <c r="H90" i="19"/>
  <c r="I90" i="19"/>
  <c r="J90" i="19"/>
  <c r="K90" i="19"/>
  <c r="L90" i="19"/>
  <c r="M90" i="19"/>
  <c r="N90" i="19"/>
  <c r="O90" i="19"/>
  <c r="C91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C92" i="19"/>
  <c r="D92" i="19"/>
  <c r="E92" i="19"/>
  <c r="F92" i="19"/>
  <c r="G92" i="19"/>
  <c r="H92" i="19"/>
  <c r="I92" i="19"/>
  <c r="J92" i="19"/>
  <c r="K92" i="19"/>
  <c r="L92" i="19"/>
  <c r="M92" i="19"/>
  <c r="N92" i="19"/>
  <c r="O92" i="19"/>
  <c r="C93" i="19"/>
  <c r="D93" i="19"/>
  <c r="E93" i="19"/>
  <c r="F93" i="19"/>
  <c r="G93" i="19"/>
  <c r="H93" i="19"/>
  <c r="I93" i="19"/>
  <c r="J93" i="19"/>
  <c r="K93" i="19"/>
  <c r="L93" i="19"/>
  <c r="M93" i="19"/>
  <c r="N93" i="19"/>
  <c r="O93" i="19"/>
  <c r="C94" i="19"/>
  <c r="D94" i="19"/>
  <c r="E94" i="19"/>
  <c r="F94" i="19"/>
  <c r="G94" i="19"/>
  <c r="H94" i="19"/>
  <c r="I94" i="19"/>
  <c r="J94" i="19"/>
  <c r="K94" i="19"/>
  <c r="L94" i="19"/>
  <c r="M94" i="19"/>
  <c r="N94" i="19"/>
  <c r="O9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4" i="19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B4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B3" i="18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C84" i="17"/>
  <c r="D84" i="17"/>
  <c r="E84" i="17"/>
  <c r="F84" i="17"/>
  <c r="G84" i="17"/>
  <c r="H84" i="17"/>
  <c r="I84" i="17"/>
  <c r="J84" i="17"/>
  <c r="K84" i="17"/>
  <c r="L84" i="17"/>
  <c r="M84" i="17"/>
  <c r="N84" i="17"/>
  <c r="O84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C92" i="17"/>
  <c r="D92" i="17"/>
  <c r="E92" i="17"/>
  <c r="F92" i="17"/>
  <c r="G92" i="17"/>
  <c r="H92" i="17"/>
  <c r="I92" i="17"/>
  <c r="J92" i="17"/>
  <c r="K92" i="17"/>
  <c r="L92" i="17"/>
  <c r="M92" i="17"/>
  <c r="N92" i="17"/>
  <c r="O92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4" i="17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95" i="15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B95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4" i="16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C84" i="15"/>
  <c r="D84" i="15"/>
  <c r="E84" i="15"/>
  <c r="F84" i="15"/>
  <c r="G84" i="15"/>
  <c r="H84" i="15"/>
  <c r="I84" i="15"/>
  <c r="J84" i="15"/>
  <c r="K84" i="15"/>
  <c r="L84" i="15"/>
  <c r="M84" i="15"/>
  <c r="N84" i="15"/>
  <c r="O84" i="15"/>
  <c r="C85" i="15"/>
  <c r="D85" i="15"/>
  <c r="E85" i="15"/>
  <c r="F85" i="15"/>
  <c r="G85" i="15"/>
  <c r="H85" i="15"/>
  <c r="I85" i="15"/>
  <c r="J85" i="15"/>
  <c r="K85" i="15"/>
  <c r="L85" i="15"/>
  <c r="M85" i="15"/>
  <c r="N85" i="15"/>
  <c r="O85" i="15"/>
  <c r="C86" i="15"/>
  <c r="D86" i="15"/>
  <c r="E86" i="15"/>
  <c r="F86" i="15"/>
  <c r="G86" i="15"/>
  <c r="H86" i="15"/>
  <c r="I86" i="15"/>
  <c r="J86" i="15"/>
  <c r="K86" i="15"/>
  <c r="L86" i="15"/>
  <c r="M86" i="15"/>
  <c r="N86" i="15"/>
  <c r="O86" i="15"/>
  <c r="C87" i="15"/>
  <c r="D87" i="15"/>
  <c r="E87" i="15"/>
  <c r="F87" i="15"/>
  <c r="G87" i="15"/>
  <c r="H87" i="15"/>
  <c r="I87" i="15"/>
  <c r="J87" i="15"/>
  <c r="K87" i="15"/>
  <c r="L87" i="15"/>
  <c r="M87" i="15"/>
  <c r="N87" i="15"/>
  <c r="O87" i="15"/>
  <c r="C88" i="15"/>
  <c r="D88" i="15"/>
  <c r="E88" i="15"/>
  <c r="F88" i="15"/>
  <c r="G88" i="15"/>
  <c r="H88" i="15"/>
  <c r="I88" i="15"/>
  <c r="J88" i="15"/>
  <c r="K88" i="15"/>
  <c r="L88" i="15"/>
  <c r="M88" i="15"/>
  <c r="N88" i="15"/>
  <c r="O88" i="15"/>
  <c r="C89" i="15"/>
  <c r="D89" i="15"/>
  <c r="E89" i="15"/>
  <c r="F89" i="15"/>
  <c r="G89" i="15"/>
  <c r="H89" i="15"/>
  <c r="I89" i="15"/>
  <c r="J89" i="15"/>
  <c r="K89" i="15"/>
  <c r="L89" i="15"/>
  <c r="M89" i="15"/>
  <c r="N89" i="15"/>
  <c r="O89" i="15"/>
  <c r="C90" i="15"/>
  <c r="D90" i="15"/>
  <c r="E90" i="15"/>
  <c r="F90" i="15"/>
  <c r="G90" i="15"/>
  <c r="H90" i="15"/>
  <c r="I90" i="15"/>
  <c r="J90" i="15"/>
  <c r="K90" i="15"/>
  <c r="L90" i="15"/>
  <c r="M90" i="15"/>
  <c r="N90" i="15"/>
  <c r="O90" i="15"/>
  <c r="C91" i="15"/>
  <c r="D91" i="15"/>
  <c r="E91" i="15"/>
  <c r="F91" i="15"/>
  <c r="G91" i="15"/>
  <c r="H91" i="15"/>
  <c r="I91" i="15"/>
  <c r="J91" i="15"/>
  <c r="K91" i="15"/>
  <c r="L91" i="15"/>
  <c r="M91" i="15"/>
  <c r="N91" i="15"/>
  <c r="O91" i="15"/>
  <c r="C92" i="15"/>
  <c r="D92" i="15"/>
  <c r="E92" i="15"/>
  <c r="F92" i="15"/>
  <c r="G92" i="15"/>
  <c r="H92" i="15"/>
  <c r="I92" i="15"/>
  <c r="J92" i="15"/>
  <c r="K92" i="15"/>
  <c r="L92" i="15"/>
  <c r="M92" i="15"/>
  <c r="N92" i="15"/>
  <c r="O92" i="15"/>
  <c r="C93" i="15"/>
  <c r="D93" i="15"/>
  <c r="E93" i="15"/>
  <c r="F93" i="15"/>
  <c r="G93" i="15"/>
  <c r="H93" i="15"/>
  <c r="I93" i="15"/>
  <c r="J93" i="15"/>
  <c r="K93" i="15"/>
  <c r="L93" i="15"/>
  <c r="M93" i="15"/>
  <c r="N93" i="15"/>
  <c r="O93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4" i="15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3" i="14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E19" i="10"/>
  <c r="J3" i="10"/>
  <c r="K3" i="10"/>
  <c r="L3" i="10"/>
  <c r="M3" i="10"/>
  <c r="N3" i="10"/>
  <c r="O3" i="10"/>
  <c r="P3" i="10"/>
  <c r="Q3" i="10"/>
  <c r="R3" i="10"/>
  <c r="J4" i="10"/>
  <c r="K4" i="10"/>
  <c r="L4" i="10"/>
  <c r="M4" i="10"/>
  <c r="N4" i="10"/>
  <c r="O4" i="10"/>
  <c r="P4" i="10"/>
  <c r="Q4" i="10"/>
  <c r="R4" i="10"/>
  <c r="J5" i="10"/>
  <c r="K5" i="10"/>
  <c r="L5" i="10"/>
  <c r="M5" i="10"/>
  <c r="N5" i="10"/>
  <c r="O5" i="10"/>
  <c r="P5" i="10"/>
  <c r="Q5" i="10"/>
  <c r="R5" i="10"/>
  <c r="J6" i="10"/>
  <c r="K6" i="10"/>
  <c r="L6" i="10"/>
  <c r="M6" i="10"/>
  <c r="N6" i="10"/>
  <c r="O6" i="10"/>
  <c r="P6" i="10"/>
  <c r="Q6" i="10"/>
  <c r="R6" i="10"/>
  <c r="J7" i="10"/>
  <c r="K7" i="10"/>
  <c r="L7" i="10"/>
  <c r="M7" i="10"/>
  <c r="N7" i="10"/>
  <c r="O7" i="10"/>
  <c r="P7" i="10"/>
  <c r="Q7" i="10"/>
  <c r="R7" i="10"/>
  <c r="J8" i="10"/>
  <c r="K8" i="10"/>
  <c r="L8" i="10"/>
  <c r="M8" i="10"/>
  <c r="N8" i="10"/>
  <c r="O8" i="10"/>
  <c r="P8" i="10"/>
  <c r="Q8" i="10"/>
  <c r="R8" i="10"/>
  <c r="J9" i="10"/>
  <c r="K9" i="10"/>
  <c r="L9" i="10"/>
  <c r="M9" i="10"/>
  <c r="N9" i="10"/>
  <c r="O9" i="10"/>
  <c r="P9" i="10"/>
  <c r="Q9" i="10"/>
  <c r="R9" i="10"/>
  <c r="J10" i="10"/>
  <c r="K10" i="10"/>
  <c r="L10" i="10"/>
  <c r="M10" i="10"/>
  <c r="N10" i="10"/>
  <c r="O10" i="10"/>
  <c r="P10" i="10"/>
  <c r="Q10" i="10"/>
  <c r="R10" i="10"/>
  <c r="J11" i="10"/>
  <c r="K11" i="10"/>
  <c r="L11" i="10"/>
  <c r="M11" i="10"/>
  <c r="N11" i="10"/>
  <c r="O11" i="10"/>
  <c r="P11" i="10"/>
  <c r="Q11" i="10"/>
  <c r="R11" i="10"/>
  <c r="J12" i="10"/>
  <c r="K12" i="10"/>
  <c r="L12" i="10"/>
  <c r="M12" i="10"/>
  <c r="N12" i="10"/>
  <c r="O12" i="10"/>
  <c r="P12" i="10"/>
  <c r="Q12" i="10"/>
  <c r="R12" i="10"/>
  <c r="J13" i="10"/>
  <c r="K13" i="10"/>
  <c r="L13" i="10"/>
  <c r="M13" i="10"/>
  <c r="N13" i="10"/>
  <c r="O13" i="10"/>
  <c r="P13" i="10"/>
  <c r="Q13" i="10"/>
  <c r="R13" i="10"/>
  <c r="J14" i="10"/>
  <c r="K14" i="10"/>
  <c r="L14" i="10"/>
  <c r="M14" i="10"/>
  <c r="N14" i="10"/>
  <c r="O14" i="10"/>
  <c r="P14" i="10"/>
  <c r="Q14" i="10"/>
  <c r="R14" i="10"/>
  <c r="J15" i="10"/>
  <c r="K15" i="10"/>
  <c r="L15" i="10"/>
  <c r="M15" i="10"/>
  <c r="N15" i="10"/>
  <c r="O15" i="10"/>
  <c r="P15" i="10"/>
  <c r="Q15" i="10"/>
  <c r="R15" i="10"/>
  <c r="J16" i="10"/>
  <c r="K16" i="10"/>
  <c r="L16" i="10"/>
  <c r="M16" i="10"/>
  <c r="N16" i="10"/>
  <c r="O16" i="10"/>
  <c r="P16" i="10"/>
  <c r="Q16" i="10"/>
  <c r="R16" i="10"/>
  <c r="J17" i="10"/>
  <c r="K17" i="10"/>
  <c r="L17" i="10"/>
  <c r="M17" i="10"/>
  <c r="N17" i="10"/>
  <c r="O17" i="10"/>
  <c r="P17" i="10"/>
  <c r="Q17" i="10"/>
  <c r="R17" i="10"/>
  <c r="J18" i="10"/>
  <c r="K18" i="10"/>
  <c r="L18" i="10"/>
  <c r="M18" i="10"/>
  <c r="N18" i="10"/>
  <c r="O18" i="10"/>
  <c r="P18" i="10"/>
  <c r="Q18" i="10"/>
  <c r="R18" i="10"/>
  <c r="J20" i="10"/>
  <c r="K20" i="10"/>
  <c r="L20" i="10"/>
  <c r="M20" i="10"/>
  <c r="N20" i="10"/>
  <c r="O20" i="10"/>
  <c r="P20" i="10"/>
  <c r="Q20" i="10"/>
  <c r="R20" i="10"/>
  <c r="J21" i="10"/>
  <c r="K21" i="10"/>
  <c r="L21" i="10"/>
  <c r="M21" i="10"/>
  <c r="N21" i="10"/>
  <c r="O21" i="10"/>
  <c r="P21" i="10"/>
  <c r="Q21" i="10"/>
  <c r="R21" i="10"/>
  <c r="J22" i="10"/>
  <c r="K22" i="10"/>
  <c r="L22" i="10"/>
  <c r="M22" i="10"/>
  <c r="N22" i="10"/>
  <c r="O22" i="10"/>
  <c r="P22" i="10"/>
  <c r="Q22" i="10"/>
  <c r="R22" i="10"/>
  <c r="J23" i="10"/>
  <c r="K23" i="10"/>
  <c r="L23" i="10"/>
  <c r="M23" i="10"/>
  <c r="N23" i="10"/>
  <c r="O23" i="10"/>
  <c r="P23" i="10"/>
  <c r="Q23" i="10"/>
  <c r="R23" i="10"/>
  <c r="J24" i="10"/>
  <c r="K24" i="10"/>
  <c r="L24" i="10"/>
  <c r="M24" i="10"/>
  <c r="N24" i="10"/>
  <c r="O24" i="10"/>
  <c r="P24" i="10"/>
  <c r="Q24" i="10"/>
  <c r="R24" i="10"/>
  <c r="J25" i="10"/>
  <c r="K25" i="10"/>
  <c r="L25" i="10"/>
  <c r="M25" i="10"/>
  <c r="N25" i="10"/>
  <c r="O25" i="10"/>
  <c r="P25" i="10"/>
  <c r="Q25" i="10"/>
  <c r="R25" i="10"/>
  <c r="J26" i="10"/>
  <c r="K26" i="10"/>
  <c r="L26" i="10"/>
  <c r="M26" i="10"/>
  <c r="N26" i="10"/>
  <c r="O26" i="10"/>
  <c r="P26" i="10"/>
  <c r="Q26" i="10"/>
  <c r="R26" i="10"/>
  <c r="J27" i="10"/>
  <c r="K27" i="10"/>
  <c r="L27" i="10"/>
  <c r="M27" i="10"/>
  <c r="N27" i="10"/>
  <c r="O27" i="10"/>
  <c r="P27" i="10"/>
  <c r="Q27" i="10"/>
  <c r="R27" i="10"/>
  <c r="J28" i="10"/>
  <c r="K28" i="10"/>
  <c r="L28" i="10"/>
  <c r="M28" i="10"/>
  <c r="N28" i="10"/>
  <c r="O28" i="10"/>
  <c r="P28" i="10"/>
  <c r="Q28" i="10"/>
  <c r="R28" i="10"/>
  <c r="J29" i="10"/>
  <c r="K29" i="10"/>
  <c r="L29" i="10"/>
  <c r="M29" i="10"/>
  <c r="N29" i="10"/>
  <c r="O29" i="10"/>
  <c r="P29" i="10"/>
  <c r="Q29" i="10"/>
  <c r="R29" i="10"/>
  <c r="J30" i="10"/>
  <c r="K30" i="10"/>
  <c r="L30" i="10"/>
  <c r="M30" i="10"/>
  <c r="N30" i="10"/>
  <c r="O30" i="10"/>
  <c r="P30" i="10"/>
  <c r="Q30" i="10"/>
  <c r="R30" i="10"/>
  <c r="J31" i="10"/>
  <c r="K31" i="10"/>
  <c r="L31" i="10"/>
  <c r="M31" i="10"/>
  <c r="N31" i="10"/>
  <c r="O31" i="10"/>
  <c r="P31" i="10"/>
  <c r="Q31" i="10"/>
  <c r="R31" i="10"/>
  <c r="J32" i="10"/>
  <c r="K32" i="10"/>
  <c r="L32" i="10"/>
  <c r="M32" i="10"/>
  <c r="N32" i="10"/>
  <c r="O32" i="10"/>
  <c r="P32" i="10"/>
  <c r="Q32" i="10"/>
  <c r="R32" i="10"/>
  <c r="J33" i="10"/>
  <c r="K33" i="10"/>
  <c r="L33" i="10"/>
  <c r="M33" i="10"/>
  <c r="N33" i="10"/>
  <c r="O33" i="10"/>
  <c r="P33" i="10"/>
  <c r="Q33" i="10"/>
  <c r="R33" i="10"/>
  <c r="J34" i="10"/>
  <c r="K34" i="10"/>
  <c r="L34" i="10"/>
  <c r="M34" i="10"/>
  <c r="N34" i="10"/>
  <c r="O34" i="10"/>
  <c r="P34" i="10"/>
  <c r="Q34" i="10"/>
  <c r="R34" i="10"/>
  <c r="J35" i="10"/>
  <c r="K35" i="10"/>
  <c r="L35" i="10"/>
  <c r="M35" i="10"/>
  <c r="N35" i="10"/>
  <c r="O35" i="10"/>
  <c r="P35" i="10"/>
  <c r="Q35" i="10"/>
  <c r="R35" i="10"/>
  <c r="J36" i="10"/>
  <c r="K36" i="10"/>
  <c r="L36" i="10"/>
  <c r="M36" i="10"/>
  <c r="N36" i="10"/>
  <c r="O36" i="10"/>
  <c r="P36" i="10"/>
  <c r="Q36" i="10"/>
  <c r="R36" i="10"/>
  <c r="J37" i="10"/>
  <c r="K37" i="10"/>
  <c r="L37" i="10"/>
  <c r="M37" i="10"/>
  <c r="N37" i="10"/>
  <c r="O37" i="10"/>
  <c r="P37" i="10"/>
  <c r="Q37" i="10"/>
  <c r="R37" i="10"/>
  <c r="J38" i="10"/>
  <c r="K38" i="10"/>
  <c r="L38" i="10"/>
  <c r="M38" i="10"/>
  <c r="N38" i="10"/>
  <c r="O38" i="10"/>
  <c r="P38" i="10"/>
  <c r="Q38" i="10"/>
  <c r="R38" i="10"/>
  <c r="J39" i="10"/>
  <c r="K39" i="10"/>
  <c r="L39" i="10"/>
  <c r="M39" i="10"/>
  <c r="N39" i="10"/>
  <c r="O39" i="10"/>
  <c r="P39" i="10"/>
  <c r="Q39" i="10"/>
  <c r="R39" i="10"/>
  <c r="J40" i="10"/>
  <c r="K40" i="10"/>
  <c r="L40" i="10"/>
  <c r="M40" i="10"/>
  <c r="N40" i="10"/>
  <c r="O40" i="10"/>
  <c r="P40" i="10"/>
  <c r="Q40" i="10"/>
  <c r="R40" i="10"/>
  <c r="J41" i="10"/>
  <c r="K41" i="10"/>
  <c r="L41" i="10"/>
  <c r="M41" i="10"/>
  <c r="N41" i="10"/>
  <c r="O41" i="10"/>
  <c r="P41" i="10"/>
  <c r="Q41" i="10"/>
  <c r="R41" i="10"/>
  <c r="J42" i="10"/>
  <c r="K42" i="10"/>
  <c r="L42" i="10"/>
  <c r="M42" i="10"/>
  <c r="N42" i="10"/>
  <c r="O42" i="10"/>
  <c r="P42" i="10"/>
  <c r="Q42" i="10"/>
  <c r="R42" i="10"/>
  <c r="J43" i="10"/>
  <c r="K43" i="10"/>
  <c r="L43" i="10"/>
  <c r="M43" i="10"/>
  <c r="N43" i="10"/>
  <c r="O43" i="10"/>
  <c r="P43" i="10"/>
  <c r="Q43" i="10"/>
  <c r="R43" i="10"/>
  <c r="J44" i="10"/>
  <c r="K44" i="10"/>
  <c r="L44" i="10"/>
  <c r="M44" i="10"/>
  <c r="N44" i="10"/>
  <c r="O44" i="10"/>
  <c r="P44" i="10"/>
  <c r="Q44" i="10"/>
  <c r="R44" i="10"/>
  <c r="J45" i="10"/>
  <c r="K45" i="10"/>
  <c r="L45" i="10"/>
  <c r="M45" i="10"/>
  <c r="N45" i="10"/>
  <c r="O45" i="10"/>
  <c r="P45" i="10"/>
  <c r="Q45" i="10"/>
  <c r="R45" i="10"/>
  <c r="J46" i="10"/>
  <c r="K46" i="10"/>
  <c r="L46" i="10"/>
  <c r="M46" i="10"/>
  <c r="N46" i="10"/>
  <c r="O46" i="10"/>
  <c r="P46" i="10"/>
  <c r="Q46" i="10"/>
  <c r="R46" i="10"/>
  <c r="J47" i="10"/>
  <c r="K47" i="10"/>
  <c r="L47" i="10"/>
  <c r="M47" i="10"/>
  <c r="N47" i="10"/>
  <c r="O47" i="10"/>
  <c r="P47" i="10"/>
  <c r="Q47" i="10"/>
  <c r="R47" i="10"/>
  <c r="J48" i="10"/>
  <c r="K48" i="10"/>
  <c r="L48" i="10"/>
  <c r="M48" i="10"/>
  <c r="N48" i="10"/>
  <c r="O48" i="10"/>
  <c r="P48" i="10"/>
  <c r="Q48" i="10"/>
  <c r="R48" i="10"/>
  <c r="J49" i="10"/>
  <c r="K49" i="10"/>
  <c r="L49" i="10"/>
  <c r="M49" i="10"/>
  <c r="N49" i="10"/>
  <c r="O49" i="10"/>
  <c r="P49" i="10"/>
  <c r="Q49" i="10"/>
  <c r="R49" i="10"/>
  <c r="J50" i="10"/>
  <c r="K50" i="10"/>
  <c r="L50" i="10"/>
  <c r="M50" i="10"/>
  <c r="N50" i="10"/>
  <c r="O50" i="10"/>
  <c r="P50" i="10"/>
  <c r="Q50" i="10"/>
  <c r="R50" i="10"/>
  <c r="J51" i="10"/>
  <c r="K51" i="10"/>
  <c r="L51" i="10"/>
  <c r="M51" i="10"/>
  <c r="N51" i="10"/>
  <c r="O51" i="10"/>
  <c r="P51" i="10"/>
  <c r="Q51" i="10"/>
  <c r="R51" i="10"/>
  <c r="J52" i="10"/>
  <c r="K52" i="10"/>
  <c r="L52" i="10"/>
  <c r="M52" i="10"/>
  <c r="N52" i="10"/>
  <c r="O52" i="10"/>
  <c r="P52" i="10"/>
  <c r="Q52" i="10"/>
  <c r="R52" i="10"/>
  <c r="J53" i="10"/>
  <c r="K53" i="10"/>
  <c r="L53" i="10"/>
  <c r="M53" i="10"/>
  <c r="N53" i="10"/>
  <c r="O53" i="10"/>
  <c r="P53" i="10"/>
  <c r="Q53" i="10"/>
  <c r="R53" i="10"/>
  <c r="J54" i="10"/>
  <c r="K54" i="10"/>
  <c r="L54" i="10"/>
  <c r="M54" i="10"/>
  <c r="N54" i="10"/>
  <c r="O54" i="10"/>
  <c r="P54" i="10"/>
  <c r="Q54" i="10"/>
  <c r="R54" i="10"/>
  <c r="J55" i="10"/>
  <c r="K55" i="10"/>
  <c r="L55" i="10"/>
  <c r="M55" i="10"/>
  <c r="N55" i="10"/>
  <c r="O55" i="10"/>
  <c r="P55" i="10"/>
  <c r="Q55" i="10"/>
  <c r="R55" i="10"/>
  <c r="J56" i="10"/>
  <c r="K56" i="10"/>
  <c r="L56" i="10"/>
  <c r="M56" i="10"/>
  <c r="N56" i="10"/>
  <c r="O56" i="10"/>
  <c r="P56" i="10"/>
  <c r="Q56" i="10"/>
  <c r="R56" i="10"/>
  <c r="J57" i="10"/>
  <c r="K57" i="10"/>
  <c r="L57" i="10"/>
  <c r="M57" i="10"/>
  <c r="N57" i="10"/>
  <c r="O57" i="10"/>
  <c r="P57" i="10"/>
  <c r="Q57" i="10"/>
  <c r="R57" i="10"/>
  <c r="J58" i="10"/>
  <c r="K58" i="10"/>
  <c r="L58" i="10"/>
  <c r="M58" i="10"/>
  <c r="N58" i="10"/>
  <c r="O58" i="10"/>
  <c r="P58" i="10"/>
  <c r="Q58" i="10"/>
  <c r="R58" i="10"/>
  <c r="J59" i="10"/>
  <c r="K59" i="10"/>
  <c r="L59" i="10"/>
  <c r="M59" i="10"/>
  <c r="N59" i="10"/>
  <c r="O59" i="10"/>
  <c r="P59" i="10"/>
  <c r="Q59" i="10"/>
  <c r="R59" i="10"/>
  <c r="J60" i="10"/>
  <c r="K60" i="10"/>
  <c r="L60" i="10"/>
  <c r="M60" i="10"/>
  <c r="N60" i="10"/>
  <c r="O60" i="10"/>
  <c r="P60" i="10"/>
  <c r="Q60" i="10"/>
  <c r="R60" i="10"/>
  <c r="J61" i="10"/>
  <c r="K61" i="10"/>
  <c r="L61" i="10"/>
  <c r="M61" i="10"/>
  <c r="N61" i="10"/>
  <c r="O61" i="10"/>
  <c r="P61" i="10"/>
  <c r="Q61" i="10"/>
  <c r="R61" i="10"/>
  <c r="J62" i="10"/>
  <c r="K62" i="10"/>
  <c r="L62" i="10"/>
  <c r="M62" i="10"/>
  <c r="N62" i="10"/>
  <c r="O62" i="10"/>
  <c r="P62" i="10"/>
  <c r="Q62" i="10"/>
  <c r="R62" i="10"/>
  <c r="J63" i="10"/>
  <c r="K63" i="10"/>
  <c r="L63" i="10"/>
  <c r="M63" i="10"/>
  <c r="N63" i="10"/>
  <c r="O63" i="10"/>
  <c r="P63" i="10"/>
  <c r="Q63" i="10"/>
  <c r="R63" i="10"/>
  <c r="J64" i="10"/>
  <c r="K64" i="10"/>
  <c r="L64" i="10"/>
  <c r="M64" i="10"/>
  <c r="N64" i="10"/>
  <c r="O64" i="10"/>
  <c r="P64" i="10"/>
  <c r="Q64" i="10"/>
  <c r="R64" i="10"/>
  <c r="J65" i="10"/>
  <c r="K65" i="10"/>
  <c r="L65" i="10"/>
  <c r="M65" i="10"/>
  <c r="N65" i="10"/>
  <c r="O65" i="10"/>
  <c r="P65" i="10"/>
  <c r="Q65" i="10"/>
  <c r="R65" i="10"/>
  <c r="J66" i="10"/>
  <c r="K66" i="10"/>
  <c r="L66" i="10"/>
  <c r="M66" i="10"/>
  <c r="N66" i="10"/>
  <c r="O66" i="10"/>
  <c r="P66" i="10"/>
  <c r="Q66" i="10"/>
  <c r="R66" i="10"/>
  <c r="J67" i="10"/>
  <c r="K67" i="10"/>
  <c r="L67" i="10"/>
  <c r="M67" i="10"/>
  <c r="N67" i="10"/>
  <c r="O67" i="10"/>
  <c r="P67" i="10"/>
  <c r="Q67" i="10"/>
  <c r="R67" i="10"/>
  <c r="J68" i="10"/>
  <c r="K68" i="10"/>
  <c r="L68" i="10"/>
  <c r="M68" i="10"/>
  <c r="N68" i="10"/>
  <c r="O68" i="10"/>
  <c r="P68" i="10"/>
  <c r="Q68" i="10"/>
  <c r="R68" i="10"/>
  <c r="J69" i="10"/>
  <c r="K69" i="10"/>
  <c r="L69" i="10"/>
  <c r="M69" i="10"/>
  <c r="N69" i="10"/>
  <c r="O69" i="10"/>
  <c r="P69" i="10"/>
  <c r="Q69" i="10"/>
  <c r="R69" i="10"/>
  <c r="J70" i="10"/>
  <c r="K70" i="10"/>
  <c r="L70" i="10"/>
  <c r="M70" i="10"/>
  <c r="N70" i="10"/>
  <c r="O70" i="10"/>
  <c r="P70" i="10"/>
  <c r="Q70" i="10"/>
  <c r="R70" i="10"/>
  <c r="J71" i="10"/>
  <c r="K71" i="10"/>
  <c r="L71" i="10"/>
  <c r="M71" i="10"/>
  <c r="N71" i="10"/>
  <c r="O71" i="10"/>
  <c r="P71" i="10"/>
  <c r="Q71" i="10"/>
  <c r="R71" i="10"/>
  <c r="J72" i="10"/>
  <c r="K72" i="10"/>
  <c r="L72" i="10"/>
  <c r="M72" i="10"/>
  <c r="N72" i="10"/>
  <c r="O72" i="10"/>
  <c r="P72" i="10"/>
  <c r="Q72" i="10"/>
  <c r="R72" i="10"/>
  <c r="J73" i="10"/>
  <c r="K73" i="10"/>
  <c r="L73" i="10"/>
  <c r="M73" i="10"/>
  <c r="N73" i="10"/>
  <c r="O73" i="10"/>
  <c r="P73" i="10"/>
  <c r="Q73" i="10"/>
  <c r="R73" i="10"/>
  <c r="J74" i="10"/>
  <c r="K74" i="10"/>
  <c r="L74" i="10"/>
  <c r="M74" i="10"/>
  <c r="N74" i="10"/>
  <c r="O74" i="10"/>
  <c r="P74" i="10"/>
  <c r="Q74" i="10"/>
  <c r="R74" i="10"/>
  <c r="J75" i="10"/>
  <c r="K75" i="10"/>
  <c r="L75" i="10"/>
  <c r="M75" i="10"/>
  <c r="N75" i="10"/>
  <c r="O75" i="10"/>
  <c r="P75" i="10"/>
  <c r="Q75" i="10"/>
  <c r="R75" i="10"/>
  <c r="J76" i="10"/>
  <c r="K76" i="10"/>
  <c r="L76" i="10"/>
  <c r="M76" i="10"/>
  <c r="N76" i="10"/>
  <c r="O76" i="10"/>
  <c r="P76" i="10"/>
  <c r="Q76" i="10"/>
  <c r="R76" i="10"/>
  <c r="J77" i="10"/>
  <c r="K77" i="10"/>
  <c r="L77" i="10"/>
  <c r="M77" i="10"/>
  <c r="N77" i="10"/>
  <c r="O77" i="10"/>
  <c r="P77" i="10"/>
  <c r="Q77" i="10"/>
  <c r="R77" i="10"/>
  <c r="J78" i="10"/>
  <c r="K78" i="10"/>
  <c r="L78" i="10"/>
  <c r="M78" i="10"/>
  <c r="N78" i="10"/>
  <c r="O78" i="10"/>
  <c r="P78" i="10"/>
  <c r="Q78" i="10"/>
  <c r="R78" i="10"/>
  <c r="J79" i="10"/>
  <c r="K79" i="10"/>
  <c r="L79" i="10"/>
  <c r="M79" i="10"/>
  <c r="N79" i="10"/>
  <c r="O79" i="10"/>
  <c r="P79" i="10"/>
  <c r="Q79" i="10"/>
  <c r="R79" i="10"/>
  <c r="J80" i="10"/>
  <c r="K80" i="10"/>
  <c r="L80" i="10"/>
  <c r="M80" i="10"/>
  <c r="N80" i="10"/>
  <c r="O80" i="10"/>
  <c r="P80" i="10"/>
  <c r="Q80" i="10"/>
  <c r="R80" i="10"/>
  <c r="J81" i="10"/>
  <c r="K81" i="10"/>
  <c r="L81" i="10"/>
  <c r="M81" i="10"/>
  <c r="N81" i="10"/>
  <c r="O81" i="10"/>
  <c r="P81" i="10"/>
  <c r="Q81" i="10"/>
  <c r="R81" i="10"/>
  <c r="J82" i="10"/>
  <c r="K82" i="10"/>
  <c r="L82" i="10"/>
  <c r="M82" i="10"/>
  <c r="N82" i="10"/>
  <c r="O82" i="10"/>
  <c r="P82" i="10"/>
  <c r="Q82" i="10"/>
  <c r="R82" i="10"/>
  <c r="J83" i="10"/>
  <c r="K83" i="10"/>
  <c r="L83" i="10"/>
  <c r="M83" i="10"/>
  <c r="N83" i="10"/>
  <c r="O83" i="10"/>
  <c r="P83" i="10"/>
  <c r="Q83" i="10"/>
  <c r="R83" i="10"/>
  <c r="J84" i="10"/>
  <c r="K84" i="10"/>
  <c r="L84" i="10"/>
  <c r="M84" i="10"/>
  <c r="N84" i="10"/>
  <c r="O84" i="10"/>
  <c r="P84" i="10"/>
  <c r="Q84" i="10"/>
  <c r="R84" i="10"/>
  <c r="J85" i="10"/>
  <c r="K85" i="10"/>
  <c r="L85" i="10"/>
  <c r="M85" i="10"/>
  <c r="N85" i="10"/>
  <c r="O85" i="10"/>
  <c r="P85" i="10"/>
  <c r="Q85" i="10"/>
  <c r="R85" i="10"/>
  <c r="J86" i="10"/>
  <c r="K86" i="10"/>
  <c r="L86" i="10"/>
  <c r="M86" i="10"/>
  <c r="N86" i="10"/>
  <c r="O86" i="10"/>
  <c r="P86" i="10"/>
  <c r="Q86" i="10"/>
  <c r="R86" i="10"/>
  <c r="J87" i="10"/>
  <c r="K87" i="10"/>
  <c r="L87" i="10"/>
  <c r="M87" i="10"/>
  <c r="N87" i="10"/>
  <c r="O87" i="10"/>
  <c r="P87" i="10"/>
  <c r="Q87" i="10"/>
  <c r="R87" i="10"/>
  <c r="J88" i="10"/>
  <c r="K88" i="10"/>
  <c r="L88" i="10"/>
  <c r="M88" i="10"/>
  <c r="N88" i="10"/>
  <c r="O88" i="10"/>
  <c r="P88" i="10"/>
  <c r="Q88" i="10"/>
  <c r="R88" i="10"/>
  <c r="J89" i="10"/>
  <c r="K89" i="10"/>
  <c r="L89" i="10"/>
  <c r="M89" i="10"/>
  <c r="N89" i="10"/>
  <c r="O89" i="10"/>
  <c r="P89" i="10"/>
  <c r="Q89" i="10"/>
  <c r="R89" i="10"/>
  <c r="J90" i="10"/>
  <c r="K90" i="10"/>
  <c r="L90" i="10"/>
  <c r="M90" i="10"/>
  <c r="N90" i="10"/>
  <c r="O90" i="10"/>
  <c r="P90" i="10"/>
  <c r="Q90" i="10"/>
  <c r="R90" i="10"/>
  <c r="J91" i="10"/>
  <c r="K91" i="10"/>
  <c r="L91" i="10"/>
  <c r="M91" i="10"/>
  <c r="N91" i="10"/>
  <c r="O91" i="10"/>
  <c r="P91" i="10"/>
  <c r="Q91" i="10"/>
  <c r="R91" i="10"/>
  <c r="J92" i="10"/>
  <c r="K92" i="10"/>
  <c r="L92" i="10"/>
  <c r="M92" i="10"/>
  <c r="N92" i="10"/>
  <c r="O92" i="10"/>
  <c r="P92" i="10"/>
  <c r="Q92" i="10"/>
  <c r="R92" i="10"/>
  <c r="J93" i="10"/>
  <c r="K93" i="10"/>
  <c r="L93" i="10"/>
  <c r="M93" i="10"/>
  <c r="N93" i="10"/>
  <c r="O93" i="10"/>
  <c r="P93" i="10"/>
  <c r="Q93" i="10"/>
  <c r="R93" i="10"/>
  <c r="J94" i="10"/>
  <c r="K94" i="10"/>
  <c r="L94" i="10"/>
  <c r="M94" i="10"/>
  <c r="N94" i="10"/>
  <c r="O94" i="10"/>
  <c r="P94" i="10"/>
  <c r="Q94" i="10"/>
  <c r="R94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3" i="10"/>
  <c r="J3" i="8"/>
  <c r="K3" i="8"/>
  <c r="L3" i="8"/>
  <c r="M3" i="8"/>
  <c r="N3" i="8"/>
  <c r="O3" i="8"/>
  <c r="P3" i="8"/>
  <c r="Q3" i="8"/>
  <c r="R3" i="8"/>
  <c r="J4" i="8"/>
  <c r="K4" i="8"/>
  <c r="L4" i="8"/>
  <c r="M4" i="8"/>
  <c r="N4" i="8"/>
  <c r="O4" i="8"/>
  <c r="P4" i="8"/>
  <c r="Q4" i="8"/>
  <c r="R4" i="8"/>
  <c r="J5" i="8"/>
  <c r="K5" i="8"/>
  <c r="L5" i="8"/>
  <c r="M5" i="8"/>
  <c r="N5" i="8"/>
  <c r="O5" i="8"/>
  <c r="P5" i="8"/>
  <c r="Q5" i="8"/>
  <c r="R5" i="8"/>
  <c r="J6" i="8"/>
  <c r="K6" i="8"/>
  <c r="L6" i="8"/>
  <c r="M6" i="8"/>
  <c r="N6" i="8"/>
  <c r="O6" i="8"/>
  <c r="P6" i="8"/>
  <c r="Q6" i="8"/>
  <c r="R6" i="8"/>
  <c r="J7" i="8"/>
  <c r="K7" i="8"/>
  <c r="L7" i="8"/>
  <c r="M7" i="8"/>
  <c r="N7" i="8"/>
  <c r="O7" i="8"/>
  <c r="P7" i="8"/>
  <c r="Q7" i="8"/>
  <c r="R7" i="8"/>
  <c r="J8" i="8"/>
  <c r="K8" i="8"/>
  <c r="L8" i="8"/>
  <c r="M8" i="8"/>
  <c r="N8" i="8"/>
  <c r="O8" i="8"/>
  <c r="P8" i="8"/>
  <c r="Q8" i="8"/>
  <c r="R8" i="8"/>
  <c r="J9" i="8"/>
  <c r="K9" i="8"/>
  <c r="L9" i="8"/>
  <c r="M9" i="8"/>
  <c r="N9" i="8"/>
  <c r="O9" i="8"/>
  <c r="P9" i="8"/>
  <c r="Q9" i="8"/>
  <c r="R9" i="8"/>
  <c r="J10" i="8"/>
  <c r="K10" i="8"/>
  <c r="L10" i="8"/>
  <c r="M10" i="8"/>
  <c r="N10" i="8"/>
  <c r="O10" i="8"/>
  <c r="P10" i="8"/>
  <c r="Q10" i="8"/>
  <c r="R10" i="8"/>
  <c r="J11" i="8"/>
  <c r="K11" i="8"/>
  <c r="L11" i="8"/>
  <c r="M11" i="8"/>
  <c r="N11" i="8"/>
  <c r="O11" i="8"/>
  <c r="P11" i="8"/>
  <c r="Q11" i="8"/>
  <c r="R11" i="8"/>
  <c r="J12" i="8"/>
  <c r="K12" i="8"/>
  <c r="L12" i="8"/>
  <c r="M12" i="8"/>
  <c r="N12" i="8"/>
  <c r="O12" i="8"/>
  <c r="P12" i="8"/>
  <c r="Q12" i="8"/>
  <c r="R12" i="8"/>
  <c r="J13" i="8"/>
  <c r="K13" i="8"/>
  <c r="L13" i="8"/>
  <c r="M13" i="8"/>
  <c r="N13" i="8"/>
  <c r="O13" i="8"/>
  <c r="P13" i="8"/>
  <c r="Q13" i="8"/>
  <c r="R13" i="8"/>
  <c r="J14" i="8"/>
  <c r="K14" i="8"/>
  <c r="L14" i="8"/>
  <c r="M14" i="8"/>
  <c r="N14" i="8"/>
  <c r="O14" i="8"/>
  <c r="P14" i="8"/>
  <c r="Q14" i="8"/>
  <c r="R14" i="8"/>
  <c r="J15" i="8"/>
  <c r="K15" i="8"/>
  <c r="L15" i="8"/>
  <c r="M15" i="8"/>
  <c r="N15" i="8"/>
  <c r="O15" i="8"/>
  <c r="P15" i="8"/>
  <c r="Q15" i="8"/>
  <c r="R15" i="8"/>
  <c r="J16" i="8"/>
  <c r="K16" i="8"/>
  <c r="L16" i="8"/>
  <c r="M16" i="8"/>
  <c r="N16" i="8"/>
  <c r="O16" i="8"/>
  <c r="P16" i="8"/>
  <c r="Q16" i="8"/>
  <c r="R16" i="8"/>
  <c r="J17" i="8"/>
  <c r="K17" i="8"/>
  <c r="L17" i="8"/>
  <c r="M17" i="8"/>
  <c r="N17" i="8"/>
  <c r="O17" i="8"/>
  <c r="P17" i="8"/>
  <c r="Q17" i="8"/>
  <c r="R17" i="8"/>
  <c r="J18" i="8"/>
  <c r="K18" i="8"/>
  <c r="L18" i="8"/>
  <c r="M18" i="8"/>
  <c r="N18" i="8"/>
  <c r="O18" i="8"/>
  <c r="P18" i="8"/>
  <c r="Q18" i="8"/>
  <c r="R18" i="8"/>
  <c r="J19" i="8"/>
  <c r="K19" i="8"/>
  <c r="L19" i="8"/>
  <c r="M19" i="8"/>
  <c r="N19" i="8"/>
  <c r="O19" i="8"/>
  <c r="P19" i="8"/>
  <c r="Q19" i="8"/>
  <c r="R19" i="8"/>
  <c r="J20" i="8"/>
  <c r="K20" i="8"/>
  <c r="L20" i="8"/>
  <c r="M20" i="8"/>
  <c r="N20" i="8"/>
  <c r="O20" i="8"/>
  <c r="P20" i="8"/>
  <c r="Q20" i="8"/>
  <c r="R20" i="8"/>
  <c r="J21" i="8"/>
  <c r="K21" i="8"/>
  <c r="L21" i="8"/>
  <c r="M21" i="8"/>
  <c r="N21" i="8"/>
  <c r="O21" i="8"/>
  <c r="P21" i="8"/>
  <c r="Q21" i="8"/>
  <c r="R21" i="8"/>
  <c r="J22" i="8"/>
  <c r="K22" i="8"/>
  <c r="L22" i="8"/>
  <c r="M22" i="8"/>
  <c r="N22" i="8"/>
  <c r="O22" i="8"/>
  <c r="P22" i="8"/>
  <c r="Q22" i="8"/>
  <c r="R22" i="8"/>
  <c r="J23" i="8"/>
  <c r="K23" i="8"/>
  <c r="L23" i="8"/>
  <c r="M23" i="8"/>
  <c r="N23" i="8"/>
  <c r="O23" i="8"/>
  <c r="P23" i="8"/>
  <c r="Q23" i="8"/>
  <c r="R23" i="8"/>
  <c r="J24" i="8"/>
  <c r="K24" i="8"/>
  <c r="L24" i="8"/>
  <c r="M24" i="8"/>
  <c r="N24" i="8"/>
  <c r="O24" i="8"/>
  <c r="P24" i="8"/>
  <c r="Q24" i="8"/>
  <c r="R24" i="8"/>
  <c r="J25" i="8"/>
  <c r="K25" i="8"/>
  <c r="L25" i="8"/>
  <c r="M25" i="8"/>
  <c r="N25" i="8"/>
  <c r="O25" i="8"/>
  <c r="P25" i="8"/>
  <c r="Q25" i="8"/>
  <c r="R25" i="8"/>
  <c r="J26" i="8"/>
  <c r="K26" i="8"/>
  <c r="L26" i="8"/>
  <c r="M26" i="8"/>
  <c r="N26" i="8"/>
  <c r="O26" i="8"/>
  <c r="P26" i="8"/>
  <c r="Q26" i="8"/>
  <c r="R26" i="8"/>
  <c r="J27" i="8"/>
  <c r="K27" i="8"/>
  <c r="L27" i="8"/>
  <c r="M27" i="8"/>
  <c r="N27" i="8"/>
  <c r="O27" i="8"/>
  <c r="P27" i="8"/>
  <c r="Q27" i="8"/>
  <c r="R27" i="8"/>
  <c r="J28" i="8"/>
  <c r="K28" i="8"/>
  <c r="L28" i="8"/>
  <c r="M28" i="8"/>
  <c r="N28" i="8"/>
  <c r="O28" i="8"/>
  <c r="P28" i="8"/>
  <c r="Q28" i="8"/>
  <c r="R28" i="8"/>
  <c r="J29" i="8"/>
  <c r="K29" i="8"/>
  <c r="L29" i="8"/>
  <c r="M29" i="8"/>
  <c r="N29" i="8"/>
  <c r="O29" i="8"/>
  <c r="P29" i="8"/>
  <c r="Q29" i="8"/>
  <c r="R29" i="8"/>
  <c r="J30" i="8"/>
  <c r="K30" i="8"/>
  <c r="L30" i="8"/>
  <c r="M30" i="8"/>
  <c r="N30" i="8"/>
  <c r="O30" i="8"/>
  <c r="P30" i="8"/>
  <c r="Q30" i="8"/>
  <c r="R30" i="8"/>
  <c r="J31" i="8"/>
  <c r="K31" i="8"/>
  <c r="L31" i="8"/>
  <c r="M31" i="8"/>
  <c r="N31" i="8"/>
  <c r="O31" i="8"/>
  <c r="P31" i="8"/>
  <c r="Q31" i="8"/>
  <c r="R31" i="8"/>
  <c r="J32" i="8"/>
  <c r="K32" i="8"/>
  <c r="L32" i="8"/>
  <c r="M32" i="8"/>
  <c r="N32" i="8"/>
  <c r="O32" i="8"/>
  <c r="P32" i="8"/>
  <c r="Q32" i="8"/>
  <c r="R32" i="8"/>
  <c r="J33" i="8"/>
  <c r="K33" i="8"/>
  <c r="L33" i="8"/>
  <c r="M33" i="8"/>
  <c r="N33" i="8"/>
  <c r="O33" i="8"/>
  <c r="P33" i="8"/>
  <c r="Q33" i="8"/>
  <c r="R33" i="8"/>
  <c r="J34" i="8"/>
  <c r="K34" i="8"/>
  <c r="L34" i="8"/>
  <c r="M34" i="8"/>
  <c r="N34" i="8"/>
  <c r="O34" i="8"/>
  <c r="P34" i="8"/>
  <c r="Q34" i="8"/>
  <c r="R34" i="8"/>
  <c r="J35" i="8"/>
  <c r="K35" i="8"/>
  <c r="L35" i="8"/>
  <c r="M35" i="8"/>
  <c r="N35" i="8"/>
  <c r="O35" i="8"/>
  <c r="P35" i="8"/>
  <c r="Q35" i="8"/>
  <c r="R35" i="8"/>
  <c r="J36" i="8"/>
  <c r="K36" i="8"/>
  <c r="L36" i="8"/>
  <c r="M36" i="8"/>
  <c r="N36" i="8"/>
  <c r="O36" i="8"/>
  <c r="P36" i="8"/>
  <c r="Q36" i="8"/>
  <c r="R36" i="8"/>
  <c r="J37" i="8"/>
  <c r="K37" i="8"/>
  <c r="L37" i="8"/>
  <c r="M37" i="8"/>
  <c r="N37" i="8"/>
  <c r="O37" i="8"/>
  <c r="P37" i="8"/>
  <c r="Q37" i="8"/>
  <c r="R37" i="8"/>
  <c r="J38" i="8"/>
  <c r="K38" i="8"/>
  <c r="L38" i="8"/>
  <c r="M38" i="8"/>
  <c r="N38" i="8"/>
  <c r="O38" i="8"/>
  <c r="P38" i="8"/>
  <c r="Q38" i="8"/>
  <c r="R38" i="8"/>
  <c r="J39" i="8"/>
  <c r="K39" i="8"/>
  <c r="L39" i="8"/>
  <c r="M39" i="8"/>
  <c r="N39" i="8"/>
  <c r="O39" i="8"/>
  <c r="P39" i="8"/>
  <c r="Q39" i="8"/>
  <c r="R39" i="8"/>
  <c r="J40" i="8"/>
  <c r="K40" i="8"/>
  <c r="L40" i="8"/>
  <c r="M40" i="8"/>
  <c r="N40" i="8"/>
  <c r="O40" i="8"/>
  <c r="P40" i="8"/>
  <c r="Q40" i="8"/>
  <c r="R40" i="8"/>
  <c r="J41" i="8"/>
  <c r="K41" i="8"/>
  <c r="L41" i="8"/>
  <c r="M41" i="8"/>
  <c r="N41" i="8"/>
  <c r="O41" i="8"/>
  <c r="P41" i="8"/>
  <c r="Q41" i="8"/>
  <c r="R41" i="8"/>
  <c r="J42" i="8"/>
  <c r="K42" i="8"/>
  <c r="L42" i="8"/>
  <c r="M42" i="8"/>
  <c r="N42" i="8"/>
  <c r="O42" i="8"/>
  <c r="P42" i="8"/>
  <c r="Q42" i="8"/>
  <c r="R42" i="8"/>
  <c r="J43" i="8"/>
  <c r="K43" i="8"/>
  <c r="L43" i="8"/>
  <c r="M43" i="8"/>
  <c r="N43" i="8"/>
  <c r="O43" i="8"/>
  <c r="P43" i="8"/>
  <c r="Q43" i="8"/>
  <c r="R43" i="8"/>
  <c r="J44" i="8"/>
  <c r="K44" i="8"/>
  <c r="L44" i="8"/>
  <c r="M44" i="8"/>
  <c r="N44" i="8"/>
  <c r="O44" i="8"/>
  <c r="P44" i="8"/>
  <c r="Q44" i="8"/>
  <c r="R44" i="8"/>
  <c r="J45" i="8"/>
  <c r="K45" i="8"/>
  <c r="L45" i="8"/>
  <c r="M45" i="8"/>
  <c r="N45" i="8"/>
  <c r="O45" i="8"/>
  <c r="P45" i="8"/>
  <c r="Q45" i="8"/>
  <c r="R45" i="8"/>
  <c r="J46" i="8"/>
  <c r="K46" i="8"/>
  <c r="L46" i="8"/>
  <c r="M46" i="8"/>
  <c r="N46" i="8"/>
  <c r="O46" i="8"/>
  <c r="P46" i="8"/>
  <c r="Q46" i="8"/>
  <c r="R46" i="8"/>
  <c r="J47" i="8"/>
  <c r="K47" i="8"/>
  <c r="L47" i="8"/>
  <c r="M47" i="8"/>
  <c r="N47" i="8"/>
  <c r="O47" i="8"/>
  <c r="P47" i="8"/>
  <c r="Q47" i="8"/>
  <c r="R47" i="8"/>
  <c r="J48" i="8"/>
  <c r="K48" i="8"/>
  <c r="L48" i="8"/>
  <c r="M48" i="8"/>
  <c r="N48" i="8"/>
  <c r="O48" i="8"/>
  <c r="P48" i="8"/>
  <c r="Q48" i="8"/>
  <c r="R48" i="8"/>
  <c r="J49" i="8"/>
  <c r="K49" i="8"/>
  <c r="L49" i="8"/>
  <c r="M49" i="8"/>
  <c r="N49" i="8"/>
  <c r="O49" i="8"/>
  <c r="P49" i="8"/>
  <c r="Q49" i="8"/>
  <c r="R49" i="8"/>
  <c r="J50" i="8"/>
  <c r="K50" i="8"/>
  <c r="L50" i="8"/>
  <c r="M50" i="8"/>
  <c r="N50" i="8"/>
  <c r="O50" i="8"/>
  <c r="P50" i="8"/>
  <c r="Q50" i="8"/>
  <c r="R50" i="8"/>
  <c r="J51" i="8"/>
  <c r="K51" i="8"/>
  <c r="L51" i="8"/>
  <c r="M51" i="8"/>
  <c r="N51" i="8"/>
  <c r="O51" i="8"/>
  <c r="P51" i="8"/>
  <c r="Q51" i="8"/>
  <c r="R51" i="8"/>
  <c r="J52" i="8"/>
  <c r="K52" i="8"/>
  <c r="L52" i="8"/>
  <c r="M52" i="8"/>
  <c r="N52" i="8"/>
  <c r="O52" i="8"/>
  <c r="P52" i="8"/>
  <c r="Q52" i="8"/>
  <c r="R52" i="8"/>
  <c r="J53" i="8"/>
  <c r="K53" i="8"/>
  <c r="L53" i="8"/>
  <c r="M53" i="8"/>
  <c r="N53" i="8"/>
  <c r="O53" i="8"/>
  <c r="P53" i="8"/>
  <c r="Q53" i="8"/>
  <c r="R53" i="8"/>
  <c r="J54" i="8"/>
  <c r="K54" i="8"/>
  <c r="L54" i="8"/>
  <c r="M54" i="8"/>
  <c r="N54" i="8"/>
  <c r="O54" i="8"/>
  <c r="P54" i="8"/>
  <c r="Q54" i="8"/>
  <c r="R54" i="8"/>
  <c r="J55" i="8"/>
  <c r="K55" i="8"/>
  <c r="L55" i="8"/>
  <c r="M55" i="8"/>
  <c r="N55" i="8"/>
  <c r="O55" i="8"/>
  <c r="P55" i="8"/>
  <c r="Q55" i="8"/>
  <c r="R55" i="8"/>
  <c r="J56" i="8"/>
  <c r="K56" i="8"/>
  <c r="L56" i="8"/>
  <c r="M56" i="8"/>
  <c r="N56" i="8"/>
  <c r="O56" i="8"/>
  <c r="P56" i="8"/>
  <c r="Q56" i="8"/>
  <c r="R56" i="8"/>
  <c r="J57" i="8"/>
  <c r="K57" i="8"/>
  <c r="L57" i="8"/>
  <c r="M57" i="8"/>
  <c r="N57" i="8"/>
  <c r="O57" i="8"/>
  <c r="P57" i="8"/>
  <c r="Q57" i="8"/>
  <c r="R57" i="8"/>
  <c r="J58" i="8"/>
  <c r="K58" i="8"/>
  <c r="L58" i="8"/>
  <c r="M58" i="8"/>
  <c r="N58" i="8"/>
  <c r="O58" i="8"/>
  <c r="P58" i="8"/>
  <c r="Q58" i="8"/>
  <c r="R58" i="8"/>
  <c r="J59" i="8"/>
  <c r="K59" i="8"/>
  <c r="L59" i="8"/>
  <c r="M59" i="8"/>
  <c r="N59" i="8"/>
  <c r="O59" i="8"/>
  <c r="P59" i="8"/>
  <c r="Q59" i="8"/>
  <c r="R59" i="8"/>
  <c r="J60" i="8"/>
  <c r="K60" i="8"/>
  <c r="L60" i="8"/>
  <c r="M60" i="8"/>
  <c r="N60" i="8"/>
  <c r="O60" i="8"/>
  <c r="P60" i="8"/>
  <c r="Q60" i="8"/>
  <c r="R60" i="8"/>
  <c r="J61" i="8"/>
  <c r="K61" i="8"/>
  <c r="L61" i="8"/>
  <c r="M61" i="8"/>
  <c r="N61" i="8"/>
  <c r="O61" i="8"/>
  <c r="P61" i="8"/>
  <c r="Q61" i="8"/>
  <c r="R61" i="8"/>
  <c r="J62" i="8"/>
  <c r="K62" i="8"/>
  <c r="L62" i="8"/>
  <c r="M62" i="8"/>
  <c r="N62" i="8"/>
  <c r="O62" i="8"/>
  <c r="P62" i="8"/>
  <c r="Q62" i="8"/>
  <c r="R62" i="8"/>
  <c r="J63" i="8"/>
  <c r="K63" i="8"/>
  <c r="L63" i="8"/>
  <c r="M63" i="8"/>
  <c r="N63" i="8"/>
  <c r="O63" i="8"/>
  <c r="P63" i="8"/>
  <c r="Q63" i="8"/>
  <c r="R63" i="8"/>
  <c r="J64" i="8"/>
  <c r="K64" i="8"/>
  <c r="L64" i="8"/>
  <c r="M64" i="8"/>
  <c r="N64" i="8"/>
  <c r="O64" i="8"/>
  <c r="P64" i="8"/>
  <c r="Q64" i="8"/>
  <c r="R64" i="8"/>
  <c r="J65" i="8"/>
  <c r="K65" i="8"/>
  <c r="L65" i="8"/>
  <c r="M65" i="8"/>
  <c r="N65" i="8"/>
  <c r="O65" i="8"/>
  <c r="P65" i="8"/>
  <c r="Q65" i="8"/>
  <c r="R65" i="8"/>
  <c r="J66" i="8"/>
  <c r="K66" i="8"/>
  <c r="L66" i="8"/>
  <c r="M66" i="8"/>
  <c r="N66" i="8"/>
  <c r="O66" i="8"/>
  <c r="P66" i="8"/>
  <c r="Q66" i="8"/>
  <c r="R66" i="8"/>
  <c r="J67" i="8"/>
  <c r="K67" i="8"/>
  <c r="L67" i="8"/>
  <c r="M67" i="8"/>
  <c r="N67" i="8"/>
  <c r="O67" i="8"/>
  <c r="P67" i="8"/>
  <c r="Q67" i="8"/>
  <c r="R67" i="8"/>
  <c r="J68" i="8"/>
  <c r="K68" i="8"/>
  <c r="L68" i="8"/>
  <c r="M68" i="8"/>
  <c r="N68" i="8"/>
  <c r="O68" i="8"/>
  <c r="P68" i="8"/>
  <c r="Q68" i="8"/>
  <c r="R68" i="8"/>
  <c r="J69" i="8"/>
  <c r="K69" i="8"/>
  <c r="L69" i="8"/>
  <c r="M69" i="8"/>
  <c r="N69" i="8"/>
  <c r="O69" i="8"/>
  <c r="P69" i="8"/>
  <c r="Q69" i="8"/>
  <c r="R69" i="8"/>
  <c r="J70" i="8"/>
  <c r="K70" i="8"/>
  <c r="L70" i="8"/>
  <c r="M70" i="8"/>
  <c r="N70" i="8"/>
  <c r="O70" i="8"/>
  <c r="P70" i="8"/>
  <c r="Q70" i="8"/>
  <c r="R70" i="8"/>
  <c r="J71" i="8"/>
  <c r="K71" i="8"/>
  <c r="L71" i="8"/>
  <c r="M71" i="8"/>
  <c r="N71" i="8"/>
  <c r="O71" i="8"/>
  <c r="P71" i="8"/>
  <c r="Q71" i="8"/>
  <c r="R71" i="8"/>
  <c r="J72" i="8"/>
  <c r="K72" i="8"/>
  <c r="L72" i="8"/>
  <c r="M72" i="8"/>
  <c r="N72" i="8"/>
  <c r="O72" i="8"/>
  <c r="P72" i="8"/>
  <c r="Q72" i="8"/>
  <c r="R72" i="8"/>
  <c r="J73" i="8"/>
  <c r="K73" i="8"/>
  <c r="L73" i="8"/>
  <c r="M73" i="8"/>
  <c r="N73" i="8"/>
  <c r="O73" i="8"/>
  <c r="P73" i="8"/>
  <c r="Q73" i="8"/>
  <c r="R73" i="8"/>
  <c r="J74" i="8"/>
  <c r="K74" i="8"/>
  <c r="L74" i="8"/>
  <c r="M74" i="8"/>
  <c r="N74" i="8"/>
  <c r="O74" i="8"/>
  <c r="P74" i="8"/>
  <c r="Q74" i="8"/>
  <c r="R74" i="8"/>
  <c r="J75" i="8"/>
  <c r="K75" i="8"/>
  <c r="L75" i="8"/>
  <c r="M75" i="8"/>
  <c r="N75" i="8"/>
  <c r="O75" i="8"/>
  <c r="P75" i="8"/>
  <c r="Q75" i="8"/>
  <c r="R75" i="8"/>
  <c r="J76" i="8"/>
  <c r="K76" i="8"/>
  <c r="L76" i="8"/>
  <c r="M76" i="8"/>
  <c r="N76" i="8"/>
  <c r="O76" i="8"/>
  <c r="P76" i="8"/>
  <c r="Q76" i="8"/>
  <c r="R76" i="8"/>
  <c r="J77" i="8"/>
  <c r="K77" i="8"/>
  <c r="L77" i="8"/>
  <c r="M77" i="8"/>
  <c r="N77" i="8"/>
  <c r="O77" i="8"/>
  <c r="P77" i="8"/>
  <c r="Q77" i="8"/>
  <c r="R77" i="8"/>
  <c r="J78" i="8"/>
  <c r="K78" i="8"/>
  <c r="L78" i="8"/>
  <c r="M78" i="8"/>
  <c r="N78" i="8"/>
  <c r="O78" i="8"/>
  <c r="P78" i="8"/>
  <c r="Q78" i="8"/>
  <c r="R78" i="8"/>
  <c r="J79" i="8"/>
  <c r="K79" i="8"/>
  <c r="L79" i="8"/>
  <c r="M79" i="8"/>
  <c r="N79" i="8"/>
  <c r="O79" i="8"/>
  <c r="P79" i="8"/>
  <c r="Q79" i="8"/>
  <c r="R79" i="8"/>
  <c r="J80" i="8"/>
  <c r="K80" i="8"/>
  <c r="L80" i="8"/>
  <c r="M80" i="8"/>
  <c r="N80" i="8"/>
  <c r="O80" i="8"/>
  <c r="P80" i="8"/>
  <c r="Q80" i="8"/>
  <c r="R80" i="8"/>
  <c r="J81" i="8"/>
  <c r="K81" i="8"/>
  <c r="L81" i="8"/>
  <c r="M81" i="8"/>
  <c r="N81" i="8"/>
  <c r="O81" i="8"/>
  <c r="P81" i="8"/>
  <c r="Q81" i="8"/>
  <c r="R81" i="8"/>
  <c r="J82" i="8"/>
  <c r="K82" i="8"/>
  <c r="L82" i="8"/>
  <c r="M82" i="8"/>
  <c r="N82" i="8"/>
  <c r="O82" i="8"/>
  <c r="P82" i="8"/>
  <c r="Q82" i="8"/>
  <c r="R82" i="8"/>
  <c r="J83" i="8"/>
  <c r="K83" i="8"/>
  <c r="L83" i="8"/>
  <c r="M83" i="8"/>
  <c r="N83" i="8"/>
  <c r="O83" i="8"/>
  <c r="P83" i="8"/>
  <c r="Q83" i="8"/>
  <c r="R83" i="8"/>
  <c r="J84" i="8"/>
  <c r="K84" i="8"/>
  <c r="L84" i="8"/>
  <c r="M84" i="8"/>
  <c r="N84" i="8"/>
  <c r="O84" i="8"/>
  <c r="P84" i="8"/>
  <c r="Q84" i="8"/>
  <c r="R84" i="8"/>
  <c r="J85" i="8"/>
  <c r="K85" i="8"/>
  <c r="L85" i="8"/>
  <c r="M85" i="8"/>
  <c r="N85" i="8"/>
  <c r="O85" i="8"/>
  <c r="P85" i="8"/>
  <c r="Q85" i="8"/>
  <c r="R85" i="8"/>
  <c r="J86" i="8"/>
  <c r="K86" i="8"/>
  <c r="L86" i="8"/>
  <c r="M86" i="8"/>
  <c r="N86" i="8"/>
  <c r="O86" i="8"/>
  <c r="P86" i="8"/>
  <c r="Q86" i="8"/>
  <c r="R86" i="8"/>
  <c r="J87" i="8"/>
  <c r="K87" i="8"/>
  <c r="L87" i="8"/>
  <c r="M87" i="8"/>
  <c r="N87" i="8"/>
  <c r="O87" i="8"/>
  <c r="P87" i="8"/>
  <c r="Q87" i="8"/>
  <c r="R87" i="8"/>
  <c r="J88" i="8"/>
  <c r="K88" i="8"/>
  <c r="L88" i="8"/>
  <c r="M88" i="8"/>
  <c r="N88" i="8"/>
  <c r="O88" i="8"/>
  <c r="P88" i="8"/>
  <c r="Q88" i="8"/>
  <c r="R88" i="8"/>
  <c r="J89" i="8"/>
  <c r="K89" i="8"/>
  <c r="L89" i="8"/>
  <c r="M89" i="8"/>
  <c r="N89" i="8"/>
  <c r="O89" i="8"/>
  <c r="P89" i="8"/>
  <c r="Q89" i="8"/>
  <c r="R89" i="8"/>
  <c r="J90" i="8"/>
  <c r="K90" i="8"/>
  <c r="L90" i="8"/>
  <c r="M90" i="8"/>
  <c r="N90" i="8"/>
  <c r="O90" i="8"/>
  <c r="P90" i="8"/>
  <c r="Q90" i="8"/>
  <c r="R90" i="8"/>
  <c r="J91" i="8"/>
  <c r="K91" i="8"/>
  <c r="L91" i="8"/>
  <c r="M91" i="8"/>
  <c r="N91" i="8"/>
  <c r="O91" i="8"/>
  <c r="P91" i="8"/>
  <c r="Q91" i="8"/>
  <c r="R91" i="8"/>
  <c r="J92" i="8"/>
  <c r="K92" i="8"/>
  <c r="L92" i="8"/>
  <c r="M92" i="8"/>
  <c r="N92" i="8"/>
  <c r="O92" i="8"/>
  <c r="P92" i="8"/>
  <c r="Q92" i="8"/>
  <c r="R92" i="8"/>
  <c r="J93" i="8"/>
  <c r="K93" i="8"/>
  <c r="L93" i="8"/>
  <c r="M93" i="8"/>
  <c r="N93" i="8"/>
  <c r="O93" i="8"/>
  <c r="P93" i="8"/>
  <c r="Q93" i="8"/>
  <c r="R93" i="8"/>
  <c r="J94" i="8"/>
  <c r="K94" i="8"/>
  <c r="L94" i="8"/>
  <c r="M94" i="8"/>
  <c r="N94" i="8"/>
  <c r="O94" i="8"/>
  <c r="P94" i="8"/>
  <c r="Q94" i="8"/>
  <c r="R94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3" i="8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J17" i="11"/>
  <c r="K17" i="11"/>
  <c r="L17" i="11"/>
  <c r="M17" i="11"/>
  <c r="J18" i="11"/>
  <c r="K18" i="11"/>
  <c r="L18" i="11"/>
  <c r="M18" i="11"/>
  <c r="J19" i="11"/>
  <c r="K19" i="11"/>
  <c r="L19" i="11"/>
  <c r="M19" i="11"/>
  <c r="J20" i="11"/>
  <c r="K20" i="11"/>
  <c r="L20" i="11"/>
  <c r="M20" i="11"/>
  <c r="J21" i="11"/>
  <c r="K21" i="11"/>
  <c r="L21" i="11"/>
  <c r="M21" i="11"/>
  <c r="J22" i="11"/>
  <c r="K22" i="11"/>
  <c r="L22" i="11"/>
  <c r="M22" i="11"/>
  <c r="J23" i="11"/>
  <c r="K23" i="11"/>
  <c r="L23" i="11"/>
  <c r="M23" i="11"/>
  <c r="J24" i="11"/>
  <c r="K24" i="11"/>
  <c r="L24" i="11"/>
  <c r="M24" i="11"/>
  <c r="J25" i="11"/>
  <c r="K25" i="11"/>
  <c r="L25" i="11"/>
  <c r="M25" i="11"/>
  <c r="J26" i="11"/>
  <c r="K26" i="11"/>
  <c r="L26" i="11"/>
  <c r="M26" i="11"/>
  <c r="J27" i="11"/>
  <c r="K27" i="11"/>
  <c r="L27" i="11"/>
  <c r="M27" i="11"/>
  <c r="J28" i="11"/>
  <c r="K28" i="11"/>
  <c r="L28" i="11"/>
  <c r="M28" i="11"/>
  <c r="J29" i="11"/>
  <c r="K29" i="11"/>
  <c r="L29" i="11"/>
  <c r="M29" i="11"/>
  <c r="J30" i="11"/>
  <c r="K30" i="11"/>
  <c r="L30" i="11"/>
  <c r="M30" i="11"/>
  <c r="J31" i="11"/>
  <c r="K31" i="11"/>
  <c r="L31" i="11"/>
  <c r="M31" i="11"/>
  <c r="J32" i="11"/>
  <c r="K32" i="11"/>
  <c r="L32" i="11"/>
  <c r="M32" i="11"/>
  <c r="J33" i="11"/>
  <c r="K33" i="11"/>
  <c r="L33" i="11"/>
  <c r="M33" i="11"/>
  <c r="J34" i="11"/>
  <c r="K34" i="11"/>
  <c r="L34" i="11"/>
  <c r="M34" i="11"/>
  <c r="J35" i="11"/>
  <c r="K35" i="11"/>
  <c r="L35" i="11"/>
  <c r="M35" i="11"/>
  <c r="J36" i="11"/>
  <c r="K36" i="11"/>
  <c r="L36" i="11"/>
  <c r="M36" i="11"/>
  <c r="J37" i="11"/>
  <c r="K37" i="11"/>
  <c r="L37" i="11"/>
  <c r="M37" i="11"/>
  <c r="J38" i="11"/>
  <c r="K38" i="11"/>
  <c r="L38" i="11"/>
  <c r="M38" i="11"/>
  <c r="J39" i="11"/>
  <c r="K39" i="11"/>
  <c r="L39" i="11"/>
  <c r="M39" i="11"/>
  <c r="J40" i="11"/>
  <c r="K40" i="11"/>
  <c r="L40" i="11"/>
  <c r="M40" i="11"/>
  <c r="J41" i="11"/>
  <c r="K41" i="11"/>
  <c r="L41" i="11"/>
  <c r="M41" i="11"/>
  <c r="J42" i="11"/>
  <c r="K42" i="11"/>
  <c r="L42" i="11"/>
  <c r="M42" i="11"/>
  <c r="J43" i="11"/>
  <c r="K43" i="11"/>
  <c r="L43" i="11"/>
  <c r="M43" i="11"/>
  <c r="J44" i="11"/>
  <c r="K44" i="11"/>
  <c r="L44" i="11"/>
  <c r="M44" i="11"/>
  <c r="J45" i="11"/>
  <c r="K45" i="11"/>
  <c r="L45" i="11"/>
  <c r="M45" i="11"/>
  <c r="J46" i="11"/>
  <c r="K46" i="11"/>
  <c r="L46" i="11"/>
  <c r="M46" i="11"/>
  <c r="J47" i="11"/>
  <c r="K47" i="11"/>
  <c r="L47" i="11"/>
  <c r="M47" i="11"/>
  <c r="J48" i="11"/>
  <c r="K48" i="11"/>
  <c r="L48" i="11"/>
  <c r="M48" i="11"/>
  <c r="J49" i="11"/>
  <c r="K49" i="11"/>
  <c r="L49" i="11"/>
  <c r="M49" i="11"/>
  <c r="J50" i="11"/>
  <c r="K50" i="11"/>
  <c r="L50" i="11"/>
  <c r="M50" i="11"/>
  <c r="J51" i="11"/>
  <c r="K51" i="11"/>
  <c r="L51" i="11"/>
  <c r="M51" i="11"/>
  <c r="J52" i="11"/>
  <c r="K52" i="11"/>
  <c r="L52" i="11"/>
  <c r="M52" i="11"/>
  <c r="J53" i="11"/>
  <c r="K53" i="11"/>
  <c r="L53" i="11"/>
  <c r="M53" i="11"/>
  <c r="J54" i="11"/>
  <c r="K54" i="11"/>
  <c r="L54" i="11"/>
  <c r="M54" i="11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J59" i="11"/>
  <c r="K59" i="11"/>
  <c r="L59" i="11"/>
  <c r="M59" i="11"/>
  <c r="J60" i="11"/>
  <c r="K60" i="11"/>
  <c r="L60" i="11"/>
  <c r="M60" i="11"/>
  <c r="J61" i="11"/>
  <c r="K61" i="11"/>
  <c r="L61" i="11"/>
  <c r="M61" i="11"/>
  <c r="J62" i="11"/>
  <c r="K62" i="11"/>
  <c r="L62" i="11"/>
  <c r="M62" i="11"/>
  <c r="J63" i="11"/>
  <c r="K63" i="11"/>
  <c r="L63" i="11"/>
  <c r="M63" i="11"/>
  <c r="J64" i="11"/>
  <c r="K64" i="11"/>
  <c r="L64" i="11"/>
  <c r="M64" i="11"/>
  <c r="J65" i="11"/>
  <c r="K65" i="11"/>
  <c r="L65" i="11"/>
  <c r="M65" i="11"/>
  <c r="J66" i="11"/>
  <c r="K66" i="11"/>
  <c r="L66" i="11"/>
  <c r="M66" i="11"/>
  <c r="J67" i="11"/>
  <c r="K67" i="11"/>
  <c r="L67" i="11"/>
  <c r="M67" i="11"/>
  <c r="J68" i="11"/>
  <c r="K68" i="11"/>
  <c r="L68" i="11"/>
  <c r="M68" i="11"/>
  <c r="J69" i="11"/>
  <c r="K69" i="11"/>
  <c r="L69" i="11"/>
  <c r="M69" i="11"/>
  <c r="J70" i="11"/>
  <c r="K70" i="11"/>
  <c r="L70" i="11"/>
  <c r="M70" i="11"/>
  <c r="J71" i="11"/>
  <c r="K71" i="11"/>
  <c r="L71" i="11"/>
  <c r="M71" i="11"/>
  <c r="J72" i="11"/>
  <c r="K72" i="11"/>
  <c r="L72" i="11"/>
  <c r="M72" i="11"/>
  <c r="J73" i="11"/>
  <c r="K73" i="11"/>
  <c r="L73" i="11"/>
  <c r="M73" i="11"/>
  <c r="J74" i="11"/>
  <c r="K74" i="11"/>
  <c r="L74" i="11"/>
  <c r="M74" i="11"/>
  <c r="J75" i="11"/>
  <c r="K75" i="11"/>
  <c r="L75" i="11"/>
  <c r="M75" i="11"/>
  <c r="J76" i="11"/>
  <c r="K76" i="11"/>
  <c r="L76" i="11"/>
  <c r="M76" i="11"/>
  <c r="J77" i="11"/>
  <c r="K77" i="11"/>
  <c r="L77" i="11"/>
  <c r="M77" i="11"/>
  <c r="J78" i="11"/>
  <c r="K78" i="11"/>
  <c r="L78" i="11"/>
  <c r="M78" i="11"/>
  <c r="J79" i="11"/>
  <c r="K79" i="11"/>
  <c r="L79" i="11"/>
  <c r="M79" i="11"/>
  <c r="J80" i="11"/>
  <c r="K80" i="11"/>
  <c r="L80" i="11"/>
  <c r="M80" i="11"/>
  <c r="J81" i="11"/>
  <c r="K81" i="11"/>
  <c r="L81" i="11"/>
  <c r="M81" i="11"/>
  <c r="J82" i="11"/>
  <c r="K82" i="11"/>
  <c r="L82" i="11"/>
  <c r="M82" i="11"/>
  <c r="J83" i="11"/>
  <c r="K83" i="11"/>
  <c r="L83" i="11"/>
  <c r="M83" i="11"/>
  <c r="J84" i="11"/>
  <c r="K84" i="11"/>
  <c r="L84" i="11"/>
  <c r="M84" i="11"/>
  <c r="J85" i="11"/>
  <c r="K85" i="11"/>
  <c r="L85" i="11"/>
  <c r="M85" i="11"/>
  <c r="J86" i="11"/>
  <c r="K86" i="11"/>
  <c r="L86" i="11"/>
  <c r="M86" i="11"/>
  <c r="J87" i="11"/>
  <c r="K87" i="11"/>
  <c r="L87" i="11"/>
  <c r="M87" i="11"/>
  <c r="J88" i="11"/>
  <c r="K88" i="11"/>
  <c r="L88" i="11"/>
  <c r="M88" i="11"/>
  <c r="J89" i="11"/>
  <c r="K89" i="11"/>
  <c r="L89" i="11"/>
  <c r="M89" i="11"/>
  <c r="J90" i="11"/>
  <c r="K90" i="11"/>
  <c r="L90" i="11"/>
  <c r="M90" i="11"/>
  <c r="J91" i="11"/>
  <c r="K91" i="11"/>
  <c r="L91" i="11"/>
  <c r="M91" i="11"/>
  <c r="J92" i="11"/>
  <c r="K92" i="11"/>
  <c r="L92" i="11"/>
  <c r="M92" i="11"/>
  <c r="J93" i="11"/>
  <c r="K93" i="11"/>
  <c r="L93" i="11"/>
  <c r="M93" i="11"/>
  <c r="J94" i="11"/>
  <c r="K94" i="11"/>
  <c r="L94" i="11"/>
  <c r="M94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3" i="1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3" i="8"/>
  <c r="H35" i="12" a="1"/>
  <c r="H35" i="12" s="1"/>
  <c r="H36" i="12" a="1"/>
  <c r="H36" i="12" s="1"/>
  <c r="H37" i="12" a="1"/>
  <c r="H37" i="12"/>
  <c r="H38" i="12" a="1"/>
  <c r="H38" i="12"/>
  <c r="H39" i="12" a="1"/>
  <c r="H39" i="12" s="1"/>
  <c r="H40" i="12" a="1"/>
  <c r="H40" i="12" s="1"/>
  <c r="H41" i="12" a="1"/>
  <c r="H41" i="12"/>
  <c r="H42" i="12" a="1"/>
  <c r="H42" i="12"/>
  <c r="H43" i="12" a="1"/>
  <c r="H43" i="12" s="1"/>
  <c r="H44" i="12" a="1"/>
  <c r="H44" i="12" s="1"/>
  <c r="H45" i="12" a="1"/>
  <c r="H45" i="12" s="1"/>
  <c r="H46" i="12" a="1"/>
  <c r="H46" i="12"/>
  <c r="H47" i="12" a="1"/>
  <c r="H47" i="12" s="1"/>
  <c r="H48" i="12" a="1"/>
  <c r="H48" i="12" s="1"/>
  <c r="H49" i="12" a="1"/>
  <c r="H49" i="12" s="1"/>
  <c r="H50" i="12" a="1"/>
  <c r="H50" i="12"/>
  <c r="H51" i="12" a="1"/>
  <c r="H51" i="12" s="1"/>
  <c r="H52" i="12" a="1"/>
  <c r="H52" i="12" s="1"/>
  <c r="H53" i="12" a="1"/>
  <c r="H53" i="12" s="1"/>
  <c r="H54" i="12" a="1"/>
  <c r="H54" i="12"/>
  <c r="H55" i="12" a="1"/>
  <c r="H55" i="12" s="1"/>
  <c r="H56" i="12" a="1"/>
  <c r="H56" i="12" s="1"/>
  <c r="H57" i="12" a="1"/>
  <c r="H57" i="12" s="1"/>
  <c r="H58" i="12" a="1"/>
  <c r="H58" i="12"/>
  <c r="H59" i="12" a="1"/>
  <c r="H59" i="12" s="1"/>
  <c r="H60" i="12" a="1"/>
  <c r="H60" i="12" s="1"/>
  <c r="H61" i="12" a="1"/>
  <c r="H61" i="12" s="1"/>
  <c r="H62" i="12" a="1"/>
  <c r="H62" i="12"/>
  <c r="H63" i="12" a="1"/>
  <c r="H63" i="12" s="1"/>
  <c r="H64" i="12" a="1"/>
  <c r="H64" i="12" s="1"/>
  <c r="H65" i="12" a="1"/>
  <c r="H65" i="12" s="1"/>
  <c r="H66" i="12" a="1"/>
  <c r="H66" i="12"/>
  <c r="H67" i="12" a="1"/>
  <c r="H67" i="12" s="1"/>
  <c r="H68" i="12" a="1"/>
  <c r="H68" i="12" s="1"/>
  <c r="H69" i="12" a="1"/>
  <c r="H69" i="12" s="1"/>
  <c r="H70" i="12" a="1"/>
  <c r="H70" i="12"/>
  <c r="H71" i="12" a="1"/>
  <c r="H71" i="12" s="1"/>
  <c r="H72" i="12" a="1"/>
  <c r="H72" i="12" s="1"/>
  <c r="H73" i="12" a="1"/>
  <c r="H73" i="12" s="1"/>
  <c r="H74" i="12" a="1"/>
  <c r="H74" i="12"/>
  <c r="H75" i="12" a="1"/>
  <c r="H75" i="12" s="1"/>
  <c r="H76" i="12" a="1"/>
  <c r="H76" i="12" s="1"/>
  <c r="H77" i="12" a="1"/>
  <c r="H77" i="12" s="1"/>
  <c r="H78" i="12" a="1"/>
  <c r="H78" i="12"/>
  <c r="H79" i="12" a="1"/>
  <c r="H79" i="12" s="1"/>
  <c r="H80" i="12" a="1"/>
  <c r="H80" i="12" s="1"/>
  <c r="H81" i="12" a="1"/>
  <c r="H81" i="12" s="1"/>
  <c r="H82" i="12" a="1"/>
  <c r="H82" i="12"/>
  <c r="H83" i="12" a="1"/>
  <c r="H83" i="12" s="1"/>
  <c r="H84" i="12" a="1"/>
  <c r="H84" i="12" s="1"/>
  <c r="H85" i="12" a="1"/>
  <c r="H85" i="12" s="1"/>
  <c r="H86" i="12" a="1"/>
  <c r="H86" i="12"/>
  <c r="H87" i="12" a="1"/>
  <c r="H87" i="12" s="1"/>
  <c r="H88" i="12" a="1"/>
  <c r="H88" i="12" s="1"/>
  <c r="H89" i="12" a="1"/>
  <c r="H89" i="12" s="1"/>
  <c r="H90" i="12" a="1"/>
  <c r="H90" i="12"/>
  <c r="H91" i="12" a="1"/>
  <c r="H91" i="12" s="1"/>
  <c r="H92" i="12" a="1"/>
  <c r="H92" i="12" s="1"/>
  <c r="H93" i="12" a="1"/>
  <c r="H93" i="12" s="1"/>
  <c r="H94" i="12" a="1"/>
  <c r="H94" i="12"/>
  <c r="H95" i="12" a="1"/>
  <c r="H95" i="12" s="1"/>
  <c r="H96" i="12" a="1"/>
  <c r="H96" i="12" s="1"/>
  <c r="H97" i="12" a="1"/>
  <c r="H97" i="12" s="1"/>
  <c r="H98" i="12" a="1"/>
  <c r="H98" i="12"/>
  <c r="H99" i="12" a="1"/>
  <c r="H99" i="12" s="1"/>
  <c r="H100" i="12" a="1"/>
  <c r="H100" i="12" s="1"/>
  <c r="H101" i="12" a="1"/>
  <c r="H101" i="12" s="1"/>
  <c r="H102" i="12" a="1"/>
  <c r="H102" i="12"/>
  <c r="H103" i="12" a="1"/>
  <c r="H103" i="12" s="1"/>
  <c r="H104" i="12" a="1"/>
  <c r="H104" i="12" s="1"/>
  <c r="H105" i="12" a="1"/>
  <c r="H105" i="12" s="1"/>
  <c r="H106" i="12" a="1"/>
  <c r="H106" i="12"/>
  <c r="H107" i="12" a="1"/>
  <c r="H107" i="12" s="1"/>
  <c r="H108" i="12" a="1"/>
  <c r="H108" i="12" s="1"/>
  <c r="H109" i="12" a="1"/>
  <c r="H109" i="12" s="1"/>
  <c r="H110" i="12" a="1"/>
  <c r="H110" i="12"/>
  <c r="H111" i="12" a="1"/>
  <c r="H111" i="12" s="1"/>
  <c r="H112" i="12" a="1"/>
  <c r="H112" i="12" s="1"/>
  <c r="H113" i="12" a="1"/>
  <c r="H113" i="12" s="1"/>
  <c r="H114" i="12" a="1"/>
  <c r="H114" i="12"/>
  <c r="H115" i="12" a="1"/>
  <c r="H115" i="12" s="1"/>
  <c r="H116" i="12" a="1"/>
  <c r="H116" i="12" s="1"/>
  <c r="H117" i="12" a="1"/>
  <c r="H117" i="12" s="1"/>
  <c r="H118" i="12" a="1"/>
  <c r="H118" i="12"/>
  <c r="H119" i="12" a="1"/>
  <c r="H119" i="12" s="1"/>
  <c r="H120" i="12" a="1"/>
  <c r="H120" i="12" s="1"/>
  <c r="H121" i="12" a="1"/>
  <c r="H121" i="12" s="1"/>
  <c r="H122" i="12" a="1"/>
  <c r="H122" i="12"/>
  <c r="H123" i="12" a="1"/>
  <c r="H123" i="12" s="1"/>
  <c r="H124" i="12" a="1"/>
  <c r="H124" i="12" s="1"/>
  <c r="H125" i="12" a="1"/>
  <c r="H125" i="12" s="1"/>
  <c r="H34" i="12" a="1"/>
  <c r="H34" i="12" s="1"/>
  <c r="G125" i="12" a="1"/>
  <c r="G125" i="12" s="1"/>
  <c r="G115" i="12" a="1"/>
  <c r="G115" i="12" s="1"/>
  <c r="G116" i="12" a="1"/>
  <c r="G116" i="12" s="1"/>
  <c r="G117" i="12" a="1"/>
  <c r="G117" i="12" s="1"/>
  <c r="G118" i="12" a="1"/>
  <c r="G118" i="12"/>
  <c r="G119" i="12" a="1"/>
  <c r="G119" i="12" s="1"/>
  <c r="G120" i="12" a="1"/>
  <c r="G120" i="12" s="1"/>
  <c r="G121" i="12" a="1"/>
  <c r="G121" i="12" s="1"/>
  <c r="G122" i="12" a="1"/>
  <c r="G122" i="12"/>
  <c r="G123" i="12" a="1"/>
  <c r="G123" i="12" s="1"/>
  <c r="G124" i="12" a="1"/>
  <c r="G124" i="12" s="1"/>
  <c r="G108" i="12" a="1"/>
  <c r="G108" i="12" s="1"/>
  <c r="G109" i="12" a="1"/>
  <c r="G109" i="12" s="1"/>
  <c r="G110" i="12" a="1"/>
  <c r="G110" i="12" s="1"/>
  <c r="G111" i="12" a="1"/>
  <c r="G111" i="12" s="1"/>
  <c r="G112" i="12" a="1"/>
  <c r="G112" i="12" s="1"/>
  <c r="G113" i="12" a="1"/>
  <c r="G113" i="12" s="1"/>
  <c r="G114" i="12" a="1"/>
  <c r="G114" i="12" s="1"/>
  <c r="G93" i="12" a="1"/>
  <c r="G93" i="12" s="1"/>
  <c r="G94" i="12" a="1"/>
  <c r="G94" i="12" s="1"/>
  <c r="G95" i="12" a="1"/>
  <c r="G95" i="12" s="1"/>
  <c r="G96" i="12" a="1"/>
  <c r="G96" i="12" s="1"/>
  <c r="G97" i="12" a="1"/>
  <c r="G97" i="12" s="1"/>
  <c r="G98" i="12" a="1"/>
  <c r="G98" i="12" s="1"/>
  <c r="G99" i="12" a="1"/>
  <c r="G99" i="12" s="1"/>
  <c r="G100" i="12" a="1"/>
  <c r="G100" i="12" s="1"/>
  <c r="G101" i="12" a="1"/>
  <c r="G101" i="12" s="1"/>
  <c r="G102" i="12" a="1"/>
  <c r="G102" i="12" s="1"/>
  <c r="G103" i="12" a="1"/>
  <c r="G103" i="12" s="1"/>
  <c r="G104" i="12" a="1"/>
  <c r="G104" i="12" s="1"/>
  <c r="G105" i="12" a="1"/>
  <c r="G105" i="12" s="1"/>
  <c r="G106" i="12" a="1"/>
  <c r="G106" i="12" s="1"/>
  <c r="G107" i="12" a="1"/>
  <c r="G107" i="12" s="1"/>
  <c r="G35" i="12" a="1"/>
  <c r="G35" i="12" s="1"/>
  <c r="G36" i="12" a="1"/>
  <c r="G36" i="12" s="1"/>
  <c r="G37" i="12" a="1"/>
  <c r="G37" i="12" s="1"/>
  <c r="G38" i="12" a="1"/>
  <c r="G38" i="12" s="1"/>
  <c r="G39" i="12" a="1"/>
  <c r="G39" i="12" s="1"/>
  <c r="G40" i="12" a="1"/>
  <c r="G40" i="12" s="1"/>
  <c r="G41" i="12" a="1"/>
  <c r="G41" i="12" s="1"/>
  <c r="G42" i="12" a="1"/>
  <c r="G42" i="12" s="1"/>
  <c r="G43" i="12" a="1"/>
  <c r="G43" i="12" s="1"/>
  <c r="G44" i="12" a="1"/>
  <c r="G44" i="12" s="1"/>
  <c r="G45" i="12" a="1"/>
  <c r="G45" i="12" s="1"/>
  <c r="G46" i="12" a="1"/>
  <c r="G46" i="12" s="1"/>
  <c r="G47" i="12" a="1"/>
  <c r="G47" i="12" s="1"/>
  <c r="G48" i="12" a="1"/>
  <c r="G48" i="12" s="1"/>
  <c r="G49" i="12" a="1"/>
  <c r="G49" i="12" s="1"/>
  <c r="G50" i="12" a="1"/>
  <c r="G50" i="12" s="1"/>
  <c r="G51" i="12" a="1"/>
  <c r="G51" i="12" s="1"/>
  <c r="G52" i="12" a="1"/>
  <c r="G52" i="12" s="1"/>
  <c r="G53" i="12" a="1"/>
  <c r="G53" i="12" s="1"/>
  <c r="G54" i="12" a="1"/>
  <c r="G54" i="12" s="1"/>
  <c r="G55" i="12" a="1"/>
  <c r="G55" i="12" s="1"/>
  <c r="G56" i="12" a="1"/>
  <c r="G56" i="12" s="1"/>
  <c r="G57" i="12" a="1"/>
  <c r="G57" i="12" s="1"/>
  <c r="G58" i="12" a="1"/>
  <c r="G58" i="12" s="1"/>
  <c r="G59" i="12" a="1"/>
  <c r="G59" i="12" s="1"/>
  <c r="G60" i="12" a="1"/>
  <c r="G60" i="12" s="1"/>
  <c r="G61" i="12" a="1"/>
  <c r="G61" i="12" s="1"/>
  <c r="G62" i="12" a="1"/>
  <c r="G62" i="12" s="1"/>
  <c r="G63" i="12" a="1"/>
  <c r="G63" i="12" s="1"/>
  <c r="G64" i="12" a="1"/>
  <c r="G64" i="12" s="1"/>
  <c r="G65" i="12" a="1"/>
  <c r="G65" i="12" s="1"/>
  <c r="G66" i="12" a="1"/>
  <c r="G66" i="12" s="1"/>
  <c r="G67" i="12" a="1"/>
  <c r="G67" i="12" s="1"/>
  <c r="G68" i="12" a="1"/>
  <c r="G68" i="12" s="1"/>
  <c r="G69" i="12" a="1"/>
  <c r="G69" i="12" s="1"/>
  <c r="G70" i="12" a="1"/>
  <c r="G70" i="12" s="1"/>
  <c r="G71" i="12" a="1"/>
  <c r="G71" i="12" s="1"/>
  <c r="G72" i="12" a="1"/>
  <c r="G72" i="12" s="1"/>
  <c r="G73" i="12" a="1"/>
  <c r="G73" i="12" s="1"/>
  <c r="G74" i="12" a="1"/>
  <c r="G74" i="12" s="1"/>
  <c r="G75" i="12" a="1"/>
  <c r="G75" i="12" s="1"/>
  <c r="G76" i="12" a="1"/>
  <c r="G76" i="12" s="1"/>
  <c r="G77" i="12" a="1"/>
  <c r="G77" i="12" s="1"/>
  <c r="G78" i="12" a="1"/>
  <c r="G78" i="12" s="1"/>
  <c r="G79" i="12" a="1"/>
  <c r="G79" i="12" s="1"/>
  <c r="G80" i="12" a="1"/>
  <c r="G80" i="12" s="1"/>
  <c r="G81" i="12" a="1"/>
  <c r="G81" i="12" s="1"/>
  <c r="G82" i="12" a="1"/>
  <c r="G82" i="12" s="1"/>
  <c r="G83" i="12" a="1"/>
  <c r="G83" i="12" s="1"/>
  <c r="G84" i="12" a="1"/>
  <c r="G84" i="12" s="1"/>
  <c r="G85" i="12" a="1"/>
  <c r="G85" i="12" s="1"/>
  <c r="G86" i="12" a="1"/>
  <c r="G86" i="12" s="1"/>
  <c r="G87" i="12" a="1"/>
  <c r="G87" i="12" s="1"/>
  <c r="G88" i="12" a="1"/>
  <c r="G88" i="12" s="1"/>
  <c r="G89" i="12" a="1"/>
  <c r="G89" i="12" s="1"/>
  <c r="G90" i="12" a="1"/>
  <c r="G90" i="12" s="1"/>
  <c r="G91" i="12" a="1"/>
  <c r="G91" i="12" s="1"/>
  <c r="G92" i="12" a="1"/>
  <c r="G92" i="12" s="1"/>
  <c r="G34" i="12" a="1"/>
  <c r="G34" i="12" s="1"/>
  <c r="C36" i="12"/>
  <c r="C37" i="12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35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D27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D26" i="12"/>
  <c r="AA25" i="12"/>
  <c r="AB25" i="12"/>
  <c r="AC25" i="12"/>
  <c r="A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D25" i="12"/>
  <c r="AD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D24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Z22" i="12"/>
  <c r="AA22" i="12"/>
  <c r="AB22" i="12"/>
  <c r="AC22" i="12"/>
  <c r="AC23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D18" i="12"/>
  <c r="D17" i="12"/>
  <c r="D16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D15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D14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D9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D6" i="12"/>
  <c r="A7" i="12" a="1"/>
  <c r="A7" i="12" s="1"/>
  <c r="F1" i="12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E1" i="12"/>
  <c r="A10" i="12" a="1"/>
  <c r="A10" i="12" s="1"/>
  <c r="A2" i="12" a="1"/>
  <c r="A2" i="12" s="1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3" i="7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3" i="5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3" i="4"/>
  <c r="N20" i="19" l="1"/>
  <c r="F20" i="19"/>
  <c r="O20" i="19"/>
  <c r="O95" i="19" s="1"/>
  <c r="G19" i="19"/>
  <c r="G95" i="19"/>
  <c r="L95" i="19"/>
  <c r="D95" i="19"/>
  <c r="N95" i="19"/>
  <c r="F95" i="19"/>
  <c r="H95" i="19"/>
  <c r="M95" i="19"/>
  <c r="E95" i="19"/>
  <c r="J95" i="19"/>
  <c r="B9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<sst xmlns="http://schemas.openxmlformats.org/spreadsheetml/2006/main" count="4327" uniqueCount="1324">
  <si>
    <r>
      <t>All employees</t>
    </r>
    <r>
      <rPr>
        <vertAlign val="superscript"/>
        <sz val="10"/>
        <color indexed="8"/>
        <rFont val="Arial"/>
        <family val="2"/>
      </rPr>
      <t xml:space="preserve">2 </t>
    </r>
  </si>
  <si>
    <r>
      <t>Public sector</t>
    </r>
    <r>
      <rPr>
        <vertAlign val="superscript"/>
        <sz val="8.5"/>
        <color indexed="8"/>
        <rFont val="Arial"/>
        <family val="2"/>
      </rPr>
      <t>3</t>
    </r>
  </si>
  <si>
    <t>Private sector</t>
  </si>
  <si>
    <t>Agriculture, forestry &amp; fishing</t>
  </si>
  <si>
    <t>Mining, energy and water supply</t>
  </si>
  <si>
    <t>Manufacturing</t>
  </si>
  <si>
    <t>Construction</t>
  </si>
  <si>
    <t>Wholesale, retail &amp; repair of motor vehicles</t>
  </si>
  <si>
    <t>Transport &amp; storage</t>
  </si>
  <si>
    <t>Accommod-ation &amp; food services</t>
  </si>
  <si>
    <t>Information &amp; communication</t>
  </si>
  <si>
    <t>Financial,  insurance and real estate activities</t>
  </si>
  <si>
    <t>Professional, scientific &amp; technical activities</t>
  </si>
  <si>
    <t>Administrative &amp; support services</t>
  </si>
  <si>
    <t>Public admin &amp; defence; social security</t>
  </si>
  <si>
    <t>Education</t>
  </si>
  <si>
    <t>Human health &amp; social work activities</t>
  </si>
  <si>
    <t>Other services</t>
  </si>
  <si>
    <t>A</t>
  </si>
  <si>
    <t>B, D, E</t>
  </si>
  <si>
    <t>C</t>
  </si>
  <si>
    <t>F</t>
  </si>
  <si>
    <t>G</t>
  </si>
  <si>
    <t>H</t>
  </si>
  <si>
    <t>I</t>
  </si>
  <si>
    <t>J</t>
  </si>
  <si>
    <t>K, L</t>
  </si>
  <si>
    <t>M</t>
  </si>
  <si>
    <t>N</t>
  </si>
  <si>
    <t>O</t>
  </si>
  <si>
    <t>P</t>
  </si>
  <si>
    <t>Q</t>
  </si>
  <si>
    <t>R, S, T</t>
  </si>
  <si>
    <t>Jan-Mar 1997</t>
  </si>
  <si>
    <t>Apr-Jun 1997</t>
  </si>
  <si>
    <t>Jul-Sep 1997</t>
  </si>
  <si>
    <t>Oct-Dec 1997</t>
  </si>
  <si>
    <t>Jan-Mar 1998</t>
  </si>
  <si>
    <t>Apr-Jun 1998</t>
  </si>
  <si>
    <t>Jul-Sep 1998</t>
  </si>
  <si>
    <t>Oct-Dec 1998</t>
  </si>
  <si>
    <t>Jan-Mar 1999</t>
  </si>
  <si>
    <t>Apr-Jun 1999</t>
  </si>
  <si>
    <t>Jul-Sep 1999</t>
  </si>
  <si>
    <t>Oct-Dec 1999</t>
  </si>
  <si>
    <t>Jan-Mar 2000</t>
  </si>
  <si>
    <t>Apr-Jun 2000</t>
  </si>
  <si>
    <t>Jul-Sep 2000</t>
  </si>
  <si>
    <t>Oct-Dec 2000</t>
  </si>
  <si>
    <t>Jan-Mar 2001</t>
  </si>
  <si>
    <t>Apr-Jun 2001</t>
  </si>
  <si>
    <t>Jul-Sep 2001</t>
  </si>
  <si>
    <t>Oct-Dec 2001</t>
  </si>
  <si>
    <t>Jan-Mar 2002</t>
  </si>
  <si>
    <t>Apr-Jun 2002</t>
  </si>
  <si>
    <t>Jul-Sep 2002</t>
  </si>
  <si>
    <t>Oct-Dec 2002</t>
  </si>
  <si>
    <t>Jan-Mar 2003</t>
  </si>
  <si>
    <t>Apr-Jun 2003</t>
  </si>
  <si>
    <t>Jul-Sep 2003</t>
  </si>
  <si>
    <t>Oct-Dec 2003</t>
  </si>
  <si>
    <t>Jan-Mar 2004</t>
  </si>
  <si>
    <t>Apr-Jun 2004</t>
  </si>
  <si>
    <t>Jul-Sep 2004</t>
  </si>
  <si>
    <t>Oct-Dec 2004</t>
  </si>
  <si>
    <t>Jan-Mar 2005</t>
  </si>
  <si>
    <t>Apr-Jun 2005</t>
  </si>
  <si>
    <t>Jul-Sep 2005</t>
  </si>
  <si>
    <t>Oct-Dec 2005</t>
  </si>
  <si>
    <t>Jan-Mar 2006</t>
  </si>
  <si>
    <t>Apr-Jun 2006</t>
  </si>
  <si>
    <t>Jul-Sep 2006</t>
  </si>
  <si>
    <t>Oct-Dec 2006</t>
  </si>
  <si>
    <t>Jan-Mar 2007</t>
  </si>
  <si>
    <t>Apr-Jun 2007</t>
  </si>
  <si>
    <t>Jul-Sep 2007</t>
  </si>
  <si>
    <t>Oct-Dec 2007</t>
  </si>
  <si>
    <t>Jan-Mar 2008</t>
  </si>
  <si>
    <t>Apr-Jun 2008</t>
  </si>
  <si>
    <t>Jul-Sep 2008</t>
  </si>
  <si>
    <t>Oct-Dec 2008</t>
  </si>
  <si>
    <t>Jan-Mar 2009</t>
  </si>
  <si>
    <t>Apr-Jun 2009</t>
  </si>
  <si>
    <t>Jul-Sep 2009</t>
  </si>
  <si>
    <t>Oct-Dec 2009</t>
  </si>
  <si>
    <t>Jan-Mar 2010</t>
  </si>
  <si>
    <t>Apr-Jun 2010</t>
  </si>
  <si>
    <t>Jul-Sep 2010</t>
  </si>
  <si>
    <t>Oct-Dec 2010</t>
  </si>
  <si>
    <t>Jan-Mar 2011</t>
  </si>
  <si>
    <t>Apr-Jun 2011</t>
  </si>
  <si>
    <t>Jul-Sep 2011</t>
  </si>
  <si>
    <t>Oct-Dec 2011</t>
  </si>
  <si>
    <t>Jan-Mar 2012</t>
  </si>
  <si>
    <t>Apr-Jun 2012</t>
  </si>
  <si>
    <t>Jul-Sep 2012</t>
  </si>
  <si>
    <t>Oct-Dec 2012</t>
  </si>
  <si>
    <t>Jan-Mar 2013</t>
  </si>
  <si>
    <t>Apr-Jun 2013</t>
  </si>
  <si>
    <t>Jul-Sep 2013</t>
  </si>
  <si>
    <t>Oct-Dec 2013</t>
  </si>
  <si>
    <t>Jan-Mar 2014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</si>
  <si>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</si>
  <si>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</si>
  <si>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</si>
  <si>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</si>
  <si>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</si>
  <si>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</si>
  <si>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</si>
  <si>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</si>
  <si>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</si>
  <si>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</si>
  <si>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</si>
  <si>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</si>
  <si>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</si>
  <si>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</si>
  <si>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</si>
  <si>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</si>
  <si>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</si>
  <si>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</si>
  <si>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</t>
  </si>
  <si>
    <t>Jan-Mar 2019</t>
  </si>
  <si>
    <t>Apr-Jun 2019</t>
  </si>
  <si>
    <t>Jul-Sep 2019</t>
  </si>
  <si>
    <t>Oct-Dec 2019</t>
  </si>
  <si>
    <t>SIC07:</t>
  </si>
  <si>
    <t>WE</t>
  </si>
  <si>
    <t>A [01 to 03]</t>
  </si>
  <si>
    <t>B [05 to 09]</t>
  </si>
  <si>
    <t>Bex06</t>
  </si>
  <si>
    <t>06</t>
  </si>
  <si>
    <t>CA [10 to 12]</t>
  </si>
  <si>
    <t>CB [13 to 15]</t>
  </si>
  <si>
    <t>CC [16 to 18]</t>
  </si>
  <si>
    <t>CD [19]</t>
  </si>
  <si>
    <t>CE [20]</t>
  </si>
  <si>
    <t>CF [21]</t>
  </si>
  <si>
    <t>CG [22, 23]</t>
  </si>
  <si>
    <t>CH [24, 25]</t>
  </si>
  <si>
    <t>CI [26]</t>
  </si>
  <si>
    <t>CJ [27]</t>
  </si>
  <si>
    <t>CK [28]</t>
  </si>
  <si>
    <t>CL [29, 30]</t>
  </si>
  <si>
    <t>CM [31 to 33]</t>
  </si>
  <si>
    <t>D [35]</t>
  </si>
  <si>
    <t>E [36 to 39]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</si>
  <si>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</si>
  <si>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</si>
  <si>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</si>
  <si>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</si>
  <si>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</si>
  <si>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</si>
  <si>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</si>
  <si>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</si>
  <si>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</si>
  <si>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</si>
  <si>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</si>
  <si>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</si>
  <si>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</si>
  <si>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</si>
  <si>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</si>
  <si>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</si>
  <si>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</si>
  <si>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</si>
  <si>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</si>
  <si>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</si>
  <si>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</si>
  <si>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</si>
  <si>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</si>
  <si>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</si>
  <si>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</si>
  <si>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</si>
  <si>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</si>
  <si>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</si>
  <si>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</si>
  <si>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</si>
  <si>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</si>
  <si>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</si>
  <si>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</si>
  <si>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</si>
  <si>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</si>
  <si>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</si>
  <si>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</si>
  <si>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</si>
  <si>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</si>
  <si>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</si>
  <si>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</si>
  <si>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</si>
  <si>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</si>
  <si>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</si>
  <si>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</si>
  <si>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</si>
  <si>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</si>
  <si>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</si>
  <si>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T &amp; U [97 to 99]</t>
  </si>
  <si>
    <t>Description:</t>
  </si>
  <si>
    <t>Whole Economy</t>
  </si>
  <si>
    <t>Agriculture, forestry and fishing</t>
  </si>
  <si>
    <t>Mining and quarrying</t>
  </si>
  <si>
    <t>Mining and quarrying excluding B06 [nested within B]</t>
  </si>
  <si>
    <t>Extraction of crude petroleum and natural gas  [nested within B]</t>
  </si>
  <si>
    <t>Manufacture of food products, beverages and tobacco</t>
  </si>
  <si>
    <t>Manufacture of textiles, wearing apparel and leather products</t>
  </si>
  <si>
    <t>Manufacture of wood and paper products, and printing</t>
  </si>
  <si>
    <t>Manufacture of coke, and refined petroleum products</t>
  </si>
  <si>
    <t>Manufacture of chemicals and chemical products</t>
  </si>
  <si>
    <t>Manufacture of basic pharmaceutical products and pharmaceutical preparations</t>
  </si>
  <si>
    <t>Manufacture of rubber and plastics products, &amp; other non-metallic mineral products</t>
  </si>
  <si>
    <t>Manufacture of basic metals and metal products</t>
  </si>
  <si>
    <t>Manufacture of computer, electronic &amp; optical products</t>
  </si>
  <si>
    <t>Manufacture of electrical equipment</t>
  </si>
  <si>
    <t>Manufacture of machinery and equipment n.e.c.</t>
  </si>
  <si>
    <t>Manufacture of transport equipment</t>
  </si>
  <si>
    <t>Other manufacture and repair</t>
  </si>
  <si>
    <t>Electricity, gas, steam and air conditioning supply</t>
  </si>
  <si>
    <t>Water supply; sewerage, waste management and remediation activities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</si>
  <si>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</si>
  <si>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</si>
  <si>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</si>
  <si>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</si>
  <si>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</si>
  <si>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</si>
  <si>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</si>
  <si>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</si>
  <si>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</si>
  <si>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</si>
  <si>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</si>
  <si>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</si>
  <si>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</si>
  <si>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</si>
  <si>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&amp; TV programme production, sound recording &amp;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</si>
  <si>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</si>
  <si>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</si>
  <si>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</si>
  <si>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</si>
  <si>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</si>
  <si>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</si>
  <si>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</si>
  <si>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</si>
  <si>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</si>
  <si>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</si>
  <si>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</si>
  <si>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</si>
  <si>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</si>
  <si>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</si>
  <si>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</si>
  <si>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</si>
  <si>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</si>
  <si>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</si>
  <si>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</si>
  <si>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</si>
  <si>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</si>
  <si>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</si>
  <si>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</si>
  <si>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</si>
  <si>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</si>
  <si>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</si>
  <si>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</si>
  <si>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</si>
  <si>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</si>
  <si>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</si>
  <si>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</si>
  <si>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</si>
  <si>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</si>
  <si>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</si>
  <si>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</si>
  <si>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</si>
  <si>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</si>
  <si>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</si>
  <si>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</si>
  <si>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</si>
  <si>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</si>
  <si>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</si>
  <si>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</si>
  <si>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</si>
  <si>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</si>
  <si>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</si>
  <si>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</si>
  <si>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</si>
  <si>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</si>
  <si>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</si>
  <si>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</si>
  <si>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</si>
  <si>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</si>
  <si>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</si>
  <si>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</si>
  <si>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</si>
  <si>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</si>
  <si>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</si>
  <si>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</si>
  <si>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</si>
  <si>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</si>
  <si>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</si>
  <si>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</si>
  <si>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</si>
  <si>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</si>
  <si>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</si>
  <si>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</si>
  <si>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</si>
  <si>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</si>
  <si>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</si>
  <si>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</si>
  <si>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</si>
  <si>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</si>
  <si>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</si>
  <si>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</si>
  <si>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</si>
  <si>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</si>
  <si>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</si>
  <si>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</si>
  <si>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</si>
  <si>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</si>
  <si>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</si>
  <si>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</si>
  <si>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</si>
  <si>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</si>
  <si>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</si>
  <si>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</si>
  <si>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</si>
  <si>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</si>
  <si>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</si>
  <si>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</si>
  <si>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</si>
  <si>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</si>
  <si>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</si>
  <si>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</si>
  <si>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</si>
  <si>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</si>
  <si>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</si>
  <si>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</si>
  <si>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</si>
  <si>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</si>
  <si>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</si>
  <si>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</si>
  <si>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</si>
  <si>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</si>
  <si>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</si>
  <si>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</si>
  <si>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</si>
  <si>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</si>
  <si>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</si>
  <si>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</si>
  <si>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</si>
  <si>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</si>
  <si>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</si>
  <si>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</si>
  <si>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</si>
  <si>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</si>
  <si>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</si>
  <si>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</si>
  <si>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</si>
  <si>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</si>
  <si>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</si>
  <si>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</si>
  <si>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</si>
  <si>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Nominal gross value added per quarter by industry, UK, current prices</t>
  </si>
  <si>
    <t>This worksheet contains one table as described on the 'Index' worksheet.</t>
  </si>
  <si>
    <t>Units</t>
  </si>
  <si>
    <t xml:space="preserve"> £ (GB pounds) millions per quarter</t>
  </si>
  <si>
    <t>Notes</t>
  </si>
  <si>
    <t>2020 Q1</t>
  </si>
  <si>
    <t>2020 Q2</t>
  </si>
  <si>
    <t>2020 Q3</t>
  </si>
  <si>
    <t>2020 Q4</t>
  </si>
  <si>
    <t>2021 Q1</t>
  </si>
  <si>
    <t>2021 Q2</t>
  </si>
  <si>
    <t>2021 Q3</t>
  </si>
  <si>
    <t>BDE</t>
  </si>
  <si>
    <t>Services</t>
  </si>
  <si>
    <t>G-T</t>
  </si>
  <si>
    <t>Construction 2005=100</t>
  </si>
  <si>
    <t>Manufacturing 2015=100</t>
  </si>
  <si>
    <t>Agriculture, Forestry, Fishing 2010=100</t>
  </si>
  <si>
    <t>£millions</t>
  </si>
  <si>
    <t>Total Domestic Output at Basic Prices</t>
  </si>
  <si>
    <t>SIC07 Codes</t>
  </si>
  <si>
    <t>Product</t>
  </si>
  <si>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</si>
  <si>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</si>
  <si>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</si>
  <si>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</si>
  <si>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</si>
  <si>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</si>
  <si>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</si>
  <si>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</si>
  <si>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</si>
  <si>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Crude Petroleum And Natural Gas &amp;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</si>
  <si>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</si>
  <si>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</si>
  <si>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</si>
  <si>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</si>
  <si>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</si>
  <si>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</si>
  <si>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</si>
  <si>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</si>
  <si>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</si>
  <si>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</si>
  <si>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</si>
  <si>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</si>
  <si>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</si>
  <si>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</si>
  <si>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</si>
  <si>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</si>
  <si>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</si>
  <si>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</si>
  <si>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</si>
  <si>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</si>
  <si>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</si>
  <si>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</si>
  <si>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</si>
  <si>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</si>
  <si>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</si>
  <si>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</si>
  <si>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</si>
  <si>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</si>
  <si>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</si>
  <si>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</si>
  <si>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</si>
  <si>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</si>
  <si>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</si>
  <si>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</si>
  <si>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</si>
  <si>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</si>
  <si>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</si>
  <si>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</si>
  <si>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</si>
  <si>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</si>
  <si>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</si>
  <si>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</si>
  <si>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</si>
  <si>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</si>
  <si>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</si>
  <si>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</si>
  <si>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</si>
  <si>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</si>
  <si>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</si>
  <si>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</si>
  <si>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</si>
  <si>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</si>
  <si>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</si>
  <si>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</si>
  <si>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</si>
  <si>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Manufacture of cement, lime, plaster and articles of concrete, cement and plaster </t>
  </si>
  <si>
    <t>CPA_C23OTHER</t>
  </si>
  <si>
    <t>Glass, refractory, clay, other porcelain and ceramic, stone and abrasive products - 23.1-4/7-9</t>
  </si>
  <si>
    <t>CPA_C241_3</t>
  </si>
  <si>
    <t xml:space="preserve">Basic iron and steel            </t>
  </si>
  <si>
    <t>CPA_C244_5</t>
  </si>
  <si>
    <t xml:space="preserve">Other basic metals and casting           </t>
  </si>
  <si>
    <t>CPA_C25</t>
  </si>
  <si>
    <t>Fabricated metal products, excl. machinery and equipment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</si>
  <si>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</si>
  <si>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</si>
  <si>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</si>
  <si>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</si>
  <si>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</si>
  <si>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</si>
  <si>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</si>
  <si>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</si>
  <si>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</si>
  <si>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</si>
  <si>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</si>
  <si>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</si>
  <si>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</si>
  <si>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</si>
  <si>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</si>
  <si>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</si>
  <si>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</si>
  <si>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</si>
  <si>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</si>
  <si>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</si>
  <si>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</si>
  <si>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</si>
  <si>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</si>
  <si>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</si>
  <si>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</si>
  <si>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</si>
  <si>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</si>
  <si>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</si>
  <si>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</si>
  <si>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</si>
  <si>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</si>
  <si>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</si>
  <si>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</si>
  <si>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</si>
  <si>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</si>
  <si>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</si>
  <si>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</si>
  <si>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</si>
  <si>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</si>
  <si>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</si>
  <si>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</si>
  <si>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</si>
  <si>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</si>
  <si>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</si>
  <si>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</si>
  <si>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</si>
  <si>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</si>
  <si>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</si>
  <si>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</si>
  <si>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</si>
  <si>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</si>
  <si>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</si>
  <si>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</si>
  <si>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</si>
  <si>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</si>
  <si>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</si>
  <si>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</si>
  <si>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</si>
  <si>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</si>
  <si>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</si>
  <si>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</si>
  <si>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</si>
  <si>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</si>
  <si>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</si>
  <si>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</si>
  <si>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</si>
  <si>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</si>
  <si>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</si>
  <si>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</si>
  <si>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</si>
  <si>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</si>
  <si>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</si>
  <si>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</si>
  <si>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</si>
  <si>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</si>
  <si>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CPA_L68BXL683</t>
  </si>
  <si>
    <t>Real estate services, excluding on a fee or contract basis and excluding imputed rent</t>
  </si>
  <si>
    <t>CPA_L68A</t>
  </si>
  <si>
    <t>Imputed rents of owner-occupied dwellings</t>
  </si>
  <si>
    <t>CPA_L683</t>
  </si>
  <si>
    <t xml:space="preserve">Real estate activities on a fee or contract basis       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</si>
  <si>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</si>
  <si>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</si>
  <si>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</si>
  <si>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</si>
  <si>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</si>
  <si>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</si>
  <si>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</si>
  <si>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</si>
  <si>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</si>
  <si>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</si>
  <si>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</si>
  <si>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</si>
  <si>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</si>
  <si>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</si>
  <si>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</si>
  <si>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</si>
  <si>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</si>
  <si>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</si>
  <si>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</si>
  <si>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</si>
  <si>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</si>
  <si>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</si>
  <si>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</si>
  <si>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</si>
  <si>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</si>
  <si>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</si>
  <si>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</si>
  <si>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</si>
  <si>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</si>
  <si>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</si>
  <si>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</si>
  <si>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</si>
  <si>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</si>
  <si>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</si>
  <si>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</si>
  <si>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</si>
  <si>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</si>
  <si>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</si>
  <si>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</si>
  <si>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</si>
  <si>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</si>
  <si>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</si>
  <si>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</si>
  <si>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</si>
  <si>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</si>
  <si>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</si>
  <si>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</si>
  <si>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</si>
  <si>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</si>
  <si>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</si>
  <si>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</si>
  <si>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</si>
  <si>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Total</t>
  </si>
  <si>
    <t>Group</t>
  </si>
  <si>
    <t>Name</t>
  </si>
  <si>
    <t>Code</t>
  </si>
  <si>
    <t>B Total</t>
  </si>
  <si>
    <t>D Total</t>
  </si>
  <si>
    <t>E Total</t>
  </si>
  <si>
    <t>Full Total</t>
  </si>
  <si>
    <t>B Weight</t>
  </si>
  <si>
    <t>D Weight</t>
  </si>
  <si>
    <t>E Weight</t>
  </si>
  <si>
    <t>D PPI 2019=100</t>
  </si>
  <si>
    <t>E PPI 2022=100</t>
  </si>
  <si>
    <t>B PPI 2018=100</t>
  </si>
  <si>
    <t>-</t>
  </si>
  <si>
    <t>E PPI rebase weights</t>
  </si>
  <si>
    <t>B PPI rebase weights</t>
  </si>
  <si>
    <t>B PPI REBASE</t>
  </si>
  <si>
    <t>E PPI REBASE</t>
  </si>
  <si>
    <t>Composite w/ Rebase</t>
  </si>
  <si>
    <r>
      <t xml:space="preserve">Composite </t>
    </r>
    <r>
      <rPr>
        <b/>
        <sz val="10"/>
        <rFont val="Arial"/>
        <family val="2"/>
      </rPr>
      <t>w/o Rebase</t>
    </r>
  </si>
  <si>
    <t>Mining, Energy, and water supply 2015=100</t>
  </si>
  <si>
    <t>2015=100</t>
  </si>
  <si>
    <t>Simple Composite</t>
  </si>
  <si>
    <t>Composite w/ 2015=100</t>
  </si>
  <si>
    <t>INDEX</t>
  </si>
  <si>
    <t>INDEX/100</t>
  </si>
  <si>
    <t>Average Yearly Change</t>
  </si>
  <si>
    <t>CpH YoY% N</t>
  </si>
  <si>
    <t>OpH YoY% N</t>
  </si>
  <si>
    <t>:</t>
  </si>
  <si>
    <t>(For Equality Trendline)</t>
  </si>
  <si>
    <t>Title</t>
  </si>
  <si>
    <t>CPI INDEX 00: ALL ITEMS 2015=100</t>
  </si>
  <si>
    <t>CDID</t>
  </si>
  <si>
    <t>D7BT</t>
  </si>
  <si>
    <t>Source dataset ID</t>
  </si>
  <si>
    <t>MM23</t>
  </si>
  <si>
    <t>PreUnit</t>
  </si>
  <si>
    <t/>
  </si>
  <si>
    <t>Unit</t>
  </si>
  <si>
    <t>Index, base year = 100</t>
  </si>
  <si>
    <t>Release date</t>
  </si>
  <si>
    <t>15-01-2025</t>
  </si>
  <si>
    <t>Next release</t>
  </si>
  <si>
    <t>19 February 2025</t>
  </si>
  <si>
    <t>Important notes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</si>
  <si>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</si>
  <si>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</si>
  <si>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</si>
  <si>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</si>
  <si>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</si>
  <si>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</si>
  <si>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</si>
  <si>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</si>
  <si>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</si>
  <si>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</si>
  <si>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</si>
  <si>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</si>
  <si>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</si>
  <si>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</si>
  <si>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</si>
  <si>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</si>
  <si>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</si>
  <si>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</si>
  <si>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</si>
  <si>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</si>
  <si>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</si>
  <si>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</si>
  <si>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</si>
  <si>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</si>
  <si>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</si>
  <si>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</si>
  <si>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</si>
  <si>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</si>
  <si>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</si>
  <si>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</si>
  <si>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</si>
  <si>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</si>
  <si>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</si>
  <si>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</si>
  <si>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</si>
  <si>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</si>
  <si>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</si>
  <si>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</si>
  <si>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</si>
  <si>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</si>
  <si>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</si>
  <si>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</si>
  <si>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</si>
  <si>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</si>
  <si>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</si>
  <si>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</si>
  <si>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</si>
  <si>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</si>
  <si>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</si>
  <si>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</si>
  <si>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</si>
  <si>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</si>
  <si>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</si>
  <si>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</si>
  <si>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</si>
  <si>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</si>
  <si>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</si>
  <si>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</si>
  <si>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</si>
  <si>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</si>
  <si>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</si>
  <si>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</si>
  <si>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</si>
  <si>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</si>
  <si>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</si>
  <si>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</si>
  <si>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</si>
  <si>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</si>
  <si>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</si>
  <si>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</si>
  <si>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</si>
  <si>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</si>
  <si>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</si>
  <si>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</si>
  <si>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</si>
  <si>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</si>
  <si>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</si>
  <si>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</si>
  <si>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</si>
  <si>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</si>
  <si>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</si>
  <si>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</si>
  <si>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</si>
  <si>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</si>
  <si>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</si>
  <si>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</si>
  <si>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</si>
  <si>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</si>
  <si>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</si>
  <si>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</si>
  <si>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</si>
  <si>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</si>
  <si>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</si>
  <si>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</si>
  <si>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</si>
  <si>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</si>
  <si>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</si>
  <si>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</si>
  <si>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</si>
  <si>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</si>
  <si>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</si>
  <si>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</si>
  <si>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</si>
  <si>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</si>
  <si>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</si>
  <si>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</si>
  <si>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</si>
  <si>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</si>
  <si>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</si>
  <si>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</si>
  <si>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</si>
  <si>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</si>
  <si>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</si>
  <si>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</si>
  <si>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</si>
  <si>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</si>
  <si>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</si>
  <si>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</si>
  <si>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</si>
  <si>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</si>
  <si>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</si>
  <si>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</si>
  <si>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</si>
  <si>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</si>
  <si>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</si>
  <si>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</si>
  <si>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</si>
  <si>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</si>
  <si>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</si>
  <si>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</si>
  <si>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</si>
  <si>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</si>
  <si>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</si>
  <si>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</si>
  <si>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</si>
  <si>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</si>
  <si>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</si>
  <si>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</si>
  <si>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</si>
  <si>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</si>
  <si>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</si>
  <si>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</si>
  <si>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</si>
  <si>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</si>
  <si>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</si>
  <si>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</si>
  <si>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</si>
  <si>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</si>
  <si>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</si>
  <si>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</si>
  <si>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</si>
  <si>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</si>
  <si>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</si>
  <si>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</si>
  <si>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</si>
  <si>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</si>
  <si>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</si>
  <si>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</si>
  <si>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</si>
  <si>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</si>
  <si>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</si>
  <si>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</si>
  <si>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</si>
  <si>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</si>
  <si>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</si>
  <si>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</si>
  <si>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</si>
  <si>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</si>
  <si>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</si>
  <si>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</si>
  <si>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</si>
  <si>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</si>
  <si>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</si>
  <si>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</si>
  <si>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</si>
  <si>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</si>
  <si>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</si>
  <si>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</si>
  <si>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</si>
  <si>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</si>
  <si>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</si>
  <si>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</si>
  <si>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</si>
  <si>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</si>
  <si>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</si>
  <si>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</si>
  <si>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</si>
  <si>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</si>
  <si>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</si>
  <si>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</si>
  <si>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</si>
  <si>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</si>
  <si>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</si>
  <si>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</si>
  <si>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</si>
  <si>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</si>
  <si>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</si>
  <si>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</si>
  <si>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</si>
  <si>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</si>
  <si>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</si>
  <si>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</si>
  <si>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</si>
  <si>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</si>
  <si>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</si>
  <si>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</si>
  <si>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</si>
  <si>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</si>
  <si>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</si>
  <si>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</si>
  <si>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</si>
  <si>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</si>
  <si>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</si>
  <si>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</si>
  <si>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</si>
  <si>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</si>
  <si>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</si>
  <si>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</si>
  <si>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</si>
  <si>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</si>
  <si>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</si>
  <si>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</si>
  <si>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</si>
  <si>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</si>
  <si>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</si>
  <si>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</si>
  <si>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</si>
  <si>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</si>
  <si>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</si>
  <si>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</si>
  <si>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</si>
  <si>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</si>
  <si>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</si>
  <si>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</si>
  <si>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</si>
  <si>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</si>
  <si>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</si>
  <si>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</si>
  <si>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</si>
  <si>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</si>
  <si>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</si>
  <si>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</si>
  <si>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</si>
  <si>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</si>
  <si>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</si>
  <si>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</si>
  <si>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</si>
  <si>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</si>
  <si>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</si>
  <si>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</si>
  <si>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</si>
  <si>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</si>
  <si>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</si>
  <si>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</si>
  <si>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</si>
  <si>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</si>
  <si>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</si>
  <si>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</si>
  <si>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</si>
  <si>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</si>
  <si>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</si>
  <si>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</si>
  <si>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</si>
  <si>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</si>
  <si>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</si>
  <si>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</si>
  <si>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</si>
  <si>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</si>
  <si>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</si>
  <si>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</si>
  <si>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</si>
  <si>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</si>
  <si>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</si>
  <si>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</si>
  <si>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</si>
  <si>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</si>
  <si>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</si>
  <si>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</si>
  <si>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</si>
  <si>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</si>
  <si>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</si>
  <si>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</si>
  <si>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</si>
  <si>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</si>
  <si>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</si>
  <si>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</si>
  <si>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</si>
  <si>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</si>
  <si>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</si>
  <si>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</si>
  <si>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</si>
  <si>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</si>
  <si>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</si>
  <si>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</si>
  <si>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</si>
  <si>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</si>
  <si>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</si>
  <si>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</si>
  <si>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</si>
  <si>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</si>
  <si>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</si>
  <si>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</si>
  <si>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</si>
  <si>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</si>
  <si>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</si>
  <si>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</si>
  <si>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</si>
  <si>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</si>
  <si>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</si>
  <si>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</si>
  <si>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</si>
  <si>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</si>
  <si>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</si>
  <si>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</si>
  <si>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</si>
  <si>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</si>
  <si>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</si>
  <si>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</si>
  <si>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</si>
  <si>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</si>
  <si>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</si>
  <si>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</si>
  <si>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</si>
  <si>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</si>
  <si>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</si>
  <si>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</si>
  <si>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</si>
  <si>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</si>
  <si>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</si>
  <si>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</si>
  <si>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</si>
  <si>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</si>
  <si>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</si>
  <si>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</si>
  <si>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</si>
  <si>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</si>
  <si>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</si>
  <si>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</si>
  <si>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</si>
  <si>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</si>
  <si>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</si>
  <si>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</si>
  <si>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</si>
  <si>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</si>
  <si>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</si>
  <si>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</si>
  <si>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</si>
  <si>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</si>
  <si>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</si>
  <si>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</si>
  <si>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</si>
  <si>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</si>
  <si>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</si>
  <si>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</si>
  <si>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</si>
  <si>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</si>
  <si>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</si>
  <si>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</si>
  <si>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</si>
  <si>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</si>
  <si>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</si>
  <si>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</si>
  <si>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</si>
  <si>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</si>
  <si>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</si>
  <si>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</si>
  <si>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</si>
  <si>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</si>
  <si>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</si>
  <si>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</si>
  <si>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</si>
  <si>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</si>
  <si>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</si>
  <si>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</si>
  <si>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</si>
  <si>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</si>
  <si>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</si>
  <si>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</si>
  <si>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</si>
  <si>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</si>
  <si>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</si>
  <si>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</si>
  <si>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</si>
  <si>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</si>
  <si>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</si>
  <si>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</si>
  <si>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</si>
  <si>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</si>
  <si>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</si>
  <si>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</si>
  <si>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</si>
  <si>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</si>
  <si>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</si>
  <si>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</si>
  <si>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</si>
  <si>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</si>
  <si>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</si>
  <si>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</si>
  <si>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</si>
  <si>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</si>
  <si>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</si>
  <si>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</si>
  <si>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</si>
  <si>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</si>
  <si>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</si>
  <si>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</si>
  <si>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</si>
  <si>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</si>
  <si>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</si>
  <si>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</si>
  <si>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</si>
  <si>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</si>
  <si>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</si>
  <si>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</si>
  <si>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</si>
  <si>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</si>
  <si>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</si>
  <si>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</si>
  <si>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</si>
  <si>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</si>
  <si>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</si>
  <si>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</si>
  <si>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</si>
  <si>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</si>
  <si>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</si>
  <si>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</si>
  <si>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</si>
  <si>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</si>
  <si>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</si>
  <si>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</si>
  <si>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</si>
  <si>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</si>
  <si>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</si>
  <si>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</si>
  <si>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</si>
  <si>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</si>
  <si>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</si>
  <si>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</si>
  <si>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</si>
  <si>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</si>
  <si>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</si>
  <si>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</si>
  <si>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</si>
  <si>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</si>
  <si>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</si>
  <si>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</si>
  <si>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</si>
  <si>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</si>
  <si>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</si>
  <si>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</si>
  <si>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</si>
  <si>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</si>
  <si>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</si>
  <si>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</si>
  <si>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</si>
  <si>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</si>
  <si>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</si>
  <si>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</si>
  <si>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</si>
  <si>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</si>
  <si>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</si>
  <si>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</si>
  <si>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</si>
  <si>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</si>
  <si>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</si>
  <si>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</si>
  <si>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</si>
  <si>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</si>
  <si>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</si>
  <si>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</si>
  <si>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</si>
  <si>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</si>
  <si>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</si>
  <si>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</si>
  <si>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</si>
  <si>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</si>
  <si>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</si>
  <si>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</si>
  <si>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</si>
  <si>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</si>
  <si>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</si>
  <si>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</si>
  <si>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</si>
  <si>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</si>
  <si>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</si>
  <si>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</si>
  <si>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</si>
  <si>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</si>
  <si>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</si>
  <si>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</si>
  <si>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</si>
  <si>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</si>
  <si>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</si>
  <si>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</si>
  <si>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</si>
  <si>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</si>
  <si>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</si>
  <si>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</si>
  <si>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</si>
  <si>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</si>
  <si>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</si>
  <si>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</si>
  <si>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</si>
  <si>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</si>
  <si>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</si>
  <si>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</si>
  <si>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</si>
  <si>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</si>
  <si>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</si>
  <si>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</si>
  <si>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</si>
  <si>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</si>
  <si>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</si>
  <si>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</si>
  <si>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</si>
  <si>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</si>
  <si>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</si>
  <si>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</si>
  <si>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</si>
  <si>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</si>
  <si>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</si>
  <si>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</si>
  <si>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</si>
  <si>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</si>
  <si>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</si>
  <si>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</si>
  <si>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</si>
  <si>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</si>
  <si>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</si>
  <si>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</si>
  <si>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Year</t>
  </si>
  <si>
    <t>CPI</t>
  </si>
  <si>
    <t>CPI/100</t>
  </si>
  <si>
    <t>OpH YoY% R_PPI</t>
  </si>
  <si>
    <t>CpH YoY% R_PPI</t>
  </si>
  <si>
    <t>CpH YoY% R_CPI</t>
  </si>
  <si>
    <t>Whole Economy Work Hours</t>
  </si>
  <si>
    <r>
      <t xml:space="preserve">All employees mean comp. </t>
    </r>
    <r>
      <rPr>
        <b/>
        <sz val="11"/>
        <color theme="1"/>
        <rFont val="Calibri"/>
        <family val="2"/>
        <scheme val="minor"/>
      </rPr>
      <t>REAL w/ CPI</t>
    </r>
  </si>
  <si>
    <r>
      <t>All employees mean comp.</t>
    </r>
    <r>
      <rPr>
        <b/>
        <sz val="11"/>
        <color theme="1"/>
        <rFont val="Calibri"/>
        <family val="2"/>
        <scheme val="minor"/>
      </rPr>
      <t xml:space="preserve"> REAL w/ GDP DEF</t>
    </r>
  </si>
  <si>
    <r>
      <t xml:space="preserve">Whole economy Output </t>
    </r>
    <r>
      <rPr>
        <b/>
        <sz val="11"/>
        <color theme="1"/>
        <rFont val="Calibri"/>
        <family val="2"/>
        <scheme val="minor"/>
      </rPr>
      <t>REAL w/ GDP DEF</t>
    </r>
  </si>
  <si>
    <r>
      <t xml:space="preserve">All employees mean comp. </t>
    </r>
    <r>
      <rPr>
        <b/>
        <sz val="11"/>
        <color theme="1"/>
        <rFont val="Calibri"/>
        <family val="2"/>
        <scheme val="minor"/>
      </rPr>
      <t>NOMINAL</t>
    </r>
  </si>
  <si>
    <r>
      <t xml:space="preserve">Whole economy Output </t>
    </r>
    <r>
      <rPr>
        <b/>
        <sz val="11"/>
        <color theme="1"/>
        <rFont val="Calibri"/>
        <family val="2"/>
        <scheme val="minor"/>
      </rPr>
      <t>NOMINAL</t>
    </r>
  </si>
  <si>
    <r>
      <t xml:space="preserve">OpH </t>
    </r>
    <r>
      <rPr>
        <b/>
        <sz val="11"/>
        <color theme="1"/>
        <rFont val="Calibri"/>
        <family val="2"/>
        <scheme val="minor"/>
      </rPr>
      <t>REAL w/ GDP DEF</t>
    </r>
  </si>
  <si>
    <t>Implied GDP deflator at market prices: SA Index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</si>
  <si>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</si>
  <si>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</si>
  <si>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</si>
  <si>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</si>
  <si>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</si>
  <si>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</si>
  <si>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</si>
  <si>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</si>
  <si>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</si>
  <si>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</si>
  <si>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</si>
  <si>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</si>
  <si>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</si>
  <si>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</si>
  <si>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</si>
  <si>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</si>
  <si>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</si>
  <si>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</si>
  <si>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</si>
  <si>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</si>
  <si>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</si>
  <si>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</si>
  <si>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</si>
  <si>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</si>
  <si>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</si>
  <si>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</si>
  <si>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</si>
  <si>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</si>
  <si>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</si>
  <si>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</si>
  <si>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</si>
  <si>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</si>
  <si>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</si>
  <si>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</si>
  <si>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</si>
  <si>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</si>
  <si>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</si>
  <si>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</si>
  <si>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</si>
  <si>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</si>
  <si>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</si>
  <si>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</si>
  <si>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</si>
  <si>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</si>
  <si>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</si>
  <si>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</si>
  <si>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</si>
  <si>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</si>
  <si>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</si>
  <si>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</si>
  <si>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</si>
  <si>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</si>
  <si>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</si>
  <si>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</si>
  <si>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</si>
  <si>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</si>
  <si>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</si>
  <si>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</si>
  <si>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</si>
  <si>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</si>
  <si>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</si>
  <si>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</si>
  <si>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</si>
  <si>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</si>
  <si>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</si>
  <si>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</si>
  <si>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</si>
  <si>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</si>
  <si>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</si>
  <si>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</si>
  <si>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</si>
  <si>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</si>
  <si>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</si>
  <si>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</si>
  <si>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</si>
  <si>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</si>
  <si>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</si>
  <si>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</si>
  <si>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</si>
  <si>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</si>
  <si>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</si>
  <si>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</si>
  <si>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</si>
  <si>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</si>
  <si>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</si>
  <si>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</si>
  <si>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</si>
  <si>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</si>
  <si>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</si>
  <si>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</si>
  <si>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</si>
  <si>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</si>
  <si>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</si>
  <si>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</si>
  <si>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</si>
  <si>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</si>
  <si>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</si>
  <si>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</si>
  <si>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</si>
  <si>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</si>
  <si>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</si>
  <si>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</si>
  <si>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</si>
  <si>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</si>
  <si>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</si>
  <si>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</si>
  <si>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</si>
  <si>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</si>
  <si>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</si>
  <si>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</si>
  <si>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</si>
  <si>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</si>
  <si>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</si>
  <si>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</si>
  <si>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</si>
  <si>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</si>
  <si>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</si>
  <si>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</si>
  <si>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</si>
  <si>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</si>
  <si>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</si>
  <si>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</si>
  <si>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</si>
  <si>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</si>
  <si>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</si>
  <si>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</si>
  <si>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</si>
  <si>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</si>
  <si>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</si>
  <si>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</si>
  <si>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</si>
  <si>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</si>
  <si>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GDP Index</t>
  </si>
  <si>
    <t>GDP Index/100</t>
  </si>
  <si>
    <t>GDP Index 2015=100</t>
  </si>
  <si>
    <t>Multiplier</t>
  </si>
  <si>
    <t>D8/100</t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</si>
  <si>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QoQ%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</si>
  <si>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</t>
    </r>
    <r>
      <rPr>
        <i/>
        <sz val="11"/>
        <color theme="1"/>
        <rFont val="Calibri"/>
        <family val="2"/>
        <scheme val="minor"/>
      </rPr>
      <t>QoQ%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</si>
  <si>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</t>
    </r>
    <r>
      <rPr>
        <i/>
        <sz val="11"/>
        <color theme="1"/>
        <rFont val="Calibri"/>
        <family val="2"/>
        <scheme val="minor"/>
      </rPr>
      <t>QoQ%</t>
    </r>
  </si>
  <si>
    <t>CPI DEFLATOR</t>
  </si>
  <si>
    <t>GDP DEFLATOR</t>
  </si>
  <si>
    <t>Average</t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</si>
  <si>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</si>
  <si>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</t>
    </r>
    <r>
      <rPr>
        <i/>
        <sz val="11"/>
        <color theme="1"/>
        <rFont val="Calibri"/>
        <family val="2"/>
        <scheme val="minor"/>
      </rPr>
      <t>INDEX 1997 = 100</t>
    </r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</si>
  <si>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</si>
  <si>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LOG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</si>
  <si>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LOG </t>
    </r>
    <r>
      <rPr>
        <i/>
        <sz val="11"/>
        <color theme="1"/>
        <rFont val="Calibri"/>
        <family val="2"/>
        <scheme val="minor"/>
      </rPr>
      <t>INDEX 1997 = 100</t>
    </r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</si>
  <si>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LOG </t>
    </r>
    <r>
      <rPr>
        <i/>
        <sz val="11"/>
        <color theme="1"/>
        <rFont val="Calibri"/>
        <family val="2"/>
        <scheme val="minor"/>
      </rPr>
      <t>INDEX 1997=100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</si>
</sst>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8.5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6"/>
      <color indexed="12"/>
      <name val="Courier"/>
      <family val="3"/>
    </font>
    <font>
      <sz val="12"/>
      <name val="Arial"/>
      <family val="2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Border="0" applyProtection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4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right"/>
    </xf>
    <xf numFmtId="1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0" fontId="4" fillId="0" borderId="0" xfId="0" applyFont="1"/>
    <xf numFmtId="2" fontId="4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7" fillId="0" borderId="3" xfId="0" applyNumberFormat="1" applyFont="1" applyBorder="1" applyAlignment="1">
      <alignment horizontal="right"/>
    </xf>
    <xf numFmtId="49" fontId="7" fillId="0" borderId="4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right" wrapText="1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3" fontId="0" fillId="0" borderId="0" xfId="0" applyNumberFormat="1"/>
    <xf numFmtId="49" fontId="8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7" fontId="0" fillId="2" borderId="0" xfId="0" applyNumberFormat="1" applyFill="1"/>
    <xf numFmtId="164" fontId="0" fillId="2" borderId="0" xfId="0" applyNumberFormat="1" applyFill="1"/>
    <xf numFmtId="164" fontId="0" fillId="2" borderId="0" xfId="2" applyNumberFormat="1" applyFont="1" applyFill="1" applyBorder="1"/>
    <xf numFmtId="164" fontId="0" fillId="0" borderId="0" xfId="2" applyNumberFormat="1" applyFont="1" applyBorder="1"/>
    <xf numFmtId="17" fontId="0" fillId="2" borderId="7" xfId="0" applyNumberFormat="1" applyFill="1" applyBorder="1"/>
    <xf numFmtId="164" fontId="0" fillId="2" borderId="7" xfId="0" applyNumberFormat="1" applyFill="1" applyBorder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0" fillId="0" borderId="0" xfId="6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6" applyFont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0" fillId="2" borderId="0" xfId="6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7" xfId="0" applyFill="1" applyBorder="1" applyAlignment="1">
      <alignment horizontal="right"/>
    </xf>
    <xf numFmtId="164" fontId="11" fillId="0" borderId="0" xfId="6" applyNumberFormat="1" applyFont="1" applyAlignment="1">
      <alignment horizontal="right"/>
    </xf>
    <xf numFmtId="0" fontId="3" fillId="0" borderId="0" xfId="0" quotePrefix="1" applyFont="1"/>
    <xf numFmtId="0" fontId="10" fillId="0" borderId="0" xfId="5"/>
    <xf numFmtId="164" fontId="10" fillId="0" borderId="0" xfId="5" applyNumberFormat="1" applyAlignment="1">
      <alignment horizontal="right"/>
    </xf>
    <xf numFmtId="0" fontId="3" fillId="0" borderId="0" xfId="0" applyFont="1"/>
    <xf numFmtId="164" fontId="10" fillId="0" borderId="0" xfId="0" applyNumberFormat="1" applyFont="1" applyAlignment="1">
      <alignment horizontal="right" wrapText="1"/>
    </xf>
    <xf numFmtId="164" fontId="10" fillId="6" borderId="0" xfId="6" applyNumberFormat="1" applyFont="1" applyFill="1" applyAlignment="1">
      <alignment horizontal="right"/>
    </xf>
    <xf numFmtId="164" fontId="10" fillId="5" borderId="0" xfId="6" applyNumberFormat="1" applyFont="1" applyFill="1" applyAlignment="1">
      <alignment horizontal="right"/>
    </xf>
    <xf numFmtId="164" fontId="10" fillId="7" borderId="0" xfId="6" applyNumberFormat="1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4" borderId="0" xfId="0" applyFill="1"/>
    <xf numFmtId="164" fontId="10" fillId="4" borderId="0" xfId="6" applyNumberFormat="1" applyFont="1" applyFill="1" applyAlignment="1">
      <alignment horizontal="right"/>
    </xf>
    <xf numFmtId="0" fontId="0" fillId="3" borderId="0" xfId="0" applyFill="1"/>
    <xf numFmtId="164" fontId="10" fillId="3" borderId="0" xfId="6" applyNumberFormat="1" applyFont="1" applyFill="1" applyAlignment="1">
      <alignment horizontal="right"/>
    </xf>
    <xf numFmtId="0" fontId="0" fillId="7" borderId="0" xfId="0" applyFill="1"/>
    <xf numFmtId="0" fontId="0" fillId="8" borderId="0" xfId="0" applyFill="1"/>
    <xf numFmtId="164" fontId="10" fillId="8" borderId="0" xfId="6" applyNumberFormat="1" applyFont="1" applyFill="1" applyAlignment="1">
      <alignment horizontal="right"/>
    </xf>
    <xf numFmtId="164" fontId="10" fillId="9" borderId="0" xfId="6" applyNumberFormat="1" applyFont="1" applyFill="1" applyAlignment="1">
      <alignment horizontal="right"/>
    </xf>
    <xf numFmtId="0" fontId="0" fillId="9" borderId="0" xfId="0" applyFill="1"/>
    <xf numFmtId="164" fontId="10" fillId="10" borderId="0" xfId="6" applyNumberFormat="1" applyFont="1" applyFill="1" applyAlignment="1">
      <alignment horizontal="right"/>
    </xf>
    <xf numFmtId="0" fontId="0" fillId="10" borderId="0" xfId="0" applyFill="1"/>
    <xf numFmtId="164" fontId="15" fillId="11" borderId="0" xfId="6" applyNumberFormat="1" applyFont="1" applyFill="1" applyAlignment="1">
      <alignment horizontal="right"/>
    </xf>
    <xf numFmtId="0" fontId="2" fillId="11" borderId="0" xfId="0" applyFont="1" applyFill="1"/>
    <xf numFmtId="2" fontId="2" fillId="0" borderId="0" xfId="0" applyNumberFormat="1" applyFont="1"/>
    <xf numFmtId="0" fontId="16" fillId="0" borderId="0" xfId="0" applyFont="1" applyAlignment="1">
      <alignment wrapText="1"/>
    </xf>
    <xf numFmtId="0" fontId="16" fillId="0" borderId="0" xfId="0" applyFont="1"/>
    <xf numFmtId="2" fontId="17" fillId="3" borderId="0" xfId="0" applyNumberFormat="1" applyFont="1" applyFill="1" applyAlignment="1">
      <alignment horizontal="right"/>
    </xf>
    <xf numFmtId="10" fontId="0" fillId="0" borderId="0" xfId="1" applyNumberFormat="1" applyFont="1"/>
    <xf numFmtId="0" fontId="12" fillId="0" borderId="0" xfId="0" applyFont="1" applyAlignment="1">
      <alignment wrapText="1"/>
    </xf>
    <xf numFmtId="10" fontId="4" fillId="0" borderId="0" xfId="1" applyNumberFormat="1" applyFont="1" applyAlignment="1">
      <alignment horizontal="right"/>
    </xf>
    <xf numFmtId="10" fontId="0" fillId="0" borderId="0" xfId="0" applyNumberFormat="1"/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6" borderId="0" xfId="0" applyFill="1" applyAlignment="1">
      <alignment wrapText="1"/>
    </xf>
    <xf numFmtId="3" fontId="7" fillId="0" borderId="0" xfId="0" applyNumberFormat="1" applyFont="1" applyAlignment="1">
      <alignment horizontal="right" shrinkToFit="1"/>
    </xf>
    <xf numFmtId="3" fontId="19" fillId="0" borderId="0" xfId="0" applyNumberFormat="1" applyFont="1" applyAlignment="1">
      <alignment horizontal="right" shrinkToFit="1"/>
    </xf>
    <xf numFmtId="166" fontId="0" fillId="0" borderId="0" xfId="0" applyNumberFormat="1"/>
    <xf numFmtId="2" fontId="3" fillId="0" borderId="0" xfId="0" applyNumberFormat="1" applyFont="1"/>
    <xf numFmtId="9" fontId="0" fillId="0" borderId="0" xfId="1" applyFont="1"/>
    <xf numFmtId="0" fontId="0" fillId="7" borderId="0" xfId="0" applyFill="1" applyAlignment="1">
      <alignment wrapText="1"/>
    </xf>
    <xf numFmtId="0" fontId="18" fillId="3" borderId="0" xfId="0" applyFont="1" applyFill="1" applyAlignment="1">
      <alignment wrapText="1"/>
    </xf>
    <xf numFmtId="2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2" fontId="21" fillId="0" borderId="0" xfId="0" applyNumberFormat="1" applyFont="1"/>
    <xf numFmtId="167" fontId="0" fillId="0" borderId="0" xfId="1" applyNumberFormat="1" applyFont="1"/>
    <xf numFmtId="0" fontId="0" fillId="10" borderId="0" xfId="0" applyFill="1" applyAlignment="1">
      <alignment wrapText="1"/>
    </xf>
  </cellXfs>
  <cellStyles count="11">
    <cellStyle name="Hyperlink 2" xfId="4" xr:uid="{F5D08256-373E-412A-BB63-34991D6B1FA6}"/>
    <cellStyle name="Normal" xfId="0" builtinId="0"/>
    <cellStyle name="Normal 10" xfId="6" xr:uid="{9B9DD8E7-8BCA-4DA4-9763-22DE14B65BBD}"/>
    <cellStyle name="Normal 2" xfId="2" xr:uid="{4733B06E-6487-49A0-B789-5DFC5757B3E3}"/>
    <cellStyle name="Normal 2 2" xfId="5" xr:uid="{F7222C0F-132A-4383-93DA-905F30C897C4}"/>
    <cellStyle name="Normal 3" xfId="3" xr:uid="{4C14C6A4-F43C-483F-B060-F81B97F99104}"/>
    <cellStyle name="Normal 3 2" xfId="7" xr:uid="{4D05BEC5-F45E-4D32-A34F-595C770D50AE}"/>
    <cellStyle name="Percent" xfId="1" builtinId="5"/>
    <cellStyle name="Percent 2" xfId="8" xr:uid="{87BCD5B4-7D2F-4896-B10F-F5CFD52A6489}"/>
    <cellStyle name="Percent 3" xfId="9" xr:uid="{99CAD6B0-54F9-46D8-8047-E7776AF272A3}"/>
    <cellStyle name="Percent 3 2" xfId="10" xr:uid="{1B055F97-37B6-471F-96D4-0086DDC71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Productivity and Compensation, Adjusted</a:t>
            </a:r>
            <a:r>
              <a:rPr lang="en-GB" baseline="0"/>
              <a:t> with PPI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Productivity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0-4D51-8188-D22762757FCC}"/>
            </c:ext>
          </c:extLst>
        </c:ser>
        <c:ser>
          <c:idx val="1"/>
          <c:order val="1"/>
          <c:tx>
            <c:v>Compensation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Collected'!$B$4:$O$4</c:f>
              <c:numCache>
                <c:formatCode>0.00%</c:formatCode>
                <c:ptCount val="14"/>
                <c:pt idx="0">
                  <c:v>9.4478693311840032E-3</c:v>
                </c:pt>
                <c:pt idx="1">
                  <c:v>1.2505244432111585E-2</c:v>
                </c:pt>
                <c:pt idx="2">
                  <c:v>4.4931848791983876E-3</c:v>
                </c:pt>
                <c:pt idx="3">
                  <c:v>6.0295559294277535E-4</c:v>
                </c:pt>
                <c:pt idx="4">
                  <c:v>5.0420364495511617E-3</c:v>
                </c:pt>
                <c:pt idx="5">
                  <c:v>5.0813718960054047E-3</c:v>
                </c:pt>
                <c:pt idx="6">
                  <c:v>5.9147295644835758E-3</c:v>
                </c:pt>
                <c:pt idx="7">
                  <c:v>5.1980462008742994E-3</c:v>
                </c:pt>
                <c:pt idx="8">
                  <c:v>6.5937889807727865E-3</c:v>
                </c:pt>
                <c:pt idx="9">
                  <c:v>5.1327124712231805E-3</c:v>
                </c:pt>
                <c:pt idx="10">
                  <c:v>7.6696653747382266E-3</c:v>
                </c:pt>
                <c:pt idx="11">
                  <c:v>3.92280250671731E-3</c:v>
                </c:pt>
                <c:pt idx="12">
                  <c:v>2.9508226613285575E-3</c:v>
                </c:pt>
                <c:pt idx="13">
                  <c:v>5.5195909973028267E-3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0-4D51-8188-D2276275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5534399"/>
        <c:axId val="1685534879"/>
      </c:barChart>
      <c:catAx>
        <c:axId val="168553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34879"/>
        <c:crosses val="autoZero"/>
        <c:auto val="1"/>
        <c:lblAlgn val="ctr"/>
        <c:lblOffset val="100"/>
        <c:noMultiLvlLbl val="0"/>
      </c:catAx>
      <c:valAx>
        <c:axId val="168553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3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PPI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Collected'!$A$4</c:f>
              <c:strCache>
                <c:ptCount val="1"/>
                <c:pt idx="0">
                  <c:v>CpH YoY% R_PPI</c:v>
                </c:pt>
              </c:strCache>
            </c:strRef>
          </c:tx>
          <c:spPr>
            <a:ln w="19050">
              <a:noFill/>
            </a:ln>
          </c:spPr>
          <c:x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xVal>
          <c:yVal>
            <c:numRef>
              <c:f>'YoY% Collected'!$B$4:$O$4</c:f>
              <c:numCache>
                <c:formatCode>0.00%</c:formatCode>
                <c:ptCount val="14"/>
                <c:pt idx="0">
                  <c:v>9.4478693311840032E-3</c:v>
                </c:pt>
                <c:pt idx="1">
                  <c:v>1.2505244432111585E-2</c:v>
                </c:pt>
                <c:pt idx="2">
                  <c:v>4.4931848791983876E-3</c:v>
                </c:pt>
                <c:pt idx="3">
                  <c:v>6.0295559294277535E-4</c:v>
                </c:pt>
                <c:pt idx="4">
                  <c:v>5.0420364495511617E-3</c:v>
                </c:pt>
                <c:pt idx="5">
                  <c:v>5.0813718960054047E-3</c:v>
                </c:pt>
                <c:pt idx="6">
                  <c:v>5.9147295644835758E-3</c:v>
                </c:pt>
                <c:pt idx="7">
                  <c:v>5.1980462008742994E-3</c:v>
                </c:pt>
                <c:pt idx="8">
                  <c:v>6.5937889807727865E-3</c:v>
                </c:pt>
                <c:pt idx="9">
                  <c:v>5.1327124712231805E-3</c:v>
                </c:pt>
                <c:pt idx="10">
                  <c:v>7.6696653747382266E-3</c:v>
                </c:pt>
                <c:pt idx="11">
                  <c:v>3.92280250671731E-3</c:v>
                </c:pt>
                <c:pt idx="12">
                  <c:v>2.9508226613285575E-3</c:v>
                </c:pt>
                <c:pt idx="13">
                  <c:v>5.5195909973028267E-3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068-4E80-8D66-1C5C6BEE4032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Collected'!$U$21:$Y$21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xVal>
          <c:yVal>
            <c:numRef>
              <c:f>'YoY% Collected'!$U$22:$Y$22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068-4E80-8D66-1C5C6BEE4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34191"/>
        <c:axId val="1680633231"/>
      </c:scatterChart>
      <c:valAx>
        <c:axId val="168063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Productivity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3231"/>
        <c:crosses val="autoZero"/>
        <c:crossBetween val="midCat"/>
      </c:valAx>
      <c:valAx>
        <c:axId val="16806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Compensation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41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CPI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Collected'!$A$7</c:f>
              <c:strCache>
                <c:ptCount val="1"/>
                <c:pt idx="0">
                  <c:v>CpH YoY% R_CPI</c:v>
                </c:pt>
              </c:strCache>
            </c:strRef>
          </c:tx>
          <c:spPr>
            <a:ln w="19050">
              <a:noFill/>
            </a:ln>
          </c:spPr>
          <c:x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xVal>
          <c:yVal>
            <c:numRef>
              <c:f>'YoY% Collected'!$B$7:$O$7</c:f>
              <c:numCache>
                <c:formatCode>0.00%</c:formatCode>
                <c:ptCount val="14"/>
                <c:pt idx="0">
                  <c:v>9.1966428499817027E-3</c:v>
                </c:pt>
                <c:pt idx="1">
                  <c:v>4.4237833269267137E-3</c:v>
                </c:pt>
                <c:pt idx="2">
                  <c:v>3.6768334667652207E-3</c:v>
                </c:pt>
                <c:pt idx="3">
                  <c:v>4.1283191766688871E-3</c:v>
                </c:pt>
                <c:pt idx="4">
                  <c:v>3.1158873363109872E-3</c:v>
                </c:pt>
                <c:pt idx="5">
                  <c:v>3.6490717022633636E-3</c:v>
                </c:pt>
                <c:pt idx="6">
                  <c:v>4.146314632610437E-3</c:v>
                </c:pt>
                <c:pt idx="7">
                  <c:v>4.1358884205615351E-3</c:v>
                </c:pt>
                <c:pt idx="8">
                  <c:v>5.2663434854860339E-3</c:v>
                </c:pt>
                <c:pt idx="9">
                  <c:v>3.4782349005523495E-3</c:v>
                </c:pt>
                <c:pt idx="10">
                  <c:v>6.2858072873640354E-3</c:v>
                </c:pt>
                <c:pt idx="11">
                  <c:v>2.6817523265275003E-3</c:v>
                </c:pt>
                <c:pt idx="12">
                  <c:v>5.6505348667259256E-4</c:v>
                </c:pt>
                <c:pt idx="13">
                  <c:v>3.571654025996717E-3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9A-4DF1-A135-5F09DD326C27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Collected'!$U$21:$Y$21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xVal>
          <c:yVal>
            <c:numRef>
              <c:f>'YoY% Collected'!$U$22:$Y$22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A-4DF1-A135-5F09DD32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53839"/>
        <c:axId val="2023654799"/>
      </c:scatterChart>
      <c:valAx>
        <c:axId val="20236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Productivity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4799"/>
        <c:crosses val="autoZero"/>
        <c:crossBetween val="midCat"/>
      </c:valAx>
      <c:valAx>
        <c:axId val="20236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Compensation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383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Compensation, Adjusted with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Productivity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5-4D8A-88DB-84B8260F6EBE}"/>
            </c:ext>
          </c:extLst>
        </c:ser>
        <c:ser>
          <c:idx val="1"/>
          <c:order val="1"/>
          <c:tx>
            <c:v>Compensation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Collected'!$B$7:$O$7</c:f>
              <c:numCache>
                <c:formatCode>0.00%</c:formatCode>
                <c:ptCount val="14"/>
                <c:pt idx="0">
                  <c:v>9.1966428499817027E-3</c:v>
                </c:pt>
                <c:pt idx="1">
                  <c:v>4.4237833269267137E-3</c:v>
                </c:pt>
                <c:pt idx="2">
                  <c:v>3.6768334667652207E-3</c:v>
                </c:pt>
                <c:pt idx="3">
                  <c:v>4.1283191766688871E-3</c:v>
                </c:pt>
                <c:pt idx="4">
                  <c:v>3.1158873363109872E-3</c:v>
                </c:pt>
                <c:pt idx="5">
                  <c:v>3.6490717022633636E-3</c:v>
                </c:pt>
                <c:pt idx="6">
                  <c:v>4.146314632610437E-3</c:v>
                </c:pt>
                <c:pt idx="7">
                  <c:v>4.1358884205615351E-3</c:v>
                </c:pt>
                <c:pt idx="8">
                  <c:v>5.2663434854860339E-3</c:v>
                </c:pt>
                <c:pt idx="9">
                  <c:v>3.4782349005523495E-3</c:v>
                </c:pt>
                <c:pt idx="10">
                  <c:v>6.2858072873640354E-3</c:v>
                </c:pt>
                <c:pt idx="11">
                  <c:v>2.6817523265275003E-3</c:v>
                </c:pt>
                <c:pt idx="12">
                  <c:v>5.6505348667259256E-4</c:v>
                </c:pt>
                <c:pt idx="13">
                  <c:v>3.571654025996717E-3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5-4D8A-88DB-84B8260F6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25923935"/>
        <c:axId val="1725924415"/>
      </c:barChart>
      <c:catAx>
        <c:axId val="172592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24415"/>
        <c:crosses val="autoZero"/>
        <c:auto val="1"/>
        <c:lblAlgn val="ctr"/>
        <c:lblOffset val="100"/>
        <c:noMultiLvlLbl val="0"/>
      </c:catAx>
      <c:valAx>
        <c:axId val="172592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PPI, Excluding 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Collected'!$A$4</c:f>
              <c:strCache>
                <c:ptCount val="1"/>
                <c:pt idx="0">
                  <c:v>CpH YoY% R_PPI</c:v>
                </c:pt>
              </c:strCache>
            </c:strRef>
          </c:tx>
          <c:spPr>
            <a:ln>
              <a:noFill/>
            </a:ln>
          </c:spPr>
          <c:xVal>
            <c:numRef>
              <c:f>'YoY% Collected'!$C$3:$O$3</c:f>
              <c:numCache>
                <c:formatCode>0.00%</c:formatCode>
                <c:ptCount val="13"/>
                <c:pt idx="0">
                  <c:v>7.4072302907312541E-3</c:v>
                </c:pt>
                <c:pt idx="1">
                  <c:v>4.9136503528492302E-3</c:v>
                </c:pt>
                <c:pt idx="2">
                  <c:v>2.1492634550855129E-3</c:v>
                </c:pt>
                <c:pt idx="3">
                  <c:v>4.3589101514324912E-3</c:v>
                </c:pt>
                <c:pt idx="4">
                  <c:v>3.2762118891998945E-3</c:v>
                </c:pt>
                <c:pt idx="5">
                  <c:v>5.5828974743953284E-3</c:v>
                </c:pt>
                <c:pt idx="6">
                  <c:v>2.2562447658915985E-3</c:v>
                </c:pt>
                <c:pt idx="7">
                  <c:v>3.8756694384081973E-3</c:v>
                </c:pt>
                <c:pt idx="8">
                  <c:v>5.2231930170395392E-3</c:v>
                </c:pt>
                <c:pt idx="9">
                  <c:v>4.1822275605109469E-3</c:v>
                </c:pt>
                <c:pt idx="10">
                  <c:v>7.9115560521736891E-3</c:v>
                </c:pt>
                <c:pt idx="11">
                  <c:v>5.1492852137050189E-3</c:v>
                </c:pt>
                <c:pt idx="12">
                  <c:v>5.6237150379458431E-3</c:v>
                </c:pt>
              </c:numCache>
            </c:numRef>
          </c:xVal>
          <c:yVal>
            <c:numRef>
              <c:f>'YoY% Collected'!$C$4:$O$4</c:f>
              <c:numCache>
                <c:formatCode>0.00%</c:formatCode>
                <c:ptCount val="13"/>
                <c:pt idx="0">
                  <c:v>1.2505244432111585E-2</c:v>
                </c:pt>
                <c:pt idx="1">
                  <c:v>4.4931848791983876E-3</c:v>
                </c:pt>
                <c:pt idx="2">
                  <c:v>6.0295559294277535E-4</c:v>
                </c:pt>
                <c:pt idx="3">
                  <c:v>5.0420364495511617E-3</c:v>
                </c:pt>
                <c:pt idx="4">
                  <c:v>5.0813718960054047E-3</c:v>
                </c:pt>
                <c:pt idx="5">
                  <c:v>5.9147295644835758E-3</c:v>
                </c:pt>
                <c:pt idx="6">
                  <c:v>5.1980462008742994E-3</c:v>
                </c:pt>
                <c:pt idx="7">
                  <c:v>6.5937889807727865E-3</c:v>
                </c:pt>
                <c:pt idx="8">
                  <c:v>5.1327124712231805E-3</c:v>
                </c:pt>
                <c:pt idx="9">
                  <c:v>7.6696653747382266E-3</c:v>
                </c:pt>
                <c:pt idx="10">
                  <c:v>3.92280250671731E-3</c:v>
                </c:pt>
                <c:pt idx="11">
                  <c:v>2.9508226613285575E-3</c:v>
                </c:pt>
                <c:pt idx="12">
                  <c:v>5.5195909973028267E-3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AE-41AB-BDE5-5690B2D66EAC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Collected'!$U$21:$W$21</c:f>
              <c:numCache>
                <c:formatCode>General</c:formatCode>
                <c:ptCount val="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xVal>
          <c:yVal>
            <c:numRef>
              <c:f>'YoY% Collected'!$U$22:$W$22</c:f>
              <c:numCache>
                <c:formatCode>General</c:formatCode>
                <c:ptCount val="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AE-41AB-BDE5-5690B2D66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715024"/>
        <c:axId val="1237717424"/>
      </c:scatterChart>
      <c:valAx>
        <c:axId val="12377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17424"/>
        <c:crosses val="autoZero"/>
        <c:crossBetween val="midCat"/>
      </c:valAx>
      <c:valAx>
        <c:axId val="12377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1502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276145</xdr:colOff>
      <xdr:row>8</xdr:row>
      <xdr:rowOff>20530</xdr:rowOff>
    </xdr:from>
    <xdr:to>
      <xdr:col>17</xdr:col>
      <xdr:colOff>4722</xdr:colOff>
      <xdr:row>28</xdr:row>
      <xdr:rowOff>101493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ECB57-C7F2-A55A-8985-88E53FD8C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8</xdr:row>
      <xdr:rowOff>19729</xdr:rowOff>
    </xdr:from>
    <xdr:to>
      <xdr:col>9</xdr:col>
      <xdr:colOff>221796</xdr:colOff>
      <xdr:row>31</xdr:row>
      <xdr:rowOff>168729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630F7C-9284-8D22-7E78-CED6A1E11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249010</xdr:colOff>
      <xdr:row>31</xdr:row>
      <xdr:rowOff>171451</xdr:rowOff>
    </xdr:from>
    <xdr:to>
      <xdr:col>9</xdr:col>
      <xdr:colOff>249010</xdr:colOff>
      <xdr:row>55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BE65E3-E77B-63DB-1C7B-CF87E3862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256296</xdr:colOff>
      <xdr:row>28</xdr:row>
      <xdr:rowOff>160244</xdr:rowOff>
    </xdr:from>
    <xdr:to>
      <xdr:col>17</xdr:col>
      <xdr:colOff>6164</xdr:colOff>
      <xdr:row>49</xdr:row>
      <xdr:rowOff>89487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D9E85FA-836C-2040-31C2-A5159BB7B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409575</xdr:colOff>
      <xdr:row>50</xdr:row>
      <xdr:rowOff>47625</xdr:rowOff>
    </xdr:from>
    <xdr:to>
      <xdr:col>15</xdr:col>
      <xdr:colOff>608939</xdr:colOff>
      <xdr:row>76</xdr:row>
      <xdr:rowOff>75577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D15480-8229-0582-9F22-5E54243C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58150" y="11315700"/>
          <a:ext cx="5285714" cy="4980952"/>
        </a:xfrm>
        <a:prstGeom prst="rect">
          <a:avLst/>
        </a:prstGeom>
      </xdr:spPr>
    </xdr:pic>
    <xdr:clientData/>
  </xdr:twoCellAnchor>
  <xdr:twoCellAnchor>
    <xdr:from>
      <xdr:col>11</xdr:col>
      <xdr:colOff>723901</xdr:colOff>
      <xdr:row>49</xdr:row>
      <xdr:rowOff>123825</xdr:rowOff>
    </xdr:from>
    <xdr:to>
      <xdr:col>12</xdr:col>
      <xdr:colOff>762000</xdr:colOff>
      <xdr:row>52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59AE028-77E5-A0D8-0373-EB2D2182DCD6}"/>
            </a:ext>
          </a:extLst>
        </xdr:cNvPr>
        <xdr:cNvSpPr txBox="1"/>
      </xdr:nvSpPr>
      <xdr:spPr>
        <a:xfrm>
          <a:off x="10067926" y="11201400"/>
          <a:ext cx="885824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Without agriculture</a:t>
          </a:r>
        </a:p>
      </xdr:txBody>
    </xdr:sp>
    <xdr:clientData/>
  </xdr:twoCellAnchor>
  <xdr:twoCellAnchor>
    <xdr:from>
      <xdr:col>0</xdr:col>
      <xdr:colOff>257175</xdr:colOff>
      <xdr:row>55</xdr:row>
      <xdr:rowOff>171450</xdr:rowOff>
    </xdr:from>
    <xdr:to>
      <xdr:col>5</xdr:col>
      <xdr:colOff>571500</xdr:colOff>
      <xdr:row>75</xdr:row>
      <xdr:rowOff>23813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353BD6-CD8F-4C24-81E5-04940772A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0.38028</cdr:x>
      <cdr:y>0.21094</cdr:y>
    </cdr:from>
    <cdr:to>
      <cdr:x>0.5723</cdr:x>
      <cdr:y>0.31186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159AE028-77E5-A0D8-0373-EB2D2182DCD6}"/>
            </a:ext>
          </a:extLst>
        </cdr:cNvPr>
        <cdr:cNvSpPr txBox="1"/>
      </cdr:nvSpPr>
      <cdr:spPr>
        <a:xfrm xmlns:a="http://schemas.openxmlformats.org/drawingml/2006/main">
          <a:off x="2898774" y="955675"/>
          <a:ext cx="1463675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Line of equality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0.38149</cdr:x>
      <cdr:y>0.20323</cdr:y>
    </cdr:from>
    <cdr:to>
      <cdr:x>0.57285</cdr:x>
      <cdr:y>0.3045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4639F866-8C49-2BF7-3143-1898F50AE83D}"/>
            </a:ext>
          </a:extLst>
        </cdr:cNvPr>
        <cdr:cNvSpPr txBox="1"/>
      </cdr:nvSpPr>
      <cdr:spPr>
        <a:xfrm xmlns:a="http://schemas.openxmlformats.org/drawingml/2006/main">
          <a:off x="2917825" y="917575"/>
          <a:ext cx="1463675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Line of equality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0.75694</cdr:x>
      <cdr:y>0.29215</cdr:y>
    </cdr:from>
    <cdr:to>
      <cdr:x>1</cdr:x>
      <cdr:y>0.41699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2DCCF33A-3F2F-E26D-E616-AA46C019702F}"/>
            </a:ext>
          </a:extLst>
        </cdr:cNvPr>
        <cdr:cNvSpPr txBox="1"/>
      </cdr:nvSpPr>
      <cdr:spPr>
        <a:xfrm xmlns:a="http://schemas.openxmlformats.org/drawingml/2006/main">
          <a:off x="3460750" y="1069975"/>
          <a:ext cx="1111250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Line of equality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B788-BA6B-41AB-A6D8-659E4C5A2BED}">
  <sheetPr codeName="Sheet2"/>
  <dimension ref="A1:BR94"/>
  <sheetViews>
    <sheetView topLeftCell="A60" workbookViewId="0">
      <selection activeCell="B3" sqref="B3:B94"/>
    </sheetView>
  </sheetViews>
  <sheetFormatPr defaultRowHeight="15" x14ac:dyDescent="0.25"/>
  <cols>
    <col min="1" max="1" width="15.7109375" customWidth="1"/>
    <col min="2" max="2" width="17.28515625" bestFit="1" customWidth="1"/>
    <col min="3" max="70" width="15.7109375" customWidth="1"/>
  </cols>
  <sheetData>
    <row r="1" spans="1:70" ht="15.75" x14ac:dyDescent="0.25">
      <c r="A1" s="9" t="s">
        <v>125</v>
      </c>
      <c r="B1" s="10" t="s">
        <v>126</v>
      </c>
      <c r="C1" s="10" t="s">
        <v>127</v>
      </c>
      <c r="D1" s="10" t="s">
        <v>128</v>
      </c>
      <c r="E1" s="11" t="s">
        <v>129</v>
      </c>
      <c r="F1" s="12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  <c r="AC1" s="10" t="s">
        <v>153</v>
      </c>
      <c r="AD1" s="10" t="s">
        <v>154</v>
      </c>
      <c r="AE1" s="10" t="s">
        <v>155</v>
      </c>
      <c r="AF1" s="10" t="s">
        <v>156</v>
      </c>
      <c r="AG1" s="10" t="s">
        <v>157</v>
      </c>
      <c r="AH1" s="10" t="s">
        <v>158</v>
      </c>
      <c r="AI1" s="10" t="s">
        <v>159</v>
      </c>
      <c r="AJ1" s="10" t="s">
        <v>160</v>
      </c>
      <c r="AK1" s="10" t="s">
        <v>161</v>
      </c>
      <c r="AL1" s="10" t="s">
        <v>162</v>
      </c>
      <c r="AM1" s="10" t="s">
        <v>163</v>
      </c>
      <c r="AN1" s="10" t="s">
        <v>164</v>
      </c>
      <c r="AO1" s="10" t="s">
        <v>165</v>
      </c>
      <c r="AP1" s="10" t="s">
        <v>166</v>
      </c>
      <c r="AQ1" s="10" t="s">
        <v>167</v>
      </c>
      <c r="AR1" s="10" t="s">
        <v>168</v>
      </c>
      <c r="AS1" s="10" t="s">
        <v>169</v>
      </c>
      <c r="AT1" s="10" t="s">
        <v>170</v>
      </c>
      <c r="AU1" s="10" t="s">
        <v>171</v>
      </c>
      <c r="AV1" s="10" t="s">
        <v>172</v>
      </c>
      <c r="AW1" s="10" t="s">
        <v>173</v>
      </c>
      <c r="AX1" s="10" t="s">
        <v>174</v>
      </c>
      <c r="AY1" s="10" t="s">
        <v>175</v>
      </c>
      <c r="AZ1" s="10" t="s">
        <v>176</v>
      </c>
      <c r="BA1" s="10" t="s">
        <v>177</v>
      </c>
      <c r="BB1" s="10" t="s">
        <v>178</v>
      </c>
      <c r="BC1" s="10" t="s">
        <v>179</v>
      </c>
      <c r="BD1" s="10" t="s">
        <v>180</v>
      </c>
      <c r="BE1" s="10" t="s">
        <v>181</v>
      </c>
      <c r="BF1" s="10" t="s">
        <v>182</v>
      </c>
      <c r="BG1" s="10" t="s">
        <v>183</v>
      </c>
      <c r="BH1" s="10" t="s">
        <v>184</v>
      </c>
      <c r="BI1" s="10" t="s">
        <v>185</v>
      </c>
      <c r="BJ1" s="10" t="s">
        <v>186</v>
      </c>
      <c r="BK1" s="10" t="s">
        <v>187</v>
      </c>
      <c r="BL1" s="10" t="s">
        <v>188</v>
      </c>
      <c r="BM1" s="10" t="s">
        <v>189</v>
      </c>
      <c r="BN1" s="10" t="s">
        <v>190</v>
      </c>
      <c r="BO1" s="10" t="s">
        <v>191</v>
      </c>
      <c r="BP1" s="10" t="s">
        <v>192</v>
      </c>
      <c r="BQ1" s="10" t="s">
        <v>193</v>
      </c>
      <c r="BR1" s="10" t="s">
        <v>194</v>
      </c>
    </row>
    <row r="2" spans="1:70" ht="150.75" x14ac:dyDescent="0.25">
      <c r="A2" s="13" t="s">
        <v>195</v>
      </c>
      <c r="B2" s="14" t="s">
        <v>196</v>
      </c>
      <c r="C2" s="14" t="s">
        <v>197</v>
      </c>
      <c r="D2" s="14" t="s">
        <v>198</v>
      </c>
      <c r="E2" s="15" t="s">
        <v>199</v>
      </c>
      <c r="F2" s="16" t="s">
        <v>200</v>
      </c>
      <c r="G2" s="14" t="s">
        <v>201</v>
      </c>
      <c r="H2" s="14" t="s">
        <v>202</v>
      </c>
      <c r="I2" s="14" t="s">
        <v>203</v>
      </c>
      <c r="J2" s="14" t="s">
        <v>204</v>
      </c>
      <c r="K2" s="14" t="s">
        <v>205</v>
      </c>
      <c r="L2" s="14" t="s">
        <v>206</v>
      </c>
      <c r="M2" s="14" t="s">
        <v>207</v>
      </c>
      <c r="N2" s="14" t="s">
        <v>208</v>
      </c>
      <c r="O2" s="14" t="s">
        <v>209</v>
      </c>
      <c r="P2" s="14" t="s">
        <v>210</v>
      </c>
      <c r="Q2" s="14" t="s">
        <v>211</v>
      </c>
      <c r="R2" s="14" t="s">
        <v>212</v>
      </c>
      <c r="S2" s="14" t="s">
        <v>213</v>
      </c>
      <c r="T2" s="14" t="s">
        <v>214</v>
      </c>
      <c r="U2" s="14" t="s">
        <v>215</v>
      </c>
      <c r="V2" s="14" t="s">
        <v>216</v>
      </c>
      <c r="W2" s="14" t="s">
        <v>217</v>
      </c>
      <c r="X2" s="14" t="s">
        <v>218</v>
      </c>
      <c r="Y2" s="14" t="s">
        <v>219</v>
      </c>
      <c r="Z2" s="14" t="s">
        <v>220</v>
      </c>
      <c r="AA2" s="14" t="s">
        <v>221</v>
      </c>
      <c r="AB2" s="14" t="s">
        <v>222</v>
      </c>
      <c r="AC2" s="14" t="s">
        <v>223</v>
      </c>
      <c r="AD2" s="14" t="s">
        <v>224</v>
      </c>
      <c r="AE2" s="14" t="s">
        <v>225</v>
      </c>
      <c r="AF2" s="14" t="s">
        <v>226</v>
      </c>
      <c r="AG2" s="14" t="s">
        <v>227</v>
      </c>
      <c r="AH2" s="14" t="s">
        <v>228</v>
      </c>
      <c r="AI2" s="14" t="s">
        <v>229</v>
      </c>
      <c r="AJ2" s="14" t="s">
        <v>230</v>
      </c>
      <c r="AK2" s="14" t="s">
        <v>231</v>
      </c>
      <c r="AL2" s="14" t="s">
        <v>232</v>
      </c>
      <c r="AM2" s="14" t="s">
        <v>233</v>
      </c>
      <c r="AN2" s="14" t="s">
        <v>234</v>
      </c>
      <c r="AO2" s="14" t="s">
        <v>235</v>
      </c>
      <c r="AP2" s="14" t="s">
        <v>236</v>
      </c>
      <c r="AQ2" s="14" t="s">
        <v>237</v>
      </c>
      <c r="AR2" s="14" t="s">
        <v>238</v>
      </c>
      <c r="AS2" s="14" t="s">
        <v>239</v>
      </c>
      <c r="AT2" s="14" t="s">
        <v>240</v>
      </c>
      <c r="AU2" s="14" t="s">
        <v>241</v>
      </c>
      <c r="AV2" s="14" t="s">
        <v>242</v>
      </c>
      <c r="AW2" s="14" t="s">
        <v>243</v>
      </c>
      <c r="AX2" s="14" t="s">
        <v>244</v>
      </c>
      <c r="AY2" s="14" t="s">
        <v>245</v>
      </c>
      <c r="AZ2" s="14" t="s">
        <v>246</v>
      </c>
      <c r="BA2" s="14" t="s">
        <v>247</v>
      </c>
      <c r="BB2" s="14" t="s">
        <v>248</v>
      </c>
      <c r="BC2" s="14" t="s">
        <v>249</v>
      </c>
      <c r="BD2" s="14" t="s">
        <v>250</v>
      </c>
      <c r="BE2" s="14" t="s">
        <v>251</v>
      </c>
      <c r="BF2" s="14" t="s">
        <v>252</v>
      </c>
      <c r="BG2" s="14" t="s">
        <v>15</v>
      </c>
      <c r="BH2" s="14" t="s">
        <v>253</v>
      </c>
      <c r="BI2" s="14" t="s">
        <v>254</v>
      </c>
      <c r="BJ2" s="14" t="s">
        <v>255</v>
      </c>
      <c r="BK2" s="14" t="s">
        <v>256</v>
      </c>
      <c r="BL2" s="14" t="s">
        <v>257</v>
      </c>
      <c r="BM2" s="14" t="s">
        <v>258</v>
      </c>
      <c r="BN2" s="14" t="s">
        <v>259</v>
      </c>
      <c r="BO2" s="14" t="s">
        <v>260</v>
      </c>
      <c r="BP2" s="14" t="s">
        <v>261</v>
      </c>
      <c r="BQ2" s="14" t="s">
        <v>262</v>
      </c>
      <c r="BR2" s="14" t="s">
        <v>17</v>
      </c>
    </row>
    <row r="3" spans="1:70" ht="15.75" x14ac:dyDescent="0.25">
      <c r="A3" s="17" t="s">
        <v>263</v>
      </c>
      <c r="B3" s="18">
        <v>11358008746.2904</v>
      </c>
      <c r="C3" s="18">
        <v>256568802.45162451</v>
      </c>
      <c r="D3" s="18">
        <v>36520951.436752401</v>
      </c>
      <c r="E3" s="18">
        <v>29393789.846128635</v>
      </c>
      <c r="F3" s="18">
        <v>7127161.5906237662</v>
      </c>
      <c r="G3" s="18">
        <v>250301867.00618052</v>
      </c>
      <c r="H3" s="18">
        <v>171735384.85805154</v>
      </c>
      <c r="I3" s="18">
        <v>183227109.94553581</v>
      </c>
      <c r="J3" s="18">
        <v>6235967.1419405155</v>
      </c>
      <c r="K3" s="18">
        <v>86977644.004753187</v>
      </c>
      <c r="L3" s="18">
        <v>29494648.425419752</v>
      </c>
      <c r="M3" s="18">
        <v>201822780.21749648</v>
      </c>
      <c r="N3" s="18">
        <v>269593226.17008966</v>
      </c>
      <c r="O3" s="18">
        <v>123901881.71896015</v>
      </c>
      <c r="P3" s="18">
        <v>76340854.897538856</v>
      </c>
      <c r="Q3" s="18">
        <v>150717826.85530645</v>
      </c>
      <c r="R3" s="18">
        <v>182015630.99243712</v>
      </c>
      <c r="S3" s="18">
        <v>213697700.59274355</v>
      </c>
      <c r="T3" s="18">
        <v>52657777.429687642</v>
      </c>
      <c r="U3" s="18">
        <v>66874358.509956896</v>
      </c>
      <c r="V3" s="18">
        <v>269392808.88154507</v>
      </c>
      <c r="W3" s="18">
        <v>91512436.340697989</v>
      </c>
      <c r="X3" s="18">
        <v>529943656.8839677</v>
      </c>
      <c r="Y3" s="18">
        <v>253552333.29491472</v>
      </c>
      <c r="Z3" s="18">
        <v>524197181.11120391</v>
      </c>
      <c r="AA3" s="18">
        <v>982382562.42444599</v>
      </c>
      <c r="AB3" s="18">
        <v>312321105.04458386</v>
      </c>
      <c r="AC3" s="18">
        <v>7824771.7723582815</v>
      </c>
      <c r="AD3" s="18">
        <v>31643854.668726213</v>
      </c>
      <c r="AE3" s="18">
        <v>121641221.62498142</v>
      </c>
      <c r="AF3" s="18">
        <v>127952002.63986541</v>
      </c>
      <c r="AG3" s="18">
        <v>137779365.60781345</v>
      </c>
      <c r="AH3" s="18">
        <v>448771596.48592162</v>
      </c>
      <c r="AI3" s="18">
        <v>94114381.320141077</v>
      </c>
      <c r="AJ3" s="18">
        <v>44194409.679960772</v>
      </c>
      <c r="AK3" s="18">
        <v>9950583.2271773163</v>
      </c>
      <c r="AL3" s="18">
        <v>87818129.620919079</v>
      </c>
      <c r="AM3" s="18">
        <v>177411152.76390907</v>
      </c>
      <c r="AN3" s="18">
        <v>16092492.529926261</v>
      </c>
      <c r="AO3" s="18">
        <v>251173114.51734871</v>
      </c>
      <c r="AP3" s="18">
        <v>59103498.422873572</v>
      </c>
      <c r="AQ3" s="18">
        <v>149255574.3034431</v>
      </c>
      <c r="AR3" s="18">
        <v>100032181.02254896</v>
      </c>
      <c r="AS3" s="18">
        <v>204864026.12410817</v>
      </c>
      <c r="AT3" s="18">
        <v>153920967.33446604</v>
      </c>
      <c r="AU3" s="18">
        <v>160968669.15945658</v>
      </c>
      <c r="AV3" s="18">
        <v>31069417.36787428</v>
      </c>
      <c r="AW3" s="18">
        <v>49792364.978996225</v>
      </c>
      <c r="AX3" s="18">
        <v>98763844.068643853</v>
      </c>
      <c r="AY3" s="18">
        <v>16162484.565656569</v>
      </c>
      <c r="AZ3" s="18">
        <v>49154319.5980727</v>
      </c>
      <c r="BA3" s="18">
        <v>197184645.28664896</v>
      </c>
      <c r="BB3" s="18">
        <v>41585620.64632237</v>
      </c>
      <c r="BC3" s="18">
        <v>68578712.00129503</v>
      </c>
      <c r="BD3" s="18">
        <v>162655647.55553305</v>
      </c>
      <c r="BE3" s="18">
        <v>106787583.7920718</v>
      </c>
      <c r="BF3" s="18">
        <v>683355219.18482327</v>
      </c>
      <c r="BG3" s="18">
        <v>636709271.90123188</v>
      </c>
      <c r="BH3" s="18">
        <v>571337208.92370009</v>
      </c>
      <c r="BI3" s="18">
        <v>189555233.11027443</v>
      </c>
      <c r="BJ3" s="18">
        <v>250709674.89408061</v>
      </c>
      <c r="BK3" s="18">
        <v>50355569.568275183</v>
      </c>
      <c r="BL3" s="18">
        <v>26183802.594504811</v>
      </c>
      <c r="BM3" s="18">
        <v>26738999.927099459</v>
      </c>
      <c r="BN3" s="18">
        <v>105442467.98173538</v>
      </c>
      <c r="BO3" s="18">
        <v>70502899.662352562</v>
      </c>
      <c r="BP3" s="18">
        <v>32314204.203523036</v>
      </c>
      <c r="BQ3" s="18">
        <v>147549454.34594679</v>
      </c>
      <c r="BR3" s="18">
        <v>39021610.669959351</v>
      </c>
    </row>
    <row r="4" spans="1:70" ht="15.75" x14ac:dyDescent="0.25">
      <c r="A4" s="17" t="s">
        <v>264</v>
      </c>
      <c r="B4" s="18">
        <v>11418222244.656494</v>
      </c>
      <c r="C4" s="18">
        <v>257252884.28375441</v>
      </c>
      <c r="D4" s="18">
        <v>36122675.538025558</v>
      </c>
      <c r="E4" s="18">
        <v>28868825.262524616</v>
      </c>
      <c r="F4" s="18">
        <v>7253850.2755009457</v>
      </c>
      <c r="G4" s="18">
        <v>250328166.91882426</v>
      </c>
      <c r="H4" s="18">
        <v>168730679.96038243</v>
      </c>
      <c r="I4" s="18">
        <v>187255903.75049081</v>
      </c>
      <c r="J4" s="18">
        <v>6518782.3616591208</v>
      </c>
      <c r="K4" s="18">
        <v>86906499.984260961</v>
      </c>
      <c r="L4" s="18">
        <v>29644871.565937661</v>
      </c>
      <c r="M4" s="18">
        <v>206094510.22717521</v>
      </c>
      <c r="N4" s="18">
        <v>279489913.4140873</v>
      </c>
      <c r="O4" s="18">
        <v>123584684.95075507</v>
      </c>
      <c r="P4" s="18">
        <v>75046359.101000786</v>
      </c>
      <c r="Q4" s="18">
        <v>150381796.45211488</v>
      </c>
      <c r="R4" s="18">
        <v>185549186.44768047</v>
      </c>
      <c r="S4" s="18">
        <v>215057514.723988</v>
      </c>
      <c r="T4" s="18">
        <v>53935704.606189504</v>
      </c>
      <c r="U4" s="18">
        <v>63987371.600809574</v>
      </c>
      <c r="V4" s="18">
        <v>261502818.95772034</v>
      </c>
      <c r="W4" s="18">
        <v>98753617.433455795</v>
      </c>
      <c r="X4" s="18">
        <v>518015290.41402572</v>
      </c>
      <c r="Y4" s="18">
        <v>264261399.94645515</v>
      </c>
      <c r="Z4" s="18">
        <v>534886749.57216454</v>
      </c>
      <c r="AA4" s="18">
        <v>1007124465.9244204</v>
      </c>
      <c r="AB4" s="18">
        <v>317088779.78536004</v>
      </c>
      <c r="AC4" s="18">
        <v>7815382.0307505066</v>
      </c>
      <c r="AD4" s="18">
        <v>31074063.647481829</v>
      </c>
      <c r="AE4" s="18">
        <v>122675824.98731109</v>
      </c>
      <c r="AF4" s="18">
        <v>128437547.67001437</v>
      </c>
      <c r="AG4" s="18">
        <v>132488085.39721613</v>
      </c>
      <c r="AH4" s="18">
        <v>447643198.592071</v>
      </c>
      <c r="AI4" s="18">
        <v>95456741.890384182</v>
      </c>
      <c r="AJ4" s="18">
        <v>44404110.664246291</v>
      </c>
      <c r="AK4" s="18">
        <v>10777415.354287546</v>
      </c>
      <c r="AL4" s="18">
        <v>88887363.802916601</v>
      </c>
      <c r="AM4" s="18">
        <v>179866065.66969061</v>
      </c>
      <c r="AN4" s="18">
        <v>17120038.995026503</v>
      </c>
      <c r="AO4" s="18">
        <v>258243143.93966702</v>
      </c>
      <c r="AP4" s="18">
        <v>59485324.184243239</v>
      </c>
      <c r="AQ4" s="18">
        <v>149217767.12868223</v>
      </c>
      <c r="AR4" s="18">
        <v>100751486.70807271</v>
      </c>
      <c r="AS4" s="18">
        <v>202696685.09571791</v>
      </c>
      <c r="AT4" s="18">
        <v>154291598.05851769</v>
      </c>
      <c r="AU4" s="18">
        <v>160321833.84058937</v>
      </c>
      <c r="AV4" s="18">
        <v>31491011.219264917</v>
      </c>
      <c r="AW4" s="18">
        <v>51618989.925635606</v>
      </c>
      <c r="AX4" s="18">
        <v>97220048.997196153</v>
      </c>
      <c r="AY4" s="18">
        <v>15636043.560903206</v>
      </c>
      <c r="AZ4" s="18">
        <v>49096252.550500549</v>
      </c>
      <c r="BA4" s="18">
        <v>210308481.82882977</v>
      </c>
      <c r="BB4" s="18">
        <v>39813416.533803523</v>
      </c>
      <c r="BC4" s="18">
        <v>64015930.960434243</v>
      </c>
      <c r="BD4" s="18">
        <v>158397806.50427869</v>
      </c>
      <c r="BE4" s="18">
        <v>106192913.66957495</v>
      </c>
      <c r="BF4" s="18">
        <v>676533450.36434901</v>
      </c>
      <c r="BG4" s="18">
        <v>640879476.17359793</v>
      </c>
      <c r="BH4" s="18">
        <v>567875700.87116945</v>
      </c>
      <c r="BI4" s="18">
        <v>186088469.33529806</v>
      </c>
      <c r="BJ4" s="18">
        <v>248070378.5654822</v>
      </c>
      <c r="BK4" s="18">
        <v>55318657.115915813</v>
      </c>
      <c r="BL4" s="18">
        <v>27381348.661450602</v>
      </c>
      <c r="BM4" s="18">
        <v>28672173.063422251</v>
      </c>
      <c r="BN4" s="18">
        <v>105105036.24638541</v>
      </c>
      <c r="BO4" s="18">
        <v>66407422.356311016</v>
      </c>
      <c r="BP4" s="18">
        <v>33703597.260747202</v>
      </c>
      <c r="BQ4" s="18">
        <v>148809613.77586716</v>
      </c>
      <c r="BR4" s="18">
        <v>40411719.538453065</v>
      </c>
    </row>
    <row r="5" spans="1:70" ht="15.75" x14ac:dyDescent="0.25">
      <c r="A5" s="17" t="s">
        <v>265</v>
      </c>
      <c r="B5" s="18">
        <v>11442368127.387466</v>
      </c>
      <c r="C5" s="18">
        <v>268129327.29410839</v>
      </c>
      <c r="D5" s="18">
        <v>35548750.544618793</v>
      </c>
      <c r="E5" s="18">
        <v>27900693.94397724</v>
      </c>
      <c r="F5" s="18">
        <v>7648056.6006415514</v>
      </c>
      <c r="G5" s="18">
        <v>248493921.74390671</v>
      </c>
      <c r="H5" s="18">
        <v>170526911.98980039</v>
      </c>
      <c r="I5" s="18">
        <v>185141331.00116393</v>
      </c>
      <c r="J5" s="18">
        <v>7072353.5585984923</v>
      </c>
      <c r="K5" s="18">
        <v>85811267.481668472</v>
      </c>
      <c r="L5" s="18">
        <v>30612376.819243867</v>
      </c>
      <c r="M5" s="18">
        <v>200963970.50900877</v>
      </c>
      <c r="N5" s="18">
        <v>274945231.52847481</v>
      </c>
      <c r="O5" s="18">
        <v>120018249.81419647</v>
      </c>
      <c r="P5" s="18">
        <v>74606978.391949356</v>
      </c>
      <c r="Q5" s="18">
        <v>149977332.23234153</v>
      </c>
      <c r="R5" s="18">
        <v>182732875.70168328</v>
      </c>
      <c r="S5" s="18">
        <v>215685624.71371973</v>
      </c>
      <c r="T5" s="18">
        <v>55997534.319921926</v>
      </c>
      <c r="U5" s="18">
        <v>62251358.712111376</v>
      </c>
      <c r="V5" s="18">
        <v>262432732.34045404</v>
      </c>
      <c r="W5" s="18">
        <v>101963119.84322584</v>
      </c>
      <c r="X5" s="18">
        <v>518667172.85732031</v>
      </c>
      <c r="Y5" s="18">
        <v>267344285.41984445</v>
      </c>
      <c r="Z5" s="18">
        <v>543670147.94923854</v>
      </c>
      <c r="AA5" s="18">
        <v>1005835010.8852853</v>
      </c>
      <c r="AB5" s="18">
        <v>309903131.32051027</v>
      </c>
      <c r="AC5" s="18">
        <v>8272121.6001038421</v>
      </c>
      <c r="AD5" s="18">
        <v>31515286.561590362</v>
      </c>
      <c r="AE5" s="18">
        <v>120450678.63105832</v>
      </c>
      <c r="AF5" s="18">
        <v>130384593.03729685</v>
      </c>
      <c r="AG5" s="18">
        <v>134874572.04841343</v>
      </c>
      <c r="AH5" s="18">
        <v>450741858.81114519</v>
      </c>
      <c r="AI5" s="18">
        <v>93211825.386691436</v>
      </c>
      <c r="AJ5" s="18">
        <v>48177306.399927258</v>
      </c>
      <c r="AK5" s="18">
        <v>10473708.637743702</v>
      </c>
      <c r="AL5" s="18">
        <v>95145042.282043383</v>
      </c>
      <c r="AM5" s="18">
        <v>177108917.82241997</v>
      </c>
      <c r="AN5" s="18">
        <v>17844236.904798597</v>
      </c>
      <c r="AO5" s="18">
        <v>255040085.55687875</v>
      </c>
      <c r="AP5" s="18">
        <v>59274477.006841086</v>
      </c>
      <c r="AQ5" s="18">
        <v>148228761.50543463</v>
      </c>
      <c r="AR5" s="18">
        <v>99094705.61301367</v>
      </c>
      <c r="AS5" s="18">
        <v>205306983.90676716</v>
      </c>
      <c r="AT5" s="18">
        <v>158402903.4246451</v>
      </c>
      <c r="AU5" s="18">
        <v>162796261.34377244</v>
      </c>
      <c r="AV5" s="18">
        <v>31738106.974384069</v>
      </c>
      <c r="AW5" s="18">
        <v>51912223.803313687</v>
      </c>
      <c r="AX5" s="18">
        <v>100603580.03948534</v>
      </c>
      <c r="AY5" s="18">
        <v>16435032.874954866</v>
      </c>
      <c r="AZ5" s="18">
        <v>50412723.809973449</v>
      </c>
      <c r="BA5" s="18">
        <v>214522584.4766511</v>
      </c>
      <c r="BB5" s="18">
        <v>37956009.888534561</v>
      </c>
      <c r="BC5" s="18">
        <v>63783834.001437411</v>
      </c>
      <c r="BD5" s="18">
        <v>157579750.32209504</v>
      </c>
      <c r="BE5" s="18">
        <v>108921845.92216</v>
      </c>
      <c r="BF5" s="18">
        <v>681296227.81757641</v>
      </c>
      <c r="BG5" s="18">
        <v>636299391.2269814</v>
      </c>
      <c r="BH5" s="18">
        <v>570585133.79769957</v>
      </c>
      <c r="BI5" s="18">
        <v>184545965.93961999</v>
      </c>
      <c r="BJ5" s="18">
        <v>244489908.93540907</v>
      </c>
      <c r="BK5" s="18">
        <v>54997459.903304011</v>
      </c>
      <c r="BL5" s="18">
        <v>28115526.060944401</v>
      </c>
      <c r="BM5" s="18">
        <v>27675100.668716997</v>
      </c>
      <c r="BN5" s="18">
        <v>107868017.47950299</v>
      </c>
      <c r="BO5" s="18">
        <v>68214711.608848602</v>
      </c>
      <c r="BP5" s="18">
        <v>36461697.866032109</v>
      </c>
      <c r="BQ5" s="18">
        <v>145729900.5097037</v>
      </c>
      <c r="BR5" s="18">
        <v>37548070.007158928</v>
      </c>
    </row>
    <row r="6" spans="1:70" ht="15.75" x14ac:dyDescent="0.25">
      <c r="A6" s="17" t="s">
        <v>266</v>
      </c>
      <c r="B6" s="18">
        <v>11437962616.08725</v>
      </c>
      <c r="C6" s="18">
        <v>261649657.59241882</v>
      </c>
      <c r="D6" s="18">
        <v>35380692.555240974</v>
      </c>
      <c r="E6" s="18">
        <v>27675849.590338107</v>
      </c>
      <c r="F6" s="18">
        <v>7704842.9649028638</v>
      </c>
      <c r="G6" s="18">
        <v>250384445.41646001</v>
      </c>
      <c r="H6" s="18">
        <v>169173589.74714658</v>
      </c>
      <c r="I6" s="18">
        <v>178210538.90030244</v>
      </c>
      <c r="J6" s="18">
        <v>7057923.8757075015</v>
      </c>
      <c r="K6" s="18">
        <v>85043419.97461383</v>
      </c>
      <c r="L6" s="18">
        <v>29549589.12717225</v>
      </c>
      <c r="M6" s="18">
        <v>201596605.50448734</v>
      </c>
      <c r="N6" s="18">
        <v>268410333.13924372</v>
      </c>
      <c r="O6" s="18">
        <v>118110802.06308591</v>
      </c>
      <c r="P6" s="18">
        <v>75061601.051091895</v>
      </c>
      <c r="Q6" s="18">
        <v>148710756.13489527</v>
      </c>
      <c r="R6" s="18">
        <v>186608016.06932274</v>
      </c>
      <c r="S6" s="18">
        <v>216755606.10329753</v>
      </c>
      <c r="T6" s="18">
        <v>51837696.998803318</v>
      </c>
      <c r="U6" s="18">
        <v>61858110.882652014</v>
      </c>
      <c r="V6" s="18">
        <v>269581989.46319723</v>
      </c>
      <c r="W6" s="18">
        <v>106561307.31003134</v>
      </c>
      <c r="X6" s="18">
        <v>528057717.68190694</v>
      </c>
      <c r="Y6" s="18">
        <v>270876727.25988966</v>
      </c>
      <c r="Z6" s="18">
        <v>538807725.76359951</v>
      </c>
      <c r="AA6" s="18">
        <v>1003771617.2561806</v>
      </c>
      <c r="AB6" s="18">
        <v>300085943.95853078</v>
      </c>
      <c r="AC6" s="18">
        <v>8349604.782765856</v>
      </c>
      <c r="AD6" s="18">
        <v>31733593.635379557</v>
      </c>
      <c r="AE6" s="18">
        <v>117119268.01571226</v>
      </c>
      <c r="AF6" s="18">
        <v>133768674.39612184</v>
      </c>
      <c r="AG6" s="18">
        <v>135982191.08757058</v>
      </c>
      <c r="AH6" s="18">
        <v>456267746.70428383</v>
      </c>
      <c r="AI6" s="18">
        <v>95950092.805886492</v>
      </c>
      <c r="AJ6" s="18">
        <v>48153593.235044532</v>
      </c>
      <c r="AK6" s="18">
        <v>10902968.755605405</v>
      </c>
      <c r="AL6" s="18">
        <v>94016808.270915776</v>
      </c>
      <c r="AM6" s="18">
        <v>183278296.44658947</v>
      </c>
      <c r="AN6" s="18">
        <v>18212336.712337486</v>
      </c>
      <c r="AO6" s="18">
        <v>256587868.87101635</v>
      </c>
      <c r="AP6" s="18">
        <v>59201365.066646159</v>
      </c>
      <c r="AQ6" s="18">
        <v>147076469.53794986</v>
      </c>
      <c r="AR6" s="18">
        <v>97731870.429396898</v>
      </c>
      <c r="AS6" s="18">
        <v>209520169.77065447</v>
      </c>
      <c r="AT6" s="18">
        <v>157760101.01315987</v>
      </c>
      <c r="AU6" s="18">
        <v>165280182.71057919</v>
      </c>
      <c r="AV6" s="18">
        <v>31633320.238919348</v>
      </c>
      <c r="AW6" s="18">
        <v>50442492.414655112</v>
      </c>
      <c r="AX6" s="18">
        <v>99252637.650500998</v>
      </c>
      <c r="AY6" s="18">
        <v>17473177.869329609</v>
      </c>
      <c r="AZ6" s="18">
        <v>54305841.677527867</v>
      </c>
      <c r="BA6" s="18">
        <v>215540069.66677362</v>
      </c>
      <c r="BB6" s="18">
        <v>38203263.692625239</v>
      </c>
      <c r="BC6" s="18">
        <v>65670788.928165711</v>
      </c>
      <c r="BD6" s="18">
        <v>158860291.25349349</v>
      </c>
      <c r="BE6" s="18">
        <v>108571805.00636306</v>
      </c>
      <c r="BF6" s="18">
        <v>668836679.99552667</v>
      </c>
      <c r="BG6" s="18">
        <v>638987906.78080356</v>
      </c>
      <c r="BH6" s="18">
        <v>568685683.58959639</v>
      </c>
      <c r="BI6" s="18">
        <v>185043732.81471986</v>
      </c>
      <c r="BJ6" s="18">
        <v>243582226.30211377</v>
      </c>
      <c r="BK6" s="18">
        <v>52605231.873564161</v>
      </c>
      <c r="BL6" s="18">
        <v>26786626.738353472</v>
      </c>
      <c r="BM6" s="18">
        <v>28201677.541297719</v>
      </c>
      <c r="BN6" s="18">
        <v>107224686.11801489</v>
      </c>
      <c r="BO6" s="18">
        <v>68634266.717491165</v>
      </c>
      <c r="BP6" s="18">
        <v>34276372.196567707</v>
      </c>
      <c r="BQ6" s="18">
        <v>148874946.84628707</v>
      </c>
      <c r="BR6" s="18">
        <v>36233274.097664967</v>
      </c>
    </row>
    <row r="7" spans="1:70" ht="15.75" x14ac:dyDescent="0.25">
      <c r="A7" s="17" t="s">
        <v>267</v>
      </c>
      <c r="B7" s="18">
        <v>11493907246.401196</v>
      </c>
      <c r="C7" s="18">
        <v>259371747.24670234</v>
      </c>
      <c r="D7" s="18">
        <v>35468562.6540334</v>
      </c>
      <c r="E7" s="18">
        <v>27608183.594389278</v>
      </c>
      <c r="F7" s="18">
        <v>7860379.0596441189</v>
      </c>
      <c r="G7" s="18">
        <v>249087775.32607234</v>
      </c>
      <c r="H7" s="18">
        <v>169755150.08252004</v>
      </c>
      <c r="I7" s="18">
        <v>183513024.12778187</v>
      </c>
      <c r="J7" s="18">
        <v>6967994.8500736132</v>
      </c>
      <c r="K7" s="18">
        <v>86110600.322530553</v>
      </c>
      <c r="L7" s="18">
        <v>29485606.832120992</v>
      </c>
      <c r="M7" s="18">
        <v>199903936.96987388</v>
      </c>
      <c r="N7" s="18">
        <v>270822232.2422362</v>
      </c>
      <c r="O7" s="18">
        <v>119819825.17977852</v>
      </c>
      <c r="P7" s="18">
        <v>74636691.750628114</v>
      </c>
      <c r="Q7" s="18">
        <v>148934026.98590174</v>
      </c>
      <c r="R7" s="18">
        <v>189231868.19601369</v>
      </c>
      <c r="S7" s="18">
        <v>221603779.67819646</v>
      </c>
      <c r="T7" s="18">
        <v>54706755.166398689</v>
      </c>
      <c r="U7" s="18">
        <v>61099929.214678153</v>
      </c>
      <c r="V7" s="18">
        <v>264139100.30926508</v>
      </c>
      <c r="W7" s="18">
        <v>109118396.89574669</v>
      </c>
      <c r="X7" s="18">
        <v>549866172.17785478</v>
      </c>
      <c r="Y7" s="18">
        <v>270747236.12208056</v>
      </c>
      <c r="Z7" s="18">
        <v>534267500.69700706</v>
      </c>
      <c r="AA7" s="18">
        <v>1010899064.7053708</v>
      </c>
      <c r="AB7" s="18">
        <v>300146100.29436415</v>
      </c>
      <c r="AC7" s="18">
        <v>7948874.6369360629</v>
      </c>
      <c r="AD7" s="18">
        <v>31975255.091638535</v>
      </c>
      <c r="AE7" s="18">
        <v>123905143.42387708</v>
      </c>
      <c r="AF7" s="18">
        <v>139129556.90211254</v>
      </c>
      <c r="AG7" s="18">
        <v>139613068.58423796</v>
      </c>
      <c r="AH7" s="18">
        <v>442402112.3692615</v>
      </c>
      <c r="AI7" s="18">
        <v>94978048.001078188</v>
      </c>
      <c r="AJ7" s="18">
        <v>47761722.761043563</v>
      </c>
      <c r="AK7" s="18">
        <v>12919167.446042733</v>
      </c>
      <c r="AL7" s="18">
        <v>94207724.164758474</v>
      </c>
      <c r="AM7" s="18">
        <v>181618508.72548553</v>
      </c>
      <c r="AN7" s="18">
        <v>17571630.228991024</v>
      </c>
      <c r="AO7" s="18">
        <v>256394756.64838949</v>
      </c>
      <c r="AP7" s="18">
        <v>60941496.387261011</v>
      </c>
      <c r="AQ7" s="18">
        <v>150370547.64341688</v>
      </c>
      <c r="AR7" s="18">
        <v>98178236.869234234</v>
      </c>
      <c r="AS7" s="18">
        <v>209551139.77046615</v>
      </c>
      <c r="AT7" s="18">
        <v>162265589.77105182</v>
      </c>
      <c r="AU7" s="18">
        <v>168475686.67051905</v>
      </c>
      <c r="AV7" s="18">
        <v>31755825.319333479</v>
      </c>
      <c r="AW7" s="18">
        <v>51211735.656334639</v>
      </c>
      <c r="AX7" s="18">
        <v>108076861.43694307</v>
      </c>
      <c r="AY7" s="18">
        <v>17065176.903990597</v>
      </c>
      <c r="AZ7" s="18">
        <v>55275627.643900044</v>
      </c>
      <c r="BA7" s="18">
        <v>216395759.37135547</v>
      </c>
      <c r="BB7" s="18">
        <v>39953604.018013559</v>
      </c>
      <c r="BC7" s="18">
        <v>66966480.156715095</v>
      </c>
      <c r="BD7" s="18">
        <v>156405179.01032579</v>
      </c>
      <c r="BE7" s="18">
        <v>110868818.59060788</v>
      </c>
      <c r="BF7" s="18">
        <v>673938934.83973897</v>
      </c>
      <c r="BG7" s="18">
        <v>627277718.72099316</v>
      </c>
      <c r="BH7" s="18">
        <v>560738670.38854074</v>
      </c>
      <c r="BI7" s="18">
        <v>185319780.53295356</v>
      </c>
      <c r="BJ7" s="18">
        <v>245579641.05003667</v>
      </c>
      <c r="BK7" s="18">
        <v>54440844.856752858</v>
      </c>
      <c r="BL7" s="18">
        <v>27616561.792692535</v>
      </c>
      <c r="BM7" s="18">
        <v>31857980.612239107</v>
      </c>
      <c r="BN7" s="18">
        <v>110823362.19936739</v>
      </c>
      <c r="BO7" s="18">
        <v>66013189.242592536</v>
      </c>
      <c r="BP7" s="18">
        <v>33818953.859079853</v>
      </c>
      <c r="BQ7" s="18">
        <v>145953093.12370485</v>
      </c>
      <c r="BR7" s="18">
        <v>36642102.951948434</v>
      </c>
    </row>
    <row r="8" spans="1:70" ht="15.75" x14ac:dyDescent="0.25">
      <c r="A8" s="17" t="s">
        <v>268</v>
      </c>
      <c r="B8" s="18">
        <v>11493828495.920172</v>
      </c>
      <c r="C8" s="18">
        <v>251591218.76216102</v>
      </c>
      <c r="D8" s="18">
        <v>37081344.812879384</v>
      </c>
      <c r="E8" s="18">
        <v>29045107.936291385</v>
      </c>
      <c r="F8" s="18">
        <v>8036236.8765879907</v>
      </c>
      <c r="G8" s="18">
        <v>246246627.69049534</v>
      </c>
      <c r="H8" s="18">
        <v>169046359.96755442</v>
      </c>
      <c r="I8" s="18">
        <v>183744231.69280207</v>
      </c>
      <c r="J8" s="18">
        <v>6581918.9462600732</v>
      </c>
      <c r="K8" s="18">
        <v>87348761.997506529</v>
      </c>
      <c r="L8" s="18">
        <v>30713641.166756</v>
      </c>
      <c r="M8" s="18">
        <v>198257818.96908018</v>
      </c>
      <c r="N8" s="18">
        <v>274480843.53736746</v>
      </c>
      <c r="O8" s="18">
        <v>121104572.47193491</v>
      </c>
      <c r="P8" s="18">
        <v>75830218.859499022</v>
      </c>
      <c r="Q8" s="18">
        <v>148740180.81594723</v>
      </c>
      <c r="R8" s="18">
        <v>188471412.5986248</v>
      </c>
      <c r="S8" s="18">
        <v>222940031.23278251</v>
      </c>
      <c r="T8" s="18">
        <v>54990008.024843335</v>
      </c>
      <c r="U8" s="18">
        <v>61177970.135074466</v>
      </c>
      <c r="V8" s="18">
        <v>265042246.5789265</v>
      </c>
      <c r="W8" s="18">
        <v>110634981.32309422</v>
      </c>
      <c r="X8" s="18">
        <v>537140521.47669947</v>
      </c>
      <c r="Y8" s="18">
        <v>264740348.40481967</v>
      </c>
      <c r="Z8" s="18">
        <v>539023953.22077143</v>
      </c>
      <c r="AA8" s="18">
        <v>1016537246.3984752</v>
      </c>
      <c r="AB8" s="18">
        <v>311084027.60204297</v>
      </c>
      <c r="AC8" s="18">
        <v>8356734.1914426386</v>
      </c>
      <c r="AD8" s="18">
        <v>33224762.286248505</v>
      </c>
      <c r="AE8" s="18">
        <v>125743931.45143926</v>
      </c>
      <c r="AF8" s="18">
        <v>139943553.03537032</v>
      </c>
      <c r="AG8" s="18">
        <v>146156123.25155714</v>
      </c>
      <c r="AH8" s="18">
        <v>435534053.55047464</v>
      </c>
      <c r="AI8" s="18">
        <v>92224380.334917903</v>
      </c>
      <c r="AJ8" s="18">
        <v>46445373.433930516</v>
      </c>
      <c r="AK8" s="18">
        <v>12052695.137562586</v>
      </c>
      <c r="AL8" s="18">
        <v>96657351.876317129</v>
      </c>
      <c r="AM8" s="18">
        <v>184913625.31511846</v>
      </c>
      <c r="AN8" s="18">
        <v>18410268.613353379</v>
      </c>
      <c r="AO8" s="18">
        <v>256215053.97770581</v>
      </c>
      <c r="AP8" s="18">
        <v>61112268.412116379</v>
      </c>
      <c r="AQ8" s="18">
        <v>150232783.82336459</v>
      </c>
      <c r="AR8" s="18">
        <v>97900746.891829997</v>
      </c>
      <c r="AS8" s="18">
        <v>208885818.2308034</v>
      </c>
      <c r="AT8" s="18">
        <v>164293006.49945265</v>
      </c>
      <c r="AU8" s="18">
        <v>167810664.15742275</v>
      </c>
      <c r="AV8" s="18">
        <v>33269640.770217903</v>
      </c>
      <c r="AW8" s="18">
        <v>51910870.737888448</v>
      </c>
      <c r="AX8" s="18">
        <v>103905199.71632642</v>
      </c>
      <c r="AY8" s="18">
        <v>16506716.090885639</v>
      </c>
      <c r="AZ8" s="18">
        <v>54431171.870042935</v>
      </c>
      <c r="BA8" s="18">
        <v>224952688.01048461</v>
      </c>
      <c r="BB8" s="18">
        <v>38611409.53102529</v>
      </c>
      <c r="BC8" s="18">
        <v>69011970.635670304</v>
      </c>
      <c r="BD8" s="18">
        <v>159343369.32462651</v>
      </c>
      <c r="BE8" s="18">
        <v>112795153.13262849</v>
      </c>
      <c r="BF8" s="18">
        <v>666166290.08014977</v>
      </c>
      <c r="BG8" s="18">
        <v>633674272.68055928</v>
      </c>
      <c r="BH8" s="18">
        <v>563854168.30867195</v>
      </c>
      <c r="BI8" s="18">
        <v>182964074.28337604</v>
      </c>
      <c r="BJ8" s="18">
        <v>240296822.02442056</v>
      </c>
      <c r="BK8" s="18">
        <v>51096475.730994694</v>
      </c>
      <c r="BL8" s="18">
        <v>27281132.171838615</v>
      </c>
      <c r="BM8" s="18">
        <v>29217431.384620421</v>
      </c>
      <c r="BN8" s="18">
        <v>102245418.91938189</v>
      </c>
      <c r="BO8" s="18">
        <v>67425648.531769603</v>
      </c>
      <c r="BP8" s="18">
        <v>34504412.414733544</v>
      </c>
      <c r="BQ8" s="18">
        <v>146697422.96410349</v>
      </c>
      <c r="BR8" s="18">
        <v>35003055.448929116</v>
      </c>
    </row>
    <row r="9" spans="1:70" ht="15.75" x14ac:dyDescent="0.25">
      <c r="A9" s="17" t="s">
        <v>269</v>
      </c>
      <c r="B9" s="18">
        <v>11538710527.555294</v>
      </c>
      <c r="C9" s="18">
        <v>240759973.18946514</v>
      </c>
      <c r="D9" s="18">
        <v>39507924.374346018</v>
      </c>
      <c r="E9" s="18">
        <v>31226136.257654745</v>
      </c>
      <c r="F9" s="18">
        <v>8281788.1166912736</v>
      </c>
      <c r="G9" s="18">
        <v>251146225.26247266</v>
      </c>
      <c r="H9" s="18">
        <v>161430557.19727862</v>
      </c>
      <c r="I9" s="18">
        <v>186692631.55003929</v>
      </c>
      <c r="J9" s="18">
        <v>6890407.850788977</v>
      </c>
      <c r="K9" s="18">
        <v>88363979.081737667</v>
      </c>
      <c r="L9" s="18">
        <v>29929297.012157112</v>
      </c>
      <c r="M9" s="18">
        <v>196274994.21491021</v>
      </c>
      <c r="N9" s="18">
        <v>273942950.2336207</v>
      </c>
      <c r="O9" s="18">
        <v>120907816.11340222</v>
      </c>
      <c r="P9" s="18">
        <v>75801845.042766944</v>
      </c>
      <c r="Q9" s="18">
        <v>147462222.84023961</v>
      </c>
      <c r="R9" s="18">
        <v>186658711.62028298</v>
      </c>
      <c r="S9" s="18">
        <v>223249333.59582022</v>
      </c>
      <c r="T9" s="18">
        <v>51586857.144313283</v>
      </c>
      <c r="U9" s="18">
        <v>60449415.575364828</v>
      </c>
      <c r="V9" s="18">
        <v>265135871.09167606</v>
      </c>
      <c r="W9" s="18">
        <v>110035144.67160544</v>
      </c>
      <c r="X9" s="18">
        <v>530394364.92423809</v>
      </c>
      <c r="Y9" s="18">
        <v>269983028.4843486</v>
      </c>
      <c r="Z9" s="18">
        <v>553170636.35786402</v>
      </c>
      <c r="AA9" s="18">
        <v>1037902721.6020856</v>
      </c>
      <c r="AB9" s="18">
        <v>315071210.04233503</v>
      </c>
      <c r="AC9" s="18">
        <v>8214184.3941255063</v>
      </c>
      <c r="AD9" s="18">
        <v>33284990.838726588</v>
      </c>
      <c r="AE9" s="18">
        <v>127037011.70360762</v>
      </c>
      <c r="AF9" s="18">
        <v>143577727.65573204</v>
      </c>
      <c r="AG9" s="18">
        <v>140281645.53304246</v>
      </c>
      <c r="AH9" s="18">
        <v>435706187.23373097</v>
      </c>
      <c r="AI9" s="18">
        <v>97240907.001297981</v>
      </c>
      <c r="AJ9" s="18">
        <v>45648915.633920409</v>
      </c>
      <c r="AK9" s="18">
        <v>11156709.359281333</v>
      </c>
      <c r="AL9" s="18">
        <v>94935517.430596828</v>
      </c>
      <c r="AM9" s="18">
        <v>188956513.11538219</v>
      </c>
      <c r="AN9" s="18">
        <v>18965228.638785742</v>
      </c>
      <c r="AO9" s="18">
        <v>259143196.88652527</v>
      </c>
      <c r="AP9" s="18">
        <v>60791498.218628109</v>
      </c>
      <c r="AQ9" s="18">
        <v>148243383.67384112</v>
      </c>
      <c r="AR9" s="18">
        <v>101179165.20566313</v>
      </c>
      <c r="AS9" s="18">
        <v>208182457.80264902</v>
      </c>
      <c r="AT9" s="18">
        <v>165527865.12293115</v>
      </c>
      <c r="AU9" s="18">
        <v>169059144.13993675</v>
      </c>
      <c r="AV9" s="18">
        <v>32384650.317528728</v>
      </c>
      <c r="AW9" s="18">
        <v>52944189.182845846</v>
      </c>
      <c r="AX9" s="18">
        <v>104836100.54240458</v>
      </c>
      <c r="AY9" s="18">
        <v>16325079.822713856</v>
      </c>
      <c r="AZ9" s="18">
        <v>56741400.45244126</v>
      </c>
      <c r="BA9" s="18">
        <v>229148541.02546948</v>
      </c>
      <c r="BB9" s="18">
        <v>38801003.423082769</v>
      </c>
      <c r="BC9" s="18">
        <v>68737603.029959321</v>
      </c>
      <c r="BD9" s="18">
        <v>163437130.40353763</v>
      </c>
      <c r="BE9" s="18">
        <v>112913255.52430029</v>
      </c>
      <c r="BF9" s="18">
        <v>671875684.80408096</v>
      </c>
      <c r="BG9" s="18">
        <v>627354616.83468497</v>
      </c>
      <c r="BH9" s="18">
        <v>571473721.36183906</v>
      </c>
      <c r="BI9" s="18">
        <v>183727069.88726583</v>
      </c>
      <c r="BJ9" s="18">
        <v>240531170.70682207</v>
      </c>
      <c r="BK9" s="18">
        <v>47707265.324883208</v>
      </c>
      <c r="BL9" s="18">
        <v>27070855.931388699</v>
      </c>
      <c r="BM9" s="18">
        <v>29230750.43043527</v>
      </c>
      <c r="BN9" s="18">
        <v>105058804.86971912</v>
      </c>
      <c r="BO9" s="18">
        <v>67334529.989593729</v>
      </c>
      <c r="BP9" s="18">
        <v>33410474.802201062</v>
      </c>
      <c r="BQ9" s="18">
        <v>143071465.0840168</v>
      </c>
      <c r="BR9" s="18">
        <v>34714795.142517105</v>
      </c>
    </row>
    <row r="10" spans="1:70" ht="15.75" x14ac:dyDescent="0.25">
      <c r="A10" s="17" t="s">
        <v>270</v>
      </c>
      <c r="B10" s="18">
        <v>11481170951.220707</v>
      </c>
      <c r="C10" s="18">
        <v>226251071.89943123</v>
      </c>
      <c r="D10" s="18">
        <v>40278280.457581237</v>
      </c>
      <c r="E10" s="18">
        <v>31874065.402556904</v>
      </c>
      <c r="F10" s="18">
        <v>8404215.0550243333</v>
      </c>
      <c r="G10" s="18">
        <v>244327343.68463117</v>
      </c>
      <c r="H10" s="18">
        <v>151223212.96661252</v>
      </c>
      <c r="I10" s="18">
        <v>182098628.72055644</v>
      </c>
      <c r="J10" s="18">
        <v>6182923.5647073677</v>
      </c>
      <c r="K10" s="18">
        <v>86698105.448826611</v>
      </c>
      <c r="L10" s="18">
        <v>30833302.459046025</v>
      </c>
      <c r="M10" s="18">
        <v>192334335.94777429</v>
      </c>
      <c r="N10" s="18">
        <v>268252001.76889512</v>
      </c>
      <c r="O10" s="18">
        <v>119641533.6561687</v>
      </c>
      <c r="P10" s="18">
        <v>73784650.198401287</v>
      </c>
      <c r="Q10" s="18">
        <v>143789157.42666438</v>
      </c>
      <c r="R10" s="18">
        <v>186289604.8721877</v>
      </c>
      <c r="S10" s="18">
        <v>219481090.05435586</v>
      </c>
      <c r="T10" s="18">
        <v>49160972.950798869</v>
      </c>
      <c r="U10" s="18">
        <v>60533563.199406132</v>
      </c>
      <c r="V10" s="18">
        <v>269823273.59956777</v>
      </c>
      <c r="W10" s="18">
        <v>110729778.67391673</v>
      </c>
      <c r="X10" s="18">
        <v>529692049.77370179</v>
      </c>
      <c r="Y10" s="18">
        <v>269846468.40558463</v>
      </c>
      <c r="Z10" s="18">
        <v>551096448.15789473</v>
      </c>
      <c r="AA10" s="18">
        <v>1032530292.596583</v>
      </c>
      <c r="AB10" s="18">
        <v>316749272.40862316</v>
      </c>
      <c r="AC10" s="18">
        <v>8174992.8554904209</v>
      </c>
      <c r="AD10" s="18">
        <v>32568002.146961592</v>
      </c>
      <c r="AE10" s="18">
        <v>122732262.13746727</v>
      </c>
      <c r="AF10" s="18">
        <v>145839979.79596049</v>
      </c>
      <c r="AG10" s="18">
        <v>138369986.23618585</v>
      </c>
      <c r="AH10" s="18">
        <v>425045260.01562142</v>
      </c>
      <c r="AI10" s="18">
        <v>94824963.506027669</v>
      </c>
      <c r="AJ10" s="18">
        <v>44710661.107705407</v>
      </c>
      <c r="AK10" s="18">
        <v>11214881.605295498</v>
      </c>
      <c r="AL10" s="18">
        <v>94449359.258753523</v>
      </c>
      <c r="AM10" s="18">
        <v>188802136.48678359</v>
      </c>
      <c r="AN10" s="18">
        <v>19317824.661120199</v>
      </c>
      <c r="AO10" s="18">
        <v>259075323.61503428</v>
      </c>
      <c r="AP10" s="18">
        <v>60677051.317144148</v>
      </c>
      <c r="AQ10" s="18">
        <v>148187506.58052722</v>
      </c>
      <c r="AR10" s="18">
        <v>104011758.33620784</v>
      </c>
      <c r="AS10" s="18">
        <v>206989902.16696247</v>
      </c>
      <c r="AT10" s="18">
        <v>166455876.64872286</v>
      </c>
      <c r="AU10" s="18">
        <v>171657409.96151537</v>
      </c>
      <c r="AV10" s="18">
        <v>32696685.052392066</v>
      </c>
      <c r="AW10" s="18">
        <v>51952165.922262311</v>
      </c>
      <c r="AX10" s="18">
        <v>105622488.42451981</v>
      </c>
      <c r="AY10" s="18">
        <v>16117646.405414833</v>
      </c>
      <c r="AZ10" s="18">
        <v>58782745.790359162</v>
      </c>
      <c r="BA10" s="18">
        <v>219402602.94726694</v>
      </c>
      <c r="BB10" s="18">
        <v>38806658.916683353</v>
      </c>
      <c r="BC10" s="18">
        <v>67240512.44921267</v>
      </c>
      <c r="BD10" s="18">
        <v>164517635.55997139</v>
      </c>
      <c r="BE10" s="18">
        <v>112551545.26023485</v>
      </c>
      <c r="BF10" s="18">
        <v>673589327.95931566</v>
      </c>
      <c r="BG10" s="18">
        <v>640056458.01571345</v>
      </c>
      <c r="BH10" s="18">
        <v>578728631.62849033</v>
      </c>
      <c r="BI10" s="18">
        <v>183977873.65158367</v>
      </c>
      <c r="BJ10" s="18">
        <v>242497527.52860162</v>
      </c>
      <c r="BK10" s="18">
        <v>53494693.254761636</v>
      </c>
      <c r="BL10" s="18">
        <v>26246779.62976978</v>
      </c>
      <c r="BM10" s="18">
        <v>28070202.595717229</v>
      </c>
      <c r="BN10" s="18">
        <v>102901702.79190841</v>
      </c>
      <c r="BO10" s="18">
        <v>67700809.118566409</v>
      </c>
      <c r="BP10" s="18">
        <v>32395002.076719444</v>
      </c>
      <c r="BQ10" s="18">
        <v>143928515.00135431</v>
      </c>
      <c r="BR10" s="18">
        <v>35160239.908482932</v>
      </c>
    </row>
    <row r="11" spans="1:70" ht="15.75" x14ac:dyDescent="0.25">
      <c r="A11" s="17" t="s">
        <v>271</v>
      </c>
      <c r="B11" s="18">
        <v>11547930906.926451</v>
      </c>
      <c r="C11" s="18">
        <v>229422452.69390118</v>
      </c>
      <c r="D11" s="18">
        <v>40181169.771098867</v>
      </c>
      <c r="E11" s="18">
        <v>31409610.508876096</v>
      </c>
      <c r="F11" s="18">
        <v>8771559.2622227687</v>
      </c>
      <c r="G11" s="18">
        <v>238268323.25346488</v>
      </c>
      <c r="H11" s="18">
        <v>145499778.95979375</v>
      </c>
      <c r="I11" s="18">
        <v>180222467.61407444</v>
      </c>
      <c r="J11" s="18">
        <v>6642453.5000246223</v>
      </c>
      <c r="K11" s="18">
        <v>86010878.80517745</v>
      </c>
      <c r="L11" s="18">
        <v>30869975.377639871</v>
      </c>
      <c r="M11" s="18">
        <v>194056667.48216283</v>
      </c>
      <c r="N11" s="18">
        <v>260985551.69288749</v>
      </c>
      <c r="O11" s="18">
        <v>118504332.06614806</v>
      </c>
      <c r="P11" s="18">
        <v>72208286.135678411</v>
      </c>
      <c r="Q11" s="18">
        <v>139480743.3002688</v>
      </c>
      <c r="R11" s="18">
        <v>182124071.21998072</v>
      </c>
      <c r="S11" s="18">
        <v>214626813.71288788</v>
      </c>
      <c r="T11" s="18">
        <v>45822489.069661409</v>
      </c>
      <c r="U11" s="18">
        <v>59233107.308294356</v>
      </c>
      <c r="V11" s="18">
        <v>263869215.53125069</v>
      </c>
      <c r="W11" s="18">
        <v>108176706.75928211</v>
      </c>
      <c r="X11" s="18">
        <v>539409084.73045993</v>
      </c>
      <c r="Y11" s="18">
        <v>271043607.2762323</v>
      </c>
      <c r="Z11" s="18">
        <v>553465012.71912515</v>
      </c>
      <c r="AA11" s="18">
        <v>1050423263.7902621</v>
      </c>
      <c r="AB11" s="18">
        <v>312565851.7834329</v>
      </c>
      <c r="AC11" s="18">
        <v>8207231.0588235287</v>
      </c>
      <c r="AD11" s="18">
        <v>34430888.79482653</v>
      </c>
      <c r="AE11" s="18">
        <v>123321144.6298563</v>
      </c>
      <c r="AF11" s="18">
        <v>144014561.89410874</v>
      </c>
      <c r="AG11" s="18">
        <v>136663488.73116452</v>
      </c>
      <c r="AH11" s="18">
        <v>429284319.31255639</v>
      </c>
      <c r="AI11" s="18">
        <v>91499910.378884733</v>
      </c>
      <c r="AJ11" s="18">
        <v>44945564.421398863</v>
      </c>
      <c r="AK11" s="18">
        <v>12011385.065061256</v>
      </c>
      <c r="AL11" s="18">
        <v>96270171.688389748</v>
      </c>
      <c r="AM11" s="18">
        <v>192427342.55148262</v>
      </c>
      <c r="AN11" s="18">
        <v>18961368.452154446</v>
      </c>
      <c r="AO11" s="18">
        <v>262857830.0922845</v>
      </c>
      <c r="AP11" s="18">
        <v>60167202.105476201</v>
      </c>
      <c r="AQ11" s="18">
        <v>147052110.64442229</v>
      </c>
      <c r="AR11" s="18">
        <v>105227663.54715578</v>
      </c>
      <c r="AS11" s="18">
        <v>212821536.79617545</v>
      </c>
      <c r="AT11" s="18">
        <v>168255721.59629074</v>
      </c>
      <c r="AU11" s="18">
        <v>169909495.22725189</v>
      </c>
      <c r="AV11" s="18">
        <v>31899108.87542557</v>
      </c>
      <c r="AW11" s="18">
        <v>51861913.160706669</v>
      </c>
      <c r="AX11" s="18">
        <v>107485281.86685206</v>
      </c>
      <c r="AY11" s="18">
        <v>16800559.710834984</v>
      </c>
      <c r="AZ11" s="18">
        <v>57765738.02732864</v>
      </c>
      <c r="BA11" s="18">
        <v>235865126.10148478</v>
      </c>
      <c r="BB11" s="18">
        <v>40139340.5603467</v>
      </c>
      <c r="BC11" s="18">
        <v>66340342.272086389</v>
      </c>
      <c r="BD11" s="18">
        <v>169872070.61782274</v>
      </c>
      <c r="BE11" s="18">
        <v>116038505.16830696</v>
      </c>
      <c r="BF11" s="18">
        <v>685103567.4530493</v>
      </c>
      <c r="BG11" s="18">
        <v>655258360.75064301</v>
      </c>
      <c r="BH11" s="18">
        <v>583271491.45290256</v>
      </c>
      <c r="BI11" s="18">
        <v>183454800.39043838</v>
      </c>
      <c r="BJ11" s="18">
        <v>244890253.53292871</v>
      </c>
      <c r="BK11" s="18">
        <v>56788679.858249992</v>
      </c>
      <c r="BL11" s="18">
        <v>26908929.174806774</v>
      </c>
      <c r="BM11" s="18">
        <v>30268576.699146073</v>
      </c>
      <c r="BN11" s="18">
        <v>106585541.79022157</v>
      </c>
      <c r="BO11" s="18">
        <v>68702478.665419206</v>
      </c>
      <c r="BP11" s="18">
        <v>31165771.626675218</v>
      </c>
      <c r="BQ11" s="18">
        <v>145129753.83666372</v>
      </c>
      <c r="BR11" s="18">
        <v>34893473.793157198</v>
      </c>
    </row>
    <row r="12" spans="1:70" ht="15.75" x14ac:dyDescent="0.25">
      <c r="A12" s="17" t="s">
        <v>272</v>
      </c>
      <c r="B12" s="18">
        <v>11577518647.33581</v>
      </c>
      <c r="C12" s="18">
        <v>223004933.18641767</v>
      </c>
      <c r="D12" s="18">
        <v>39400297.514411688</v>
      </c>
      <c r="E12" s="18">
        <v>30353280.741068698</v>
      </c>
      <c r="F12" s="18">
        <v>9047016.7733429819</v>
      </c>
      <c r="G12" s="18">
        <v>241134571.95769361</v>
      </c>
      <c r="H12" s="18">
        <v>147130167.21995619</v>
      </c>
      <c r="I12" s="18">
        <v>175373079.30210504</v>
      </c>
      <c r="J12" s="18">
        <v>7005926.7426000331</v>
      </c>
      <c r="K12" s="18">
        <v>84886348.49632062</v>
      </c>
      <c r="L12" s="18">
        <v>30593841.999660149</v>
      </c>
      <c r="M12" s="18">
        <v>192268573.75848585</v>
      </c>
      <c r="N12" s="18">
        <v>257022625.1365687</v>
      </c>
      <c r="O12" s="18">
        <v>115694682.93260024</v>
      </c>
      <c r="P12" s="18">
        <v>70860926.968339458</v>
      </c>
      <c r="Q12" s="18">
        <v>136881934.00773749</v>
      </c>
      <c r="R12" s="18">
        <v>181443133.35362235</v>
      </c>
      <c r="S12" s="18">
        <v>211018311.92875126</v>
      </c>
      <c r="T12" s="18">
        <v>45494713.10801997</v>
      </c>
      <c r="U12" s="18">
        <v>58669030.140701056</v>
      </c>
      <c r="V12" s="18">
        <v>269070878.09467053</v>
      </c>
      <c r="W12" s="18">
        <v>109313745.44224741</v>
      </c>
      <c r="X12" s="18">
        <v>536396874.59278369</v>
      </c>
      <c r="Y12" s="18">
        <v>268432119.88034165</v>
      </c>
      <c r="Z12" s="18">
        <v>556694444.6214453</v>
      </c>
      <c r="AA12" s="18">
        <v>1043487616.6609</v>
      </c>
      <c r="AB12" s="18">
        <v>317405770.54141843</v>
      </c>
      <c r="AC12" s="18">
        <v>8053806.9241754012</v>
      </c>
      <c r="AD12" s="18">
        <v>34268958.483088084</v>
      </c>
      <c r="AE12" s="18">
        <v>125458663.7522108</v>
      </c>
      <c r="AF12" s="18">
        <v>143351364.4263469</v>
      </c>
      <c r="AG12" s="18">
        <v>140047999.83132175</v>
      </c>
      <c r="AH12" s="18">
        <v>436596610.75381517</v>
      </c>
      <c r="AI12" s="18">
        <v>93754489.2849949</v>
      </c>
      <c r="AJ12" s="18">
        <v>44980963.644727573</v>
      </c>
      <c r="AK12" s="18">
        <v>11457442.156418394</v>
      </c>
      <c r="AL12" s="18">
        <v>94030428.193875656</v>
      </c>
      <c r="AM12" s="18">
        <v>197724185.39093933</v>
      </c>
      <c r="AN12" s="18">
        <v>19543097.636000596</v>
      </c>
      <c r="AO12" s="18">
        <v>269619482.91476041</v>
      </c>
      <c r="AP12" s="18">
        <v>60131732.226450786</v>
      </c>
      <c r="AQ12" s="18">
        <v>149130251.72493431</v>
      </c>
      <c r="AR12" s="18">
        <v>107459811.7665356</v>
      </c>
      <c r="AS12" s="18">
        <v>217457990.18225232</v>
      </c>
      <c r="AT12" s="18">
        <v>173497219.15008676</v>
      </c>
      <c r="AU12" s="18">
        <v>172260220.31125963</v>
      </c>
      <c r="AV12" s="18">
        <v>32535293.294259936</v>
      </c>
      <c r="AW12" s="18">
        <v>54208534.070290036</v>
      </c>
      <c r="AX12" s="18">
        <v>108043974.23632957</v>
      </c>
      <c r="AY12" s="18">
        <v>17249436.921554051</v>
      </c>
      <c r="AZ12" s="18">
        <v>56933773.130499966</v>
      </c>
      <c r="BA12" s="18">
        <v>229242317.20459151</v>
      </c>
      <c r="BB12" s="18">
        <v>41321720.335915163</v>
      </c>
      <c r="BC12" s="18">
        <v>67622627.685288444</v>
      </c>
      <c r="BD12" s="18">
        <v>170223517.65144372</v>
      </c>
      <c r="BE12" s="18">
        <v>116610398.93085274</v>
      </c>
      <c r="BF12" s="18">
        <v>695684489.08432484</v>
      </c>
      <c r="BG12" s="18">
        <v>658088672.16326201</v>
      </c>
      <c r="BH12" s="18">
        <v>575059777.4063921</v>
      </c>
      <c r="BI12" s="18">
        <v>187524035.87032574</v>
      </c>
      <c r="BJ12" s="18">
        <v>247113793.95572829</v>
      </c>
      <c r="BK12" s="18">
        <v>56731995.153517142</v>
      </c>
      <c r="BL12" s="18">
        <v>26822167.766660374</v>
      </c>
      <c r="BM12" s="18">
        <v>28838987.738127045</v>
      </c>
      <c r="BN12" s="18">
        <v>110572224.7065561</v>
      </c>
      <c r="BO12" s="18">
        <v>71496798.501061097</v>
      </c>
      <c r="BP12" s="18">
        <v>30495929.679654002</v>
      </c>
      <c r="BQ12" s="18">
        <v>141292103.81874645</v>
      </c>
      <c r="BR12" s="18">
        <v>36296811.688439608</v>
      </c>
    </row>
    <row r="13" spans="1:70" ht="15.75" x14ac:dyDescent="0.25">
      <c r="A13" s="17" t="s">
        <v>273</v>
      </c>
      <c r="B13" s="18">
        <v>11632402755.305752</v>
      </c>
      <c r="C13" s="18">
        <v>219593430.50436574</v>
      </c>
      <c r="D13" s="18">
        <v>40556868.850069582</v>
      </c>
      <c r="E13" s="18">
        <v>32077765.340340734</v>
      </c>
      <c r="F13" s="18">
        <v>8479103.5097288508</v>
      </c>
      <c r="G13" s="18">
        <v>243683635.13368279</v>
      </c>
      <c r="H13" s="18">
        <v>138716971.34278393</v>
      </c>
      <c r="I13" s="18">
        <v>180260518.91909838</v>
      </c>
      <c r="J13" s="18">
        <v>6697647.7634592652</v>
      </c>
      <c r="K13" s="18">
        <v>81057252.822133362</v>
      </c>
      <c r="L13" s="18">
        <v>29745663.227223277</v>
      </c>
      <c r="M13" s="18">
        <v>192627242.09885249</v>
      </c>
      <c r="N13" s="18">
        <v>255061425.96304744</v>
      </c>
      <c r="O13" s="18">
        <v>115379164.05828345</v>
      </c>
      <c r="P13" s="18">
        <v>70516166.131811604</v>
      </c>
      <c r="Q13" s="18">
        <v>134280828.43464306</v>
      </c>
      <c r="R13" s="18">
        <v>181449736.9078618</v>
      </c>
      <c r="S13" s="18">
        <v>208756482.91413212</v>
      </c>
      <c r="T13" s="18">
        <v>45249132.288114719</v>
      </c>
      <c r="U13" s="18">
        <v>57697682.476772204</v>
      </c>
      <c r="V13" s="18">
        <v>270739899.20802653</v>
      </c>
      <c r="W13" s="18">
        <v>110703337.42686005</v>
      </c>
      <c r="X13" s="18">
        <v>532084686.97914922</v>
      </c>
      <c r="Y13" s="18">
        <v>271552350.33997917</v>
      </c>
      <c r="Z13" s="18">
        <v>554584014.08107603</v>
      </c>
      <c r="AA13" s="18">
        <v>1041286988.6393864</v>
      </c>
      <c r="AB13" s="18">
        <v>326474509.46822017</v>
      </c>
      <c r="AC13" s="18">
        <v>8786593.0656195674</v>
      </c>
      <c r="AD13" s="18">
        <v>34616473.146330371</v>
      </c>
      <c r="AE13" s="18">
        <v>129050508.6352582</v>
      </c>
      <c r="AF13" s="18">
        <v>142273470.9185968</v>
      </c>
      <c r="AG13" s="18">
        <v>139356420.46444848</v>
      </c>
      <c r="AH13" s="18">
        <v>438689535.40153527</v>
      </c>
      <c r="AI13" s="18">
        <v>89937600.54937464</v>
      </c>
      <c r="AJ13" s="18">
        <v>49208404.670387141</v>
      </c>
      <c r="AK13" s="18">
        <v>12313292.519776827</v>
      </c>
      <c r="AL13" s="18">
        <v>92667453.432093084</v>
      </c>
      <c r="AM13" s="18">
        <v>195958063.33713207</v>
      </c>
      <c r="AN13" s="18">
        <v>19044568.90617824</v>
      </c>
      <c r="AO13" s="18">
        <v>273306140.01428699</v>
      </c>
      <c r="AP13" s="18">
        <v>61995641.327140778</v>
      </c>
      <c r="AQ13" s="18">
        <v>154213898.00486869</v>
      </c>
      <c r="AR13" s="18">
        <v>109748087.80410336</v>
      </c>
      <c r="AS13" s="18">
        <v>220310796.65595767</v>
      </c>
      <c r="AT13" s="18">
        <v>174881052.77066737</v>
      </c>
      <c r="AU13" s="18">
        <v>174617611.24118584</v>
      </c>
      <c r="AV13" s="18">
        <v>33144680.732939869</v>
      </c>
      <c r="AW13" s="18">
        <v>54991597.00920482</v>
      </c>
      <c r="AX13" s="18">
        <v>108037032.94646594</v>
      </c>
      <c r="AY13" s="18">
        <v>18797001.687953576</v>
      </c>
      <c r="AZ13" s="18">
        <v>59464020.92056673</v>
      </c>
      <c r="BA13" s="18">
        <v>233761773.90749258</v>
      </c>
      <c r="BB13" s="18">
        <v>41528486.881447785</v>
      </c>
      <c r="BC13" s="18">
        <v>68946583.991308376</v>
      </c>
      <c r="BD13" s="18">
        <v>164634565.80118111</v>
      </c>
      <c r="BE13" s="18">
        <v>118271094.11667006</v>
      </c>
      <c r="BF13" s="18">
        <v>695351510.23276854</v>
      </c>
      <c r="BG13" s="18">
        <v>672150897.32368469</v>
      </c>
      <c r="BH13" s="18">
        <v>579316026.78634548</v>
      </c>
      <c r="BI13" s="18">
        <v>186644806.39538431</v>
      </c>
      <c r="BJ13" s="18">
        <v>246048421.88901109</v>
      </c>
      <c r="BK13" s="18">
        <v>60099682.953518018</v>
      </c>
      <c r="BL13" s="18">
        <v>28132502.126626585</v>
      </c>
      <c r="BM13" s="18">
        <v>31202081.562384482</v>
      </c>
      <c r="BN13" s="18">
        <v>111582413.45723647</v>
      </c>
      <c r="BO13" s="18">
        <v>71966572.100754261</v>
      </c>
      <c r="BP13" s="18">
        <v>30666057.876517408</v>
      </c>
      <c r="BQ13" s="18">
        <v>151466090.42946693</v>
      </c>
      <c r="BR13" s="18">
        <v>36467605.332849622</v>
      </c>
    </row>
    <row r="14" spans="1:70" ht="15.75" x14ac:dyDescent="0.25">
      <c r="A14" s="17" t="s">
        <v>274</v>
      </c>
      <c r="B14" s="18">
        <v>11660971107.534229</v>
      </c>
      <c r="C14" s="18">
        <v>216047211.03261253</v>
      </c>
      <c r="D14" s="18">
        <v>38817180.139701344</v>
      </c>
      <c r="E14" s="18">
        <v>30586174.293301195</v>
      </c>
      <c r="F14" s="18">
        <v>8231005.846400152</v>
      </c>
      <c r="G14" s="18">
        <v>243954499.29919732</v>
      </c>
      <c r="H14" s="18">
        <v>138106506.58312955</v>
      </c>
      <c r="I14" s="18">
        <v>180220524.65064666</v>
      </c>
      <c r="J14" s="18">
        <v>6596676.8479204159</v>
      </c>
      <c r="K14" s="18">
        <v>82179727.375941291</v>
      </c>
      <c r="L14" s="18">
        <v>29395282.324736618</v>
      </c>
      <c r="M14" s="18">
        <v>190598413.76569054</v>
      </c>
      <c r="N14" s="18">
        <v>256156098.51880211</v>
      </c>
      <c r="O14" s="18">
        <v>115572182.8311774</v>
      </c>
      <c r="P14" s="18">
        <v>73055236.537832707</v>
      </c>
      <c r="Q14" s="18">
        <v>132426499.0555753</v>
      </c>
      <c r="R14" s="18">
        <v>182475689.77769047</v>
      </c>
      <c r="S14" s="18">
        <v>207560033.10786024</v>
      </c>
      <c r="T14" s="18">
        <v>43769562.346480027</v>
      </c>
      <c r="U14" s="18">
        <v>58393619.679712534</v>
      </c>
      <c r="V14" s="18">
        <v>269599780.66861653</v>
      </c>
      <c r="W14" s="18">
        <v>112042845.19317386</v>
      </c>
      <c r="X14" s="18">
        <v>532666848.07713497</v>
      </c>
      <c r="Y14" s="18">
        <v>272380404.48753715</v>
      </c>
      <c r="Z14" s="18">
        <v>555279386.50142491</v>
      </c>
      <c r="AA14" s="18">
        <v>1038251814.4180884</v>
      </c>
      <c r="AB14" s="18">
        <v>325902962.03838527</v>
      </c>
      <c r="AC14" s="18">
        <v>8926093.7738681473</v>
      </c>
      <c r="AD14" s="18">
        <v>37118535.533853471</v>
      </c>
      <c r="AE14" s="18">
        <v>131750272.1503178</v>
      </c>
      <c r="AF14" s="18">
        <v>146289413.8991383</v>
      </c>
      <c r="AG14" s="18">
        <v>140416583.30808833</v>
      </c>
      <c r="AH14" s="18">
        <v>435377764.47837389</v>
      </c>
      <c r="AI14" s="18">
        <v>91766853.935522527</v>
      </c>
      <c r="AJ14" s="18">
        <v>45148720.473268859</v>
      </c>
      <c r="AK14" s="18">
        <v>12004096.748851871</v>
      </c>
      <c r="AL14" s="18">
        <v>96274688.413682535</v>
      </c>
      <c r="AM14" s="18">
        <v>195942502.16802931</v>
      </c>
      <c r="AN14" s="18">
        <v>20966913.148188997</v>
      </c>
      <c r="AO14" s="18">
        <v>270240301.22236133</v>
      </c>
      <c r="AP14" s="18">
        <v>62595766.645249411</v>
      </c>
      <c r="AQ14" s="18">
        <v>153243530.51820588</v>
      </c>
      <c r="AR14" s="18">
        <v>108581491.36453675</v>
      </c>
      <c r="AS14" s="18">
        <v>224238436.86678621</v>
      </c>
      <c r="AT14" s="18">
        <v>174695381.04602706</v>
      </c>
      <c r="AU14" s="18">
        <v>175788279.13361043</v>
      </c>
      <c r="AV14" s="18">
        <v>33688563.901827946</v>
      </c>
      <c r="AW14" s="18">
        <v>55078410.278135501</v>
      </c>
      <c r="AX14" s="18">
        <v>110984855.3661819</v>
      </c>
      <c r="AY14" s="18">
        <v>17955027.421148911</v>
      </c>
      <c r="AZ14" s="18">
        <v>60206444.066976294</v>
      </c>
      <c r="BA14" s="18">
        <v>238350457.64062285</v>
      </c>
      <c r="BB14" s="18">
        <v>42556353.993659183</v>
      </c>
      <c r="BC14" s="18">
        <v>71305930.426653609</v>
      </c>
      <c r="BD14" s="18">
        <v>172604574.95077723</v>
      </c>
      <c r="BE14" s="18">
        <v>118824858.9741752</v>
      </c>
      <c r="BF14" s="18">
        <v>696653581.65289402</v>
      </c>
      <c r="BG14" s="18">
        <v>673026218.00991714</v>
      </c>
      <c r="BH14" s="18">
        <v>574653495.3578614</v>
      </c>
      <c r="BI14" s="18">
        <v>188399693.34175035</v>
      </c>
      <c r="BJ14" s="18">
        <v>245887138.30230764</v>
      </c>
      <c r="BK14" s="18">
        <v>58179327.288804606</v>
      </c>
      <c r="BL14" s="18">
        <v>30285950.021784104</v>
      </c>
      <c r="BM14" s="18">
        <v>31591746.153922927</v>
      </c>
      <c r="BN14" s="18">
        <v>111935061.40274394</v>
      </c>
      <c r="BO14" s="18">
        <v>72313813.248703867</v>
      </c>
      <c r="BP14" s="18">
        <v>31851492.352322243</v>
      </c>
      <c r="BQ14" s="18">
        <v>155079838.31172675</v>
      </c>
      <c r="BR14" s="18">
        <v>36743664.982305042</v>
      </c>
    </row>
    <row r="15" spans="1:70" ht="15.75" x14ac:dyDescent="0.25">
      <c r="A15" s="17" t="s">
        <v>275</v>
      </c>
      <c r="B15" s="18">
        <v>11497212760.219181</v>
      </c>
      <c r="C15" s="18">
        <v>205642543.20028535</v>
      </c>
      <c r="D15" s="18">
        <v>38905936.735965267</v>
      </c>
      <c r="E15" s="18">
        <v>30663628.847348541</v>
      </c>
      <c r="F15" s="18">
        <v>8242307.8886167267</v>
      </c>
      <c r="G15" s="18">
        <v>242131079.10895127</v>
      </c>
      <c r="H15" s="18">
        <v>134356355.02604881</v>
      </c>
      <c r="I15" s="18">
        <v>174015940.45805034</v>
      </c>
      <c r="J15" s="18">
        <v>6377916.2745810999</v>
      </c>
      <c r="K15" s="18">
        <v>80946775.192673445</v>
      </c>
      <c r="L15" s="18">
        <v>27951787.989456475</v>
      </c>
      <c r="M15" s="18">
        <v>184321185.48610097</v>
      </c>
      <c r="N15" s="18">
        <v>251455030.49026439</v>
      </c>
      <c r="O15" s="18">
        <v>114691330.61925583</v>
      </c>
      <c r="P15" s="18">
        <v>73317014.202853978</v>
      </c>
      <c r="Q15" s="18">
        <v>131649069.44113053</v>
      </c>
      <c r="R15" s="18">
        <v>175891187.9364984</v>
      </c>
      <c r="S15" s="18">
        <v>202964525.51360193</v>
      </c>
      <c r="T15" s="18">
        <v>44277497.830645449</v>
      </c>
      <c r="U15" s="18">
        <v>59498355.123505563</v>
      </c>
      <c r="V15" s="18">
        <v>261065433.62699682</v>
      </c>
      <c r="W15" s="18">
        <v>110610568.31052741</v>
      </c>
      <c r="X15" s="18">
        <v>530067592.57253116</v>
      </c>
      <c r="Y15" s="18">
        <v>268214099.12920499</v>
      </c>
      <c r="Z15" s="18">
        <v>545718524.27132106</v>
      </c>
      <c r="AA15" s="18">
        <v>1020364740.9378905</v>
      </c>
      <c r="AB15" s="18">
        <v>321920986.98956674</v>
      </c>
      <c r="AC15" s="18">
        <v>8750375.3667933308</v>
      </c>
      <c r="AD15" s="18">
        <v>35051817.652883835</v>
      </c>
      <c r="AE15" s="18">
        <v>126875435.92280506</v>
      </c>
      <c r="AF15" s="18">
        <v>139570052.94104505</v>
      </c>
      <c r="AG15" s="18">
        <v>145336423.40093037</v>
      </c>
      <c r="AH15" s="18">
        <v>426829452.16415012</v>
      </c>
      <c r="AI15" s="18">
        <v>89818801.533318475</v>
      </c>
      <c r="AJ15" s="18">
        <v>46368779.707802571</v>
      </c>
      <c r="AK15" s="18">
        <v>11181199.123858634</v>
      </c>
      <c r="AL15" s="18">
        <v>94954009.561624989</v>
      </c>
      <c r="AM15" s="18">
        <v>200108731.18322206</v>
      </c>
      <c r="AN15" s="18">
        <v>19156963.720279317</v>
      </c>
      <c r="AO15" s="18">
        <v>261314181.0142433</v>
      </c>
      <c r="AP15" s="18">
        <v>60823109.952003799</v>
      </c>
      <c r="AQ15" s="18">
        <v>149627580.31556952</v>
      </c>
      <c r="AR15" s="18">
        <v>108817026.95759247</v>
      </c>
      <c r="AS15" s="18">
        <v>221216129.32477853</v>
      </c>
      <c r="AT15" s="18">
        <v>171342857.47870466</v>
      </c>
      <c r="AU15" s="18">
        <v>176367925.39546341</v>
      </c>
      <c r="AV15" s="18">
        <v>34211930.656853616</v>
      </c>
      <c r="AW15" s="18">
        <v>58407853.538084656</v>
      </c>
      <c r="AX15" s="18">
        <v>113902763.67569402</v>
      </c>
      <c r="AY15" s="18">
        <v>16540071.557955518</v>
      </c>
      <c r="AZ15" s="18">
        <v>54959664.596427232</v>
      </c>
      <c r="BA15" s="18">
        <v>248078220.44326368</v>
      </c>
      <c r="BB15" s="18">
        <v>41509833.283424683</v>
      </c>
      <c r="BC15" s="18">
        <v>70430390.664575338</v>
      </c>
      <c r="BD15" s="18">
        <v>176122111.51877508</v>
      </c>
      <c r="BE15" s="18">
        <v>121969638.95366886</v>
      </c>
      <c r="BF15" s="18">
        <v>679404044.82456982</v>
      </c>
      <c r="BG15" s="18">
        <v>673729121.4606694</v>
      </c>
      <c r="BH15" s="18">
        <v>567973845.02100766</v>
      </c>
      <c r="BI15" s="18">
        <v>185369038.19967979</v>
      </c>
      <c r="BJ15" s="18">
        <v>239845824.85228282</v>
      </c>
      <c r="BK15" s="18">
        <v>55278017.180109069</v>
      </c>
      <c r="BL15" s="18">
        <v>29214526.974971578</v>
      </c>
      <c r="BM15" s="18">
        <v>30561442.687045995</v>
      </c>
      <c r="BN15" s="18">
        <v>112112185.53605925</v>
      </c>
      <c r="BO15" s="18">
        <v>70583762.534988835</v>
      </c>
      <c r="BP15" s="18">
        <v>29436321.335601829</v>
      </c>
      <c r="BQ15" s="18">
        <v>152114895.78145921</v>
      </c>
      <c r="BR15" s="18">
        <v>35590925.757038206</v>
      </c>
    </row>
    <row r="16" spans="1:70" ht="15.75" x14ac:dyDescent="0.25">
      <c r="A16" s="17" t="s">
        <v>276</v>
      </c>
      <c r="B16" s="18">
        <v>11638990565.312199</v>
      </c>
      <c r="C16" s="18">
        <v>206287093.14773491</v>
      </c>
      <c r="D16" s="18">
        <v>38429232.394032806</v>
      </c>
      <c r="E16" s="18">
        <v>30892734.868615195</v>
      </c>
      <c r="F16" s="18">
        <v>7536497.5254176147</v>
      </c>
      <c r="G16" s="18">
        <v>243217162.69360033</v>
      </c>
      <c r="H16" s="18">
        <v>127525779.0468128</v>
      </c>
      <c r="I16" s="18">
        <v>175387661.9745678</v>
      </c>
      <c r="J16" s="18">
        <v>6122825.5159038873</v>
      </c>
      <c r="K16" s="18">
        <v>79527274.972961888</v>
      </c>
      <c r="L16" s="18">
        <v>28108715.352013476</v>
      </c>
      <c r="M16" s="18">
        <v>187116020.49499691</v>
      </c>
      <c r="N16" s="18">
        <v>250625897.16243482</v>
      </c>
      <c r="O16" s="18">
        <v>115564021.41029382</v>
      </c>
      <c r="P16" s="18">
        <v>74198170.77609767</v>
      </c>
      <c r="Q16" s="18">
        <v>132731931.20231715</v>
      </c>
      <c r="R16" s="18">
        <v>173258116.57347444</v>
      </c>
      <c r="S16" s="18">
        <v>206606724.94620284</v>
      </c>
      <c r="T16" s="18">
        <v>45354200.828911468</v>
      </c>
      <c r="U16" s="18">
        <v>61633174.977185272</v>
      </c>
      <c r="V16" s="18">
        <v>272639044.66495079</v>
      </c>
      <c r="W16" s="18">
        <v>114265278.37050238</v>
      </c>
      <c r="X16" s="18">
        <v>549453325.8734529</v>
      </c>
      <c r="Y16" s="18">
        <v>273633901.27398157</v>
      </c>
      <c r="Z16" s="18">
        <v>551213707.62883353</v>
      </c>
      <c r="AA16" s="18">
        <v>1035128566.9902397</v>
      </c>
      <c r="AB16" s="18">
        <v>318249416.16786081</v>
      </c>
      <c r="AC16" s="18">
        <v>7928916.1171189845</v>
      </c>
      <c r="AD16" s="18">
        <v>34797867.460466221</v>
      </c>
      <c r="AE16" s="18">
        <v>127311913.38659883</v>
      </c>
      <c r="AF16" s="18">
        <v>142792841.18187696</v>
      </c>
      <c r="AG16" s="18">
        <v>140291578.85559067</v>
      </c>
      <c r="AH16" s="18">
        <v>432852780.4988184</v>
      </c>
      <c r="AI16" s="18">
        <v>89925889.495519325</v>
      </c>
      <c r="AJ16" s="18">
        <v>45138545.958633289</v>
      </c>
      <c r="AK16" s="18">
        <v>11386504.484566027</v>
      </c>
      <c r="AL16" s="18">
        <v>97772322.483847871</v>
      </c>
      <c r="AM16" s="18">
        <v>199795457.91895911</v>
      </c>
      <c r="AN16" s="18">
        <v>19369068.005256258</v>
      </c>
      <c r="AO16" s="18">
        <v>266900275.15824473</v>
      </c>
      <c r="AP16" s="18">
        <v>61726248.0817279</v>
      </c>
      <c r="AQ16" s="18">
        <v>150455191.04291007</v>
      </c>
      <c r="AR16" s="18">
        <v>107773084.1327977</v>
      </c>
      <c r="AS16" s="18">
        <v>220754409.03137603</v>
      </c>
      <c r="AT16" s="18">
        <v>177173974.42089072</v>
      </c>
      <c r="AU16" s="18">
        <v>179015687.03590313</v>
      </c>
      <c r="AV16" s="18">
        <v>35160541.435444213</v>
      </c>
      <c r="AW16" s="18">
        <v>56671124.933325619</v>
      </c>
      <c r="AX16" s="18">
        <v>112039455.57384831</v>
      </c>
      <c r="AY16" s="18">
        <v>17623081.619225305</v>
      </c>
      <c r="AZ16" s="18">
        <v>56884344.328742713</v>
      </c>
      <c r="BA16" s="18">
        <v>248651360.22277841</v>
      </c>
      <c r="BB16" s="18">
        <v>42787481.570012629</v>
      </c>
      <c r="BC16" s="18">
        <v>72375154.843353033</v>
      </c>
      <c r="BD16" s="18">
        <v>171487243.55138358</v>
      </c>
      <c r="BE16" s="18">
        <v>124156002.40853018</v>
      </c>
      <c r="BF16" s="18">
        <v>684158241.82004368</v>
      </c>
      <c r="BG16" s="18">
        <v>687039432.67711926</v>
      </c>
      <c r="BH16" s="18">
        <v>583466702.72698462</v>
      </c>
      <c r="BI16" s="18">
        <v>187075963.04964423</v>
      </c>
      <c r="BJ16" s="18">
        <v>246537016.35913217</v>
      </c>
      <c r="BK16" s="18">
        <v>59907734.802769087</v>
      </c>
      <c r="BL16" s="18">
        <v>31110560.361203443</v>
      </c>
      <c r="BM16" s="18">
        <v>31159829.514994692</v>
      </c>
      <c r="BN16" s="18">
        <v>116535547.22728962</v>
      </c>
      <c r="BO16" s="18">
        <v>71100622.783353135</v>
      </c>
      <c r="BP16" s="18">
        <v>32297978.962605879</v>
      </c>
      <c r="BQ16" s="18">
        <v>155459993.19863233</v>
      </c>
      <c r="BR16" s="18">
        <v>35865352.151323915</v>
      </c>
    </row>
    <row r="17" spans="1:70" ht="15.75" x14ac:dyDescent="0.25">
      <c r="A17" s="17" t="s">
        <v>277</v>
      </c>
      <c r="B17" s="18">
        <v>11648324965.275244</v>
      </c>
      <c r="C17" s="18">
        <v>202116618.69721901</v>
      </c>
      <c r="D17" s="18">
        <v>39788847.855397232</v>
      </c>
      <c r="E17" s="18">
        <v>31839687.866789434</v>
      </c>
      <c r="F17" s="18">
        <v>7949159.9886078015</v>
      </c>
      <c r="G17" s="18">
        <v>230835795.65440273</v>
      </c>
      <c r="H17" s="18">
        <v>124619821.90129742</v>
      </c>
      <c r="I17" s="18">
        <v>171433852.71330464</v>
      </c>
      <c r="J17" s="18">
        <v>6359469.4519569678</v>
      </c>
      <c r="K17" s="18">
        <v>76220667.372475252</v>
      </c>
      <c r="L17" s="18">
        <v>28569367.659442119</v>
      </c>
      <c r="M17" s="18">
        <v>184705769.46869078</v>
      </c>
      <c r="N17" s="18">
        <v>247874957.98577538</v>
      </c>
      <c r="O17" s="18">
        <v>116749369.19715784</v>
      </c>
      <c r="P17" s="18">
        <v>73743457.295172051</v>
      </c>
      <c r="Q17" s="18">
        <v>130068904.86153518</v>
      </c>
      <c r="R17" s="18">
        <v>170268209.43329504</v>
      </c>
      <c r="S17" s="18">
        <v>207557479.63464338</v>
      </c>
      <c r="T17" s="18">
        <v>46541274.729575589</v>
      </c>
      <c r="U17" s="18">
        <v>63698330.693957821</v>
      </c>
      <c r="V17" s="18">
        <v>275753102.72555351</v>
      </c>
      <c r="W17" s="18">
        <v>114238436.45640074</v>
      </c>
      <c r="X17" s="18">
        <v>545492111.38520896</v>
      </c>
      <c r="Y17" s="18">
        <v>270376590.1893304</v>
      </c>
      <c r="Z17" s="18">
        <v>548220411.51730108</v>
      </c>
      <c r="AA17" s="18">
        <v>1036135900.9789032</v>
      </c>
      <c r="AB17" s="18">
        <v>313044115.23866367</v>
      </c>
      <c r="AC17" s="18">
        <v>8487445.0147238411</v>
      </c>
      <c r="AD17" s="18">
        <v>34523469.886069052</v>
      </c>
      <c r="AE17" s="18">
        <v>128079640.86369699</v>
      </c>
      <c r="AF17" s="18">
        <v>146136431.48642045</v>
      </c>
      <c r="AG17" s="18">
        <v>145001907.6087034</v>
      </c>
      <c r="AH17" s="18">
        <v>432565089.59790385</v>
      </c>
      <c r="AI17" s="18">
        <v>88456046.45408535</v>
      </c>
      <c r="AJ17" s="18">
        <v>46031873.770749189</v>
      </c>
      <c r="AK17" s="18">
        <v>11506250.384895591</v>
      </c>
      <c r="AL17" s="18">
        <v>102079567.92999467</v>
      </c>
      <c r="AM17" s="18">
        <v>206118496.82380366</v>
      </c>
      <c r="AN17" s="18">
        <v>19619675.248366904</v>
      </c>
      <c r="AO17" s="18">
        <v>262365183.49981162</v>
      </c>
      <c r="AP17" s="18">
        <v>60829412.898190171</v>
      </c>
      <c r="AQ17" s="18">
        <v>150603909.77066505</v>
      </c>
      <c r="AR17" s="18">
        <v>109489933.99979252</v>
      </c>
      <c r="AS17" s="18">
        <v>228489254.38508287</v>
      </c>
      <c r="AT17" s="18">
        <v>179451439.34763438</v>
      </c>
      <c r="AU17" s="18">
        <v>184059027.54586771</v>
      </c>
      <c r="AV17" s="18">
        <v>35875260.56155806</v>
      </c>
      <c r="AW17" s="18">
        <v>54800090.167075671</v>
      </c>
      <c r="AX17" s="18">
        <v>110615107.191238</v>
      </c>
      <c r="AY17" s="18">
        <v>16828731.13917331</v>
      </c>
      <c r="AZ17" s="18">
        <v>58073492.319018528</v>
      </c>
      <c r="BA17" s="18">
        <v>254605246.76667267</v>
      </c>
      <c r="BB17" s="18">
        <v>41618243.776490301</v>
      </c>
      <c r="BC17" s="18">
        <v>74021051.068228096</v>
      </c>
      <c r="BD17" s="18">
        <v>172348576.44112438</v>
      </c>
      <c r="BE17" s="18">
        <v>125748171.55259767</v>
      </c>
      <c r="BF17" s="18">
        <v>677583653.59138262</v>
      </c>
      <c r="BG17" s="18">
        <v>685847495.14912379</v>
      </c>
      <c r="BH17" s="18">
        <v>600416583.28324795</v>
      </c>
      <c r="BI17" s="18">
        <v>190298951.49562153</v>
      </c>
      <c r="BJ17" s="18">
        <v>252452171.70159587</v>
      </c>
      <c r="BK17" s="18">
        <v>51783734.887502193</v>
      </c>
      <c r="BL17" s="18">
        <v>29913893.967208128</v>
      </c>
      <c r="BM17" s="18">
        <v>34182669.824557066</v>
      </c>
      <c r="BN17" s="18">
        <v>113619578.46506156</v>
      </c>
      <c r="BO17" s="18">
        <v>75172879.693138227</v>
      </c>
      <c r="BP17" s="18">
        <v>33992282.590936787</v>
      </c>
      <c r="BQ17" s="18">
        <v>155041846.88375717</v>
      </c>
      <c r="BR17" s="18">
        <v>35178333.145816177</v>
      </c>
    </row>
    <row r="18" spans="1:70" ht="15.75" x14ac:dyDescent="0.25">
      <c r="A18" s="17" t="s">
        <v>278</v>
      </c>
      <c r="B18" s="18">
        <v>11743624917.42058</v>
      </c>
      <c r="C18" s="18">
        <v>205439229.6682266</v>
      </c>
      <c r="D18" s="18">
        <v>38059485.518501535</v>
      </c>
      <c r="E18" s="18">
        <v>29952329.445990976</v>
      </c>
      <c r="F18" s="18">
        <v>8107156.0725105572</v>
      </c>
      <c r="G18" s="18">
        <v>227951091.77049947</v>
      </c>
      <c r="H18" s="18">
        <v>122475020.35215317</v>
      </c>
      <c r="I18" s="18">
        <v>169311624.95363575</v>
      </c>
      <c r="J18" s="18">
        <v>6294007.9278428946</v>
      </c>
      <c r="K18" s="18">
        <v>77914824.309013844</v>
      </c>
      <c r="L18" s="18">
        <v>27571152.009305798</v>
      </c>
      <c r="M18" s="18">
        <v>179201520.09776193</v>
      </c>
      <c r="N18" s="18">
        <v>245144892.52255037</v>
      </c>
      <c r="O18" s="18">
        <v>112810295.68570666</v>
      </c>
      <c r="P18" s="18">
        <v>70455877.347697824</v>
      </c>
      <c r="Q18" s="18">
        <v>130353519.66672051</v>
      </c>
      <c r="R18" s="18">
        <v>168568747.89889297</v>
      </c>
      <c r="S18" s="18">
        <v>201682899.50258178</v>
      </c>
      <c r="T18" s="18">
        <v>47007205.732665747</v>
      </c>
      <c r="U18" s="18">
        <v>62608826.972890317</v>
      </c>
      <c r="V18" s="18">
        <v>272091146.81279922</v>
      </c>
      <c r="W18" s="18">
        <v>111598780.29250813</v>
      </c>
      <c r="X18" s="18">
        <v>542669744.26234245</v>
      </c>
      <c r="Y18" s="18">
        <v>275789656.47868025</v>
      </c>
      <c r="Z18" s="18">
        <v>550536977.40292633</v>
      </c>
      <c r="AA18" s="18">
        <v>1055460343.0495625</v>
      </c>
      <c r="AB18" s="18">
        <v>326728919.17088056</v>
      </c>
      <c r="AC18" s="18">
        <v>8920758.6962379199</v>
      </c>
      <c r="AD18" s="18">
        <v>34513398.83786425</v>
      </c>
      <c r="AE18" s="18">
        <v>128202438.67973252</v>
      </c>
      <c r="AF18" s="18">
        <v>148872835.7648778</v>
      </c>
      <c r="AG18" s="18">
        <v>144739968.86833</v>
      </c>
      <c r="AH18" s="18">
        <v>442096140.0788368</v>
      </c>
      <c r="AI18" s="18">
        <v>92670808.628078476</v>
      </c>
      <c r="AJ18" s="18">
        <v>48753625.233238675</v>
      </c>
      <c r="AK18" s="18">
        <v>12401048.824100839</v>
      </c>
      <c r="AL18" s="18">
        <v>103489176.52036765</v>
      </c>
      <c r="AM18" s="18">
        <v>210461992.02394259</v>
      </c>
      <c r="AN18" s="18">
        <v>21550274.905703451</v>
      </c>
      <c r="AO18" s="18">
        <v>273696579.86800081</v>
      </c>
      <c r="AP18" s="18">
        <v>60511248.750289805</v>
      </c>
      <c r="AQ18" s="18">
        <v>151763478.74266922</v>
      </c>
      <c r="AR18" s="18">
        <v>112766341.02630584</v>
      </c>
      <c r="AS18" s="18">
        <v>226601344.27483228</v>
      </c>
      <c r="AT18" s="18">
        <v>183065818.16672277</v>
      </c>
      <c r="AU18" s="18">
        <v>185563856.44136086</v>
      </c>
      <c r="AV18" s="18">
        <v>37072606.23811049</v>
      </c>
      <c r="AW18" s="18">
        <v>58329847.524909496</v>
      </c>
      <c r="AX18" s="18">
        <v>111624160.10923021</v>
      </c>
      <c r="AY18" s="18">
        <v>16943187.601168983</v>
      </c>
      <c r="AZ18" s="18">
        <v>63146158.483409531</v>
      </c>
      <c r="BA18" s="18">
        <v>267850647.55824417</v>
      </c>
      <c r="BB18" s="18">
        <v>42345915.307287335</v>
      </c>
      <c r="BC18" s="18">
        <v>73351627.38631244</v>
      </c>
      <c r="BD18" s="18">
        <v>172362545.55749452</v>
      </c>
      <c r="BE18" s="18">
        <v>128134472.42441966</v>
      </c>
      <c r="BF18" s="18">
        <v>680036546.53028381</v>
      </c>
      <c r="BG18" s="18">
        <v>694012022.9883945</v>
      </c>
      <c r="BH18" s="18">
        <v>602291650.56034458</v>
      </c>
      <c r="BI18" s="18">
        <v>188296272.63673818</v>
      </c>
      <c r="BJ18" s="18">
        <v>252888909.20359084</v>
      </c>
      <c r="BK18" s="18">
        <v>55759971.696522877</v>
      </c>
      <c r="BL18" s="18">
        <v>30335569.084310237</v>
      </c>
      <c r="BM18" s="18">
        <v>33210333.514164913</v>
      </c>
      <c r="BN18" s="18">
        <v>118769565.7499883</v>
      </c>
      <c r="BO18" s="18">
        <v>74191760.278412387</v>
      </c>
      <c r="BP18" s="18">
        <v>34950559.859121822</v>
      </c>
      <c r="BQ18" s="18">
        <v>154096485.51106614</v>
      </c>
      <c r="BR18" s="18">
        <v>35257177.879215494</v>
      </c>
    </row>
    <row r="19" spans="1:70" ht="15.75" x14ac:dyDescent="0.25">
      <c r="A19" s="17" t="s">
        <v>279</v>
      </c>
      <c r="B19" s="18">
        <v>11706820574.792599</v>
      </c>
      <c r="C19" s="18">
        <v>186409298.03871495</v>
      </c>
      <c r="D19" s="18">
        <v>39009014.444009729</v>
      </c>
      <c r="E19" s="18">
        <v>31182592.125697602</v>
      </c>
      <c r="F19" s="18">
        <v>7826422.3183121225</v>
      </c>
      <c r="G19" s="18">
        <v>225540057.37575698</v>
      </c>
      <c r="H19" s="18">
        <v>118076611.19959359</v>
      </c>
      <c r="I19" s="18">
        <v>167439436.35146463</v>
      </c>
      <c r="J19" s="18">
        <v>6604400.8585073426</v>
      </c>
      <c r="K19" s="18">
        <v>76846523.77690801</v>
      </c>
      <c r="L19" s="18">
        <v>27638868.87054928</v>
      </c>
      <c r="M19" s="18">
        <v>178222090.0496465</v>
      </c>
      <c r="N19" s="18">
        <v>242169126.62466019</v>
      </c>
      <c r="O19" s="18">
        <v>113215713.26213962</v>
      </c>
      <c r="P19" s="18">
        <v>70866595.775861382</v>
      </c>
      <c r="Q19" s="18">
        <v>130362402.08528638</v>
      </c>
      <c r="R19" s="18">
        <v>168925670.26832926</v>
      </c>
      <c r="S19" s="18">
        <v>202948173.4529599</v>
      </c>
      <c r="T19" s="18">
        <v>48136828.531146102</v>
      </c>
      <c r="U19" s="18">
        <v>63309926.787447691</v>
      </c>
      <c r="V19" s="18">
        <v>270182767.06387049</v>
      </c>
      <c r="W19" s="18">
        <v>110502827.56041645</v>
      </c>
      <c r="X19" s="18">
        <v>538535938.94387031</v>
      </c>
      <c r="Y19" s="18">
        <v>274952305.98410255</v>
      </c>
      <c r="Z19" s="18">
        <v>543396893.87015605</v>
      </c>
      <c r="AA19" s="18">
        <v>1067119588.3788975</v>
      </c>
      <c r="AB19" s="18">
        <v>330092332.42939144</v>
      </c>
      <c r="AC19" s="18">
        <v>9172886.6245931275</v>
      </c>
      <c r="AD19" s="18">
        <v>33485408.9337308</v>
      </c>
      <c r="AE19" s="18">
        <v>127720632.05543794</v>
      </c>
      <c r="AF19" s="18">
        <v>150962159.37473032</v>
      </c>
      <c r="AG19" s="18">
        <v>142696348.11647114</v>
      </c>
      <c r="AH19" s="18">
        <v>439502545.70145577</v>
      </c>
      <c r="AI19" s="18">
        <v>88212424.27897042</v>
      </c>
      <c r="AJ19" s="18">
        <v>49707627.95613151</v>
      </c>
      <c r="AK19" s="18">
        <v>12323513.81948523</v>
      </c>
      <c r="AL19" s="18">
        <v>102490132.74260917</v>
      </c>
      <c r="AM19" s="18">
        <v>210843629.62215728</v>
      </c>
      <c r="AN19" s="18">
        <v>20557030.845476244</v>
      </c>
      <c r="AO19" s="18">
        <v>272103468.1024124</v>
      </c>
      <c r="AP19" s="18">
        <v>61086669.106571168</v>
      </c>
      <c r="AQ19" s="18">
        <v>153009241.77013573</v>
      </c>
      <c r="AR19" s="18">
        <v>113690876.41248818</v>
      </c>
      <c r="AS19" s="18">
        <v>230240726.18476409</v>
      </c>
      <c r="AT19" s="18">
        <v>185177796.96398777</v>
      </c>
      <c r="AU19" s="18">
        <v>186886489.77753207</v>
      </c>
      <c r="AV19" s="18">
        <v>37587429.653732382</v>
      </c>
      <c r="AW19" s="18">
        <v>58722642.031916574</v>
      </c>
      <c r="AX19" s="18">
        <v>112499829.91892526</v>
      </c>
      <c r="AY19" s="18">
        <v>15313570.632302715</v>
      </c>
      <c r="AZ19" s="18">
        <v>59498036.559729189</v>
      </c>
      <c r="BA19" s="18">
        <v>268737684.52899808</v>
      </c>
      <c r="BB19" s="18">
        <v>43549844.47664158</v>
      </c>
      <c r="BC19" s="18">
        <v>73641486.530595377</v>
      </c>
      <c r="BD19" s="18">
        <v>174396014.91880652</v>
      </c>
      <c r="BE19" s="18">
        <v>128616943.26915172</v>
      </c>
      <c r="BF19" s="18">
        <v>678692954.43027139</v>
      </c>
      <c r="BG19" s="18">
        <v>681609818.16246104</v>
      </c>
      <c r="BH19" s="18">
        <v>600253527.17771244</v>
      </c>
      <c r="BI19" s="18">
        <v>189169621.71319097</v>
      </c>
      <c r="BJ19" s="18">
        <v>251034143.47614294</v>
      </c>
      <c r="BK19" s="18">
        <v>58029760.980930693</v>
      </c>
      <c r="BL19" s="18">
        <v>29664926.236961618</v>
      </c>
      <c r="BM19" s="18">
        <v>34858450.739124358</v>
      </c>
      <c r="BN19" s="18">
        <v>121172617.39352119</v>
      </c>
      <c r="BO19" s="18">
        <v>75348324.895771563</v>
      </c>
      <c r="BP19" s="18">
        <v>32674947.244928546</v>
      </c>
      <c r="BQ19" s="18">
        <v>154941154.79828185</v>
      </c>
      <c r="BR19" s="18">
        <v>36433844.649676763</v>
      </c>
    </row>
    <row r="20" spans="1:70" ht="15.75" x14ac:dyDescent="0.25">
      <c r="A20" s="17" t="s">
        <v>280</v>
      </c>
      <c r="B20" s="18">
        <v>11783410009.897049</v>
      </c>
      <c r="C20" s="18">
        <v>184193539.22562864</v>
      </c>
      <c r="D20" s="18">
        <v>39418486.002359807</v>
      </c>
      <c r="E20" s="18">
        <v>31288729.275950521</v>
      </c>
      <c r="F20" s="18">
        <v>8129756.7264092788</v>
      </c>
      <c r="G20" s="18">
        <v>229500654.01188281</v>
      </c>
      <c r="H20" s="18">
        <v>111207487.98365568</v>
      </c>
      <c r="I20" s="18">
        <v>167338996.69007939</v>
      </c>
      <c r="J20" s="18">
        <v>6553922.0126162851</v>
      </c>
      <c r="K20" s="18">
        <v>76731754.529712349</v>
      </c>
      <c r="L20" s="18">
        <v>27074166.586096063</v>
      </c>
      <c r="M20" s="18">
        <v>178533757.55053946</v>
      </c>
      <c r="N20" s="18">
        <v>238826266.58216181</v>
      </c>
      <c r="O20" s="18">
        <v>113009865.94304647</v>
      </c>
      <c r="P20" s="18">
        <v>70624788.792879432</v>
      </c>
      <c r="Q20" s="18">
        <v>127918548.73429129</v>
      </c>
      <c r="R20" s="18">
        <v>171307595.77949351</v>
      </c>
      <c r="S20" s="18">
        <v>200884846.72552583</v>
      </c>
      <c r="T20" s="18">
        <v>46326185.074644752</v>
      </c>
      <c r="U20" s="18">
        <v>61852353.347236022</v>
      </c>
      <c r="V20" s="18">
        <v>277161090.6916638</v>
      </c>
      <c r="W20" s="18">
        <v>113926853.68021086</v>
      </c>
      <c r="X20" s="18">
        <v>546589400.54110706</v>
      </c>
      <c r="Y20" s="18">
        <v>278156901.27025712</v>
      </c>
      <c r="Z20" s="18">
        <v>538335936.59548426</v>
      </c>
      <c r="AA20" s="18">
        <v>1072091978.4198202</v>
      </c>
      <c r="AB20" s="18">
        <v>325358376.45270425</v>
      </c>
      <c r="AC20" s="18">
        <v>8900242.8026009053</v>
      </c>
      <c r="AD20" s="18">
        <v>34783483.490487546</v>
      </c>
      <c r="AE20" s="18">
        <v>130631518.26035862</v>
      </c>
      <c r="AF20" s="18">
        <v>148576195.20613945</v>
      </c>
      <c r="AG20" s="18">
        <v>140863008.12237835</v>
      </c>
      <c r="AH20" s="18">
        <v>433687846.33335775</v>
      </c>
      <c r="AI20" s="18">
        <v>91135611.935724452</v>
      </c>
      <c r="AJ20" s="18">
        <v>51745230.735707521</v>
      </c>
      <c r="AK20" s="18">
        <v>12485221.216802806</v>
      </c>
      <c r="AL20" s="18">
        <v>106275829.75959839</v>
      </c>
      <c r="AM20" s="18">
        <v>212177586.30727053</v>
      </c>
      <c r="AN20" s="18">
        <v>21504512.342356425</v>
      </c>
      <c r="AO20" s="18">
        <v>270073712.08709812</v>
      </c>
      <c r="AP20" s="18">
        <v>63678608.49304875</v>
      </c>
      <c r="AQ20" s="18">
        <v>155455480.74885288</v>
      </c>
      <c r="AR20" s="18">
        <v>117570509.52366215</v>
      </c>
      <c r="AS20" s="18">
        <v>236517249.72481585</v>
      </c>
      <c r="AT20" s="18">
        <v>183888927.15738466</v>
      </c>
      <c r="AU20" s="18">
        <v>188772499.81866625</v>
      </c>
      <c r="AV20" s="18">
        <v>36710275.094107285</v>
      </c>
      <c r="AW20" s="18">
        <v>60790063.463192172</v>
      </c>
      <c r="AX20" s="18">
        <v>116025872.82692087</v>
      </c>
      <c r="AY20" s="18">
        <v>16401107.562244346</v>
      </c>
      <c r="AZ20" s="18">
        <v>61152210.06835144</v>
      </c>
      <c r="BA20" s="18">
        <v>270923164.72533041</v>
      </c>
      <c r="BB20" s="18">
        <v>43462318.154468909</v>
      </c>
      <c r="BC20" s="18">
        <v>77709912.298673853</v>
      </c>
      <c r="BD20" s="18">
        <v>179457521.55703902</v>
      </c>
      <c r="BE20" s="18">
        <v>129247333.84581052</v>
      </c>
      <c r="BF20" s="18">
        <v>676931258.01924455</v>
      </c>
      <c r="BG20" s="18">
        <v>703740316.06395423</v>
      </c>
      <c r="BH20" s="18">
        <v>606415144.87557173</v>
      </c>
      <c r="BI20" s="18">
        <v>189084378.96871203</v>
      </c>
      <c r="BJ20" s="18">
        <v>254218676.72954291</v>
      </c>
      <c r="BK20" s="18">
        <v>60662552.328160658</v>
      </c>
      <c r="BL20" s="18">
        <v>31296772.80713281</v>
      </c>
      <c r="BM20" s="18">
        <v>34092474.731047019</v>
      </c>
      <c r="BN20" s="18">
        <v>120066707.32348965</v>
      </c>
      <c r="BO20" s="18">
        <v>75664265.882323176</v>
      </c>
      <c r="BP20" s="18">
        <v>33631477.643723153</v>
      </c>
      <c r="BQ20" s="18">
        <v>160039964.89325514</v>
      </c>
      <c r="BR20" s="18">
        <v>34039212.745345414</v>
      </c>
    </row>
    <row r="21" spans="1:70" ht="15.75" x14ac:dyDescent="0.25">
      <c r="A21" s="17" t="s">
        <v>281</v>
      </c>
      <c r="B21" s="18">
        <v>11763109281.876307</v>
      </c>
      <c r="C21" s="18">
        <v>183282106.60676494</v>
      </c>
      <c r="D21" s="18">
        <v>37872960.721150145</v>
      </c>
      <c r="E21" s="18">
        <v>29973140.437515128</v>
      </c>
      <c r="F21" s="18">
        <v>7899820.2836350119</v>
      </c>
      <c r="G21" s="18">
        <v>229745307.40694511</v>
      </c>
      <c r="H21" s="18">
        <v>105801589.8888586</v>
      </c>
      <c r="I21" s="18">
        <v>166792395.71404374</v>
      </c>
      <c r="J21" s="18">
        <v>6468824.1961175669</v>
      </c>
      <c r="K21" s="18">
        <v>77477300.841026083</v>
      </c>
      <c r="L21" s="18">
        <v>27149172.567954924</v>
      </c>
      <c r="M21" s="18">
        <v>177049797.97309023</v>
      </c>
      <c r="N21" s="18">
        <v>236687500.17167369</v>
      </c>
      <c r="O21" s="18">
        <v>104532273.95209727</v>
      </c>
      <c r="P21" s="18">
        <v>67399364.282309026</v>
      </c>
      <c r="Q21" s="18">
        <v>123228486.4813379</v>
      </c>
      <c r="R21" s="18">
        <v>168314881.14186838</v>
      </c>
      <c r="S21" s="18">
        <v>194507508.47535157</v>
      </c>
      <c r="T21" s="18">
        <v>44955802.003119498</v>
      </c>
      <c r="U21" s="18">
        <v>61954907.918765925</v>
      </c>
      <c r="V21" s="18">
        <v>280687145.58912456</v>
      </c>
      <c r="W21" s="18">
        <v>115101710.68066902</v>
      </c>
      <c r="X21" s="18">
        <v>547992733.05116653</v>
      </c>
      <c r="Y21" s="18">
        <v>278765609.6026212</v>
      </c>
      <c r="Z21" s="18">
        <v>540928189.18182886</v>
      </c>
      <c r="AA21" s="18">
        <v>1082024411.874532</v>
      </c>
      <c r="AB21" s="18">
        <v>334447959.34474123</v>
      </c>
      <c r="AC21" s="18">
        <v>9004797.5588632077</v>
      </c>
      <c r="AD21" s="18">
        <v>35002003.942749694</v>
      </c>
      <c r="AE21" s="18">
        <v>132529881.86291064</v>
      </c>
      <c r="AF21" s="18">
        <v>146101415.41266415</v>
      </c>
      <c r="AG21" s="18">
        <v>140233922.44731921</v>
      </c>
      <c r="AH21" s="18">
        <v>442761803.84061962</v>
      </c>
      <c r="AI21" s="18">
        <v>91601190.84145537</v>
      </c>
      <c r="AJ21" s="18">
        <v>50069378.494105987</v>
      </c>
      <c r="AK21" s="18">
        <v>12128187.60567837</v>
      </c>
      <c r="AL21" s="18">
        <v>104208249.21054493</v>
      </c>
      <c r="AM21" s="18">
        <v>212501296.45330587</v>
      </c>
      <c r="AN21" s="18">
        <v>20873120.545388419</v>
      </c>
      <c r="AO21" s="18">
        <v>272314656.79354167</v>
      </c>
      <c r="AP21" s="18">
        <v>60795205.10619612</v>
      </c>
      <c r="AQ21" s="18">
        <v>155350971.28748041</v>
      </c>
      <c r="AR21" s="18">
        <v>116399032.72966434</v>
      </c>
      <c r="AS21" s="18">
        <v>233625744.81405485</v>
      </c>
      <c r="AT21" s="18">
        <v>175285492.31543571</v>
      </c>
      <c r="AU21" s="18">
        <v>185198052.12283885</v>
      </c>
      <c r="AV21" s="18">
        <v>36470257.888727114</v>
      </c>
      <c r="AW21" s="18">
        <v>60873608.856560983</v>
      </c>
      <c r="AX21" s="18">
        <v>117965682.14591925</v>
      </c>
      <c r="AY21" s="18">
        <v>15406842.235180255</v>
      </c>
      <c r="AZ21" s="18">
        <v>60786686.652302146</v>
      </c>
      <c r="BA21" s="18">
        <v>266786109.91771024</v>
      </c>
      <c r="BB21" s="18">
        <v>43826773.006408446</v>
      </c>
      <c r="BC21" s="18">
        <v>73516724.295237169</v>
      </c>
      <c r="BD21" s="18">
        <v>183792353.04871166</v>
      </c>
      <c r="BE21" s="18">
        <v>128341888.06516877</v>
      </c>
      <c r="BF21" s="18">
        <v>679313377.23561954</v>
      </c>
      <c r="BG21" s="18">
        <v>693405361.11878228</v>
      </c>
      <c r="BH21" s="18">
        <v>611582458.13969958</v>
      </c>
      <c r="BI21" s="18">
        <v>193600006.56185734</v>
      </c>
      <c r="BJ21" s="18">
        <v>255122115.89683971</v>
      </c>
      <c r="BK21" s="18">
        <v>63458414.064612657</v>
      </c>
      <c r="BL21" s="18">
        <v>31651034.642745659</v>
      </c>
      <c r="BM21" s="18">
        <v>34718683.687304445</v>
      </c>
      <c r="BN21" s="18">
        <v>121497048.00524525</v>
      </c>
      <c r="BO21" s="18">
        <v>72892750.096647546</v>
      </c>
      <c r="BP21" s="18">
        <v>32342140.224846903</v>
      </c>
      <c r="BQ21" s="18">
        <v>161445190.70773342</v>
      </c>
      <c r="BR21" s="18">
        <v>35161432.330467656</v>
      </c>
    </row>
    <row r="22" spans="1:70" ht="15.75" x14ac:dyDescent="0.25">
      <c r="A22" s="17" t="s">
        <v>282</v>
      </c>
      <c r="B22" s="18">
        <v>11745883410.629353</v>
      </c>
      <c r="C22" s="18">
        <v>188110309.74642941</v>
      </c>
      <c r="D22" s="18">
        <v>37321510.289698288</v>
      </c>
      <c r="E22" s="18">
        <v>29445504.259126835</v>
      </c>
      <c r="F22" s="18">
        <v>7876006.0305714551</v>
      </c>
      <c r="G22" s="18">
        <v>223635885.26891053</v>
      </c>
      <c r="H22" s="18">
        <v>103963476.03275864</v>
      </c>
      <c r="I22" s="18">
        <v>165398193.73807523</v>
      </c>
      <c r="J22" s="18">
        <v>6017544.8246770985</v>
      </c>
      <c r="K22" s="18">
        <v>76325561.534157619</v>
      </c>
      <c r="L22" s="18">
        <v>26488062.377275102</v>
      </c>
      <c r="M22" s="18">
        <v>179164654.18291467</v>
      </c>
      <c r="N22" s="18">
        <v>233625327.3739118</v>
      </c>
      <c r="O22" s="18">
        <v>102414716.18030576</v>
      </c>
      <c r="P22" s="18">
        <v>65258813.413623691</v>
      </c>
      <c r="Q22" s="18">
        <v>122155619.12048411</v>
      </c>
      <c r="R22" s="18">
        <v>162515662.24869037</v>
      </c>
      <c r="S22" s="18">
        <v>190626878.10785785</v>
      </c>
      <c r="T22" s="18">
        <v>45354345.038633972</v>
      </c>
      <c r="U22" s="18">
        <v>63108334.455216035</v>
      </c>
      <c r="V22" s="18">
        <v>281100708.07124871</v>
      </c>
      <c r="W22" s="18">
        <v>112520407.70152387</v>
      </c>
      <c r="X22" s="18">
        <v>558594157.44065392</v>
      </c>
      <c r="Y22" s="18">
        <v>277133173.41307306</v>
      </c>
      <c r="Z22" s="18">
        <v>540359752.39992249</v>
      </c>
      <c r="AA22" s="18">
        <v>1073863130.6198571</v>
      </c>
      <c r="AB22" s="18">
        <v>322985636.24484652</v>
      </c>
      <c r="AC22" s="18">
        <v>8437009.7443446051</v>
      </c>
      <c r="AD22" s="18">
        <v>31500480.123291563</v>
      </c>
      <c r="AE22" s="18">
        <v>128274299.92785791</v>
      </c>
      <c r="AF22" s="18">
        <v>147741793.60786372</v>
      </c>
      <c r="AG22" s="18">
        <v>140567364.93671587</v>
      </c>
      <c r="AH22" s="18">
        <v>442409372.91985661</v>
      </c>
      <c r="AI22" s="18">
        <v>94141415.128306538</v>
      </c>
      <c r="AJ22" s="18">
        <v>49779823.454167217</v>
      </c>
      <c r="AK22" s="18">
        <v>12247906.943269059</v>
      </c>
      <c r="AL22" s="18">
        <v>105989589.46699972</v>
      </c>
      <c r="AM22" s="18">
        <v>211467683.26207837</v>
      </c>
      <c r="AN22" s="18">
        <v>21517957.971644007</v>
      </c>
      <c r="AO22" s="18">
        <v>273686035.22199208</v>
      </c>
      <c r="AP22" s="18">
        <v>61780747.956980407</v>
      </c>
      <c r="AQ22" s="18">
        <v>154333978.28497824</v>
      </c>
      <c r="AR22" s="18">
        <v>117223253.14379033</v>
      </c>
      <c r="AS22" s="18">
        <v>230963538.64863622</v>
      </c>
      <c r="AT22" s="18">
        <v>177859140.54740036</v>
      </c>
      <c r="AU22" s="18">
        <v>184759935.50296804</v>
      </c>
      <c r="AV22" s="18">
        <v>36918104.222260982</v>
      </c>
      <c r="AW22" s="18">
        <v>61349495.76382374</v>
      </c>
      <c r="AX22" s="18">
        <v>113576942.14945202</v>
      </c>
      <c r="AY22" s="18">
        <v>17059679.652837276</v>
      </c>
      <c r="AZ22" s="18">
        <v>61549766.259414546</v>
      </c>
      <c r="BA22" s="18">
        <v>259213543.72224215</v>
      </c>
      <c r="BB22" s="18">
        <v>43228451.182704791</v>
      </c>
      <c r="BC22" s="18">
        <v>76468514.526476651</v>
      </c>
      <c r="BD22" s="18">
        <v>182683502.04304489</v>
      </c>
      <c r="BE22" s="18">
        <v>127569479.51104952</v>
      </c>
      <c r="BF22" s="18">
        <v>682666664.44100094</v>
      </c>
      <c r="BG22" s="18">
        <v>700083868.48690605</v>
      </c>
      <c r="BH22" s="18">
        <v>624207835.82844532</v>
      </c>
      <c r="BI22" s="18">
        <v>194388532.30909044</v>
      </c>
      <c r="BJ22" s="18">
        <v>256748499.13120234</v>
      </c>
      <c r="BK22" s="18">
        <v>61771504.801795185</v>
      </c>
      <c r="BL22" s="18">
        <v>32571419.592029162</v>
      </c>
      <c r="BM22" s="18">
        <v>33646872.183675297</v>
      </c>
      <c r="BN22" s="18">
        <v>123259104.12183619</v>
      </c>
      <c r="BO22" s="18">
        <v>76678348.583396643</v>
      </c>
      <c r="BP22" s="18">
        <v>32638096.123396985</v>
      </c>
      <c r="BQ22" s="18">
        <v>160500304.24698779</v>
      </c>
      <c r="BR22" s="18">
        <v>34381695.128391556</v>
      </c>
    </row>
    <row r="23" spans="1:70" ht="15.75" x14ac:dyDescent="0.25">
      <c r="A23" s="17" t="s">
        <v>283</v>
      </c>
      <c r="B23" s="18">
        <v>11719218695.174862</v>
      </c>
      <c r="C23" s="18">
        <v>187431488.19388103</v>
      </c>
      <c r="D23" s="18">
        <v>36410830.837409735</v>
      </c>
      <c r="E23" s="18">
        <v>28610527.668945368</v>
      </c>
      <c r="F23" s="18">
        <v>7800303.1684643682</v>
      </c>
      <c r="G23" s="18">
        <v>225243062.03073213</v>
      </c>
      <c r="H23" s="18">
        <v>102518156.87827367</v>
      </c>
      <c r="I23" s="18">
        <v>165716382.23150578</v>
      </c>
      <c r="J23" s="18">
        <v>6052763.2147643324</v>
      </c>
      <c r="K23" s="18">
        <v>75553100.038255602</v>
      </c>
      <c r="L23" s="18">
        <v>26679281.610296674</v>
      </c>
      <c r="M23" s="18">
        <v>174701365.49839175</v>
      </c>
      <c r="N23" s="18">
        <v>229777273.10602108</v>
      </c>
      <c r="O23" s="18">
        <v>98059097.736460954</v>
      </c>
      <c r="P23" s="18">
        <v>63734190.434518903</v>
      </c>
      <c r="Q23" s="18">
        <v>121276499.24986069</v>
      </c>
      <c r="R23" s="18">
        <v>160771077.94517413</v>
      </c>
      <c r="S23" s="18">
        <v>186284021.84838694</v>
      </c>
      <c r="T23" s="18">
        <v>45632308.888529003</v>
      </c>
      <c r="U23" s="18">
        <v>61836369.506841667</v>
      </c>
      <c r="V23" s="18">
        <v>281552646.77017736</v>
      </c>
      <c r="W23" s="18">
        <v>112644385.87225614</v>
      </c>
      <c r="X23" s="18">
        <v>553879978.49991274</v>
      </c>
      <c r="Y23" s="18">
        <v>278927170.51003152</v>
      </c>
      <c r="Z23" s="18">
        <v>537994885.97174954</v>
      </c>
      <c r="AA23" s="18">
        <v>1062108551.5023534</v>
      </c>
      <c r="AB23" s="18">
        <v>332523858.96289176</v>
      </c>
      <c r="AC23" s="18">
        <v>8442830.6942375898</v>
      </c>
      <c r="AD23" s="18">
        <v>34103274.133163705</v>
      </c>
      <c r="AE23" s="18">
        <v>128119383.44037282</v>
      </c>
      <c r="AF23" s="18">
        <v>146023887.89499244</v>
      </c>
      <c r="AG23" s="18">
        <v>138031654.95649207</v>
      </c>
      <c r="AH23" s="18">
        <v>447576308.85378504</v>
      </c>
      <c r="AI23" s="18">
        <v>88225750.152077675</v>
      </c>
      <c r="AJ23" s="18">
        <v>49972932.722827822</v>
      </c>
      <c r="AK23" s="18">
        <v>12743630.362186788</v>
      </c>
      <c r="AL23" s="18">
        <v>108401922.48235542</v>
      </c>
      <c r="AM23" s="18">
        <v>210361726.83749846</v>
      </c>
      <c r="AN23" s="18">
        <v>21008206.704422012</v>
      </c>
      <c r="AO23" s="18">
        <v>273270310.49709868</v>
      </c>
      <c r="AP23" s="18">
        <v>60869233.216362953</v>
      </c>
      <c r="AQ23" s="18">
        <v>154722323.21584362</v>
      </c>
      <c r="AR23" s="18">
        <v>117562610.70129623</v>
      </c>
      <c r="AS23" s="18">
        <v>229008176.65391889</v>
      </c>
      <c r="AT23" s="18">
        <v>176668065.72694516</v>
      </c>
      <c r="AU23" s="18">
        <v>185606120.5940657</v>
      </c>
      <c r="AV23" s="18">
        <v>37101307.82294964</v>
      </c>
      <c r="AW23" s="18">
        <v>56364866.969849586</v>
      </c>
      <c r="AX23" s="18">
        <v>113901181.64897203</v>
      </c>
      <c r="AY23" s="18">
        <v>16034764.860193241</v>
      </c>
      <c r="AZ23" s="18">
        <v>56696157.333277822</v>
      </c>
      <c r="BA23" s="18">
        <v>256762642.55852845</v>
      </c>
      <c r="BB23" s="18">
        <v>43189866.658575594</v>
      </c>
      <c r="BC23" s="18">
        <v>75771843.546901748</v>
      </c>
      <c r="BD23" s="18">
        <v>184098471.4310053</v>
      </c>
      <c r="BE23" s="18">
        <v>126375594.2769544</v>
      </c>
      <c r="BF23" s="18">
        <v>691158355.47440565</v>
      </c>
      <c r="BG23" s="18">
        <v>697859259.19866061</v>
      </c>
      <c r="BH23" s="18">
        <v>632883533.91421139</v>
      </c>
      <c r="BI23" s="18">
        <v>195075730.15354416</v>
      </c>
      <c r="BJ23" s="18">
        <v>262433027.30465302</v>
      </c>
      <c r="BK23" s="18">
        <v>61162708.663407683</v>
      </c>
      <c r="BL23" s="18">
        <v>33841484.332724616</v>
      </c>
      <c r="BM23" s="18">
        <v>34627233.958747603</v>
      </c>
      <c r="BN23" s="18">
        <v>121815231.43264711</v>
      </c>
      <c r="BO23" s="18">
        <v>73950615.775662035</v>
      </c>
      <c r="BP23" s="18">
        <v>28959482.894349057</v>
      </c>
      <c r="BQ23" s="18">
        <v>168279050.09874782</v>
      </c>
      <c r="BR23" s="18">
        <v>32849187.687278338</v>
      </c>
    </row>
    <row r="24" spans="1:70" ht="15.75" x14ac:dyDescent="0.25">
      <c r="A24" s="17" t="s">
        <v>284</v>
      </c>
      <c r="B24" s="18">
        <v>11665824579.900572</v>
      </c>
      <c r="C24" s="18">
        <v>180010210.2080346</v>
      </c>
      <c r="D24" s="18">
        <v>34978539.474114001</v>
      </c>
      <c r="E24" s="18">
        <v>27676429.1656835</v>
      </c>
      <c r="F24" s="18">
        <v>7302110.3084304994</v>
      </c>
      <c r="G24" s="18">
        <v>223033684.78936154</v>
      </c>
      <c r="H24" s="18">
        <v>98855896.205073848</v>
      </c>
      <c r="I24" s="18">
        <v>159718871.48323718</v>
      </c>
      <c r="J24" s="18">
        <v>5659483.0045841886</v>
      </c>
      <c r="K24" s="18">
        <v>74995159.079276532</v>
      </c>
      <c r="L24" s="18">
        <v>26252487.539715283</v>
      </c>
      <c r="M24" s="18">
        <v>170537681.92232272</v>
      </c>
      <c r="N24" s="18">
        <v>225305802.7807664</v>
      </c>
      <c r="O24" s="18">
        <v>95790423.741418466</v>
      </c>
      <c r="P24" s="18">
        <v>60307722.103852689</v>
      </c>
      <c r="Q24" s="18">
        <v>119633288.90316913</v>
      </c>
      <c r="R24" s="18">
        <v>157510014.68521833</v>
      </c>
      <c r="S24" s="18">
        <v>184949762.14071125</v>
      </c>
      <c r="T24" s="18">
        <v>46717133.750582039</v>
      </c>
      <c r="U24" s="18">
        <v>59439075.835975841</v>
      </c>
      <c r="V24" s="18">
        <v>279373256.31960821</v>
      </c>
      <c r="W24" s="18">
        <v>110830252.189933</v>
      </c>
      <c r="X24" s="18">
        <v>547805479.46067798</v>
      </c>
      <c r="Y24" s="18">
        <v>278179044.66493112</v>
      </c>
      <c r="Z24" s="18">
        <v>532086493.1373263</v>
      </c>
      <c r="AA24" s="18">
        <v>1060516309.143932</v>
      </c>
      <c r="AB24" s="18">
        <v>325240994.34436172</v>
      </c>
      <c r="AC24" s="18">
        <v>8647556.9849691615</v>
      </c>
      <c r="AD24" s="18">
        <v>33932498.697684929</v>
      </c>
      <c r="AE24" s="18">
        <v>131585313.73614587</v>
      </c>
      <c r="AF24" s="18">
        <v>145743128.42850107</v>
      </c>
      <c r="AG24" s="18">
        <v>136541217.60777259</v>
      </c>
      <c r="AH24" s="18">
        <v>458631395.80939233</v>
      </c>
      <c r="AI24" s="18">
        <v>86264946.447104558</v>
      </c>
      <c r="AJ24" s="18">
        <v>50341635.813567676</v>
      </c>
      <c r="AK24" s="18">
        <v>13224298.727139121</v>
      </c>
      <c r="AL24" s="18">
        <v>109638795.7461946</v>
      </c>
      <c r="AM24" s="18">
        <v>208775498.26167461</v>
      </c>
      <c r="AN24" s="18">
        <v>21136388.34703619</v>
      </c>
      <c r="AO24" s="18">
        <v>273617057.56412673</v>
      </c>
      <c r="AP24" s="18">
        <v>61108503.747824065</v>
      </c>
      <c r="AQ24" s="18">
        <v>153345635.97314954</v>
      </c>
      <c r="AR24" s="18">
        <v>115702437.38152334</v>
      </c>
      <c r="AS24" s="18">
        <v>228620750.07954234</v>
      </c>
      <c r="AT24" s="18">
        <v>175813002.51454532</v>
      </c>
      <c r="AU24" s="18">
        <v>185084512.68357095</v>
      </c>
      <c r="AV24" s="18">
        <v>35895509.703731515</v>
      </c>
      <c r="AW24" s="18">
        <v>56040014.112999104</v>
      </c>
      <c r="AX24" s="18">
        <v>113944313.07417533</v>
      </c>
      <c r="AY24" s="18">
        <v>16932793.802334927</v>
      </c>
      <c r="AZ24" s="18">
        <v>58638538.469955869</v>
      </c>
      <c r="BA24" s="18">
        <v>261285651.36543041</v>
      </c>
      <c r="BB24" s="18">
        <v>43378816.611677445</v>
      </c>
      <c r="BC24" s="18">
        <v>76692358.05994378</v>
      </c>
      <c r="BD24" s="18">
        <v>184726898.61242279</v>
      </c>
      <c r="BE24" s="18">
        <v>125977676.95981622</v>
      </c>
      <c r="BF24" s="18">
        <v>690145723.57698536</v>
      </c>
      <c r="BG24" s="18">
        <v>703121450.76963031</v>
      </c>
      <c r="BH24" s="18">
        <v>635418753.04267192</v>
      </c>
      <c r="BI24" s="18">
        <v>197084169.11115339</v>
      </c>
      <c r="BJ24" s="18">
        <v>254243373.61052766</v>
      </c>
      <c r="BK24" s="18">
        <v>60322267.75721328</v>
      </c>
      <c r="BL24" s="18">
        <v>32105012.268576629</v>
      </c>
      <c r="BM24" s="18">
        <v>34209911.852785505</v>
      </c>
      <c r="BN24" s="18">
        <v>124683442.42930888</v>
      </c>
      <c r="BO24" s="18">
        <v>75206870.813929364</v>
      </c>
      <c r="BP24" s="18">
        <v>31214820.265819311</v>
      </c>
      <c r="BQ24" s="18">
        <v>165687937.85824135</v>
      </c>
      <c r="BR24" s="18">
        <v>33386634.311594669</v>
      </c>
    </row>
    <row r="25" spans="1:70" ht="15.75" x14ac:dyDescent="0.25">
      <c r="A25" s="17" t="s">
        <v>285</v>
      </c>
      <c r="B25" s="18">
        <v>11750618173.853153</v>
      </c>
      <c r="C25" s="18">
        <v>182197477.53351158</v>
      </c>
      <c r="D25" s="18">
        <v>33798929.631976269</v>
      </c>
      <c r="E25" s="18">
        <v>26633656.496377103</v>
      </c>
      <c r="F25" s="18">
        <v>7165273.1355991624</v>
      </c>
      <c r="G25" s="18">
        <v>214880503.43617812</v>
      </c>
      <c r="H25" s="18">
        <v>94855461.821071416</v>
      </c>
      <c r="I25" s="18">
        <v>159495979.70139799</v>
      </c>
      <c r="J25" s="18">
        <v>6008670.2224521982</v>
      </c>
      <c r="K25" s="18">
        <v>76867385.867798775</v>
      </c>
      <c r="L25" s="18">
        <v>27508902.308350857</v>
      </c>
      <c r="M25" s="18">
        <v>169326038.13673601</v>
      </c>
      <c r="N25" s="18">
        <v>225005354.69137743</v>
      </c>
      <c r="O25" s="18">
        <v>95158412.084748834</v>
      </c>
      <c r="P25" s="18">
        <v>61314623.682746537</v>
      </c>
      <c r="Q25" s="18">
        <v>118084061.58215968</v>
      </c>
      <c r="R25" s="18">
        <v>158810764.91842067</v>
      </c>
      <c r="S25" s="18">
        <v>183514411.02905437</v>
      </c>
      <c r="T25" s="18">
        <v>44634794.018757135</v>
      </c>
      <c r="U25" s="18">
        <v>61982364.573242292</v>
      </c>
      <c r="V25" s="18">
        <v>283431149.72098386</v>
      </c>
      <c r="W25" s="18">
        <v>110698745.84500563</v>
      </c>
      <c r="X25" s="18">
        <v>553061752.8574959</v>
      </c>
      <c r="Y25" s="18">
        <v>285664648.75145292</v>
      </c>
      <c r="Z25" s="18">
        <v>531062807.80159897</v>
      </c>
      <c r="AA25" s="18">
        <v>1065921249.8548328</v>
      </c>
      <c r="AB25" s="18">
        <v>337023288.03194118</v>
      </c>
      <c r="AC25" s="18">
        <v>8082166.1912137261</v>
      </c>
      <c r="AD25" s="18">
        <v>35142448.259458371</v>
      </c>
      <c r="AE25" s="18">
        <v>130028755.04841058</v>
      </c>
      <c r="AF25" s="18">
        <v>149955531.07492572</v>
      </c>
      <c r="AG25" s="18">
        <v>135498816.13857892</v>
      </c>
      <c r="AH25" s="18">
        <v>460859112.7527625</v>
      </c>
      <c r="AI25" s="18">
        <v>86585756.642396063</v>
      </c>
      <c r="AJ25" s="18">
        <v>50168695.188190252</v>
      </c>
      <c r="AK25" s="18">
        <v>13329196.211501697</v>
      </c>
      <c r="AL25" s="18">
        <v>108108529.62189977</v>
      </c>
      <c r="AM25" s="18">
        <v>212971957.88136768</v>
      </c>
      <c r="AN25" s="18">
        <v>21278997.637785908</v>
      </c>
      <c r="AO25" s="18">
        <v>274979146.24234092</v>
      </c>
      <c r="AP25" s="18">
        <v>61768471.996078856</v>
      </c>
      <c r="AQ25" s="18">
        <v>153148020.66875136</v>
      </c>
      <c r="AR25" s="18">
        <v>119227444.06220731</v>
      </c>
      <c r="AS25" s="18">
        <v>228231130.56733039</v>
      </c>
      <c r="AT25" s="18">
        <v>178033176.73878723</v>
      </c>
      <c r="AU25" s="18">
        <v>185640286.16241333</v>
      </c>
      <c r="AV25" s="18">
        <v>36769075.705365665</v>
      </c>
      <c r="AW25" s="18">
        <v>58382621.898377761</v>
      </c>
      <c r="AX25" s="18">
        <v>112934382.85719131</v>
      </c>
      <c r="AY25" s="18">
        <v>18211517.795936439</v>
      </c>
      <c r="AZ25" s="18">
        <v>60951701.689865708</v>
      </c>
      <c r="BA25" s="18">
        <v>261767911.90186679</v>
      </c>
      <c r="BB25" s="18">
        <v>42878369.707257152</v>
      </c>
      <c r="BC25" s="18">
        <v>78553754.849807724</v>
      </c>
      <c r="BD25" s="18">
        <v>183730289.10858002</v>
      </c>
      <c r="BE25" s="18">
        <v>128008858.24259663</v>
      </c>
      <c r="BF25" s="18">
        <v>691800474.15141809</v>
      </c>
      <c r="BG25" s="18">
        <v>731161052.61479115</v>
      </c>
      <c r="BH25" s="18">
        <v>638243936.99844241</v>
      </c>
      <c r="BI25" s="18">
        <v>197166951.25933665</v>
      </c>
      <c r="BJ25" s="18">
        <v>255079999.76593491</v>
      </c>
      <c r="BK25" s="18">
        <v>62726343.978232563</v>
      </c>
      <c r="BL25" s="18">
        <v>33139974.702499103</v>
      </c>
      <c r="BM25" s="18">
        <v>34173874.015581332</v>
      </c>
      <c r="BN25" s="18">
        <v>126546719.70720536</v>
      </c>
      <c r="BO25" s="18">
        <v>75086962.135020554</v>
      </c>
      <c r="BP25" s="18">
        <v>31846441.147527095</v>
      </c>
      <c r="BQ25" s="18">
        <v>164178720.21911725</v>
      </c>
      <c r="BR25" s="18">
        <v>33932822.21150998</v>
      </c>
    </row>
    <row r="26" spans="1:70" ht="15.75" x14ac:dyDescent="0.25">
      <c r="A26" s="17" t="s">
        <v>286</v>
      </c>
      <c r="B26" s="18">
        <v>11768501552.926308</v>
      </c>
      <c r="C26" s="18">
        <v>170122909.59748664</v>
      </c>
      <c r="D26" s="18">
        <v>34902786.776778392</v>
      </c>
      <c r="E26" s="18">
        <v>27305547.610973001</v>
      </c>
      <c r="F26" s="18">
        <v>7597239.1658053948</v>
      </c>
      <c r="G26" s="18">
        <v>218535184.95548421</v>
      </c>
      <c r="H26" s="18">
        <v>90879959.616740927</v>
      </c>
      <c r="I26" s="18">
        <v>161871676.69352865</v>
      </c>
      <c r="J26" s="18">
        <v>5821879.3966548899</v>
      </c>
      <c r="K26" s="18">
        <v>75265327.614928409</v>
      </c>
      <c r="L26" s="18">
        <v>27330592.781029824</v>
      </c>
      <c r="M26" s="18">
        <v>167913803.83400643</v>
      </c>
      <c r="N26" s="18">
        <v>220648810.13582724</v>
      </c>
      <c r="O26" s="18">
        <v>93278923.339709833</v>
      </c>
      <c r="P26" s="18">
        <v>57279698.648022816</v>
      </c>
      <c r="Q26" s="18">
        <v>113998894.91635005</v>
      </c>
      <c r="R26" s="18">
        <v>157180956.26427817</v>
      </c>
      <c r="S26" s="18">
        <v>184397409.89932096</v>
      </c>
      <c r="T26" s="18">
        <v>46148636.952955052</v>
      </c>
      <c r="U26" s="18">
        <v>59685783.824121282</v>
      </c>
      <c r="V26" s="18">
        <v>282195341.74466026</v>
      </c>
      <c r="W26" s="18">
        <v>110633212.82465029</v>
      </c>
      <c r="X26" s="18">
        <v>557586076.98596323</v>
      </c>
      <c r="Y26" s="18">
        <v>287813344.4785769</v>
      </c>
      <c r="Z26" s="18">
        <v>535080364.71856242</v>
      </c>
      <c r="AA26" s="18">
        <v>1065836461.551698</v>
      </c>
      <c r="AB26" s="18">
        <v>341384026.98669261</v>
      </c>
      <c r="AC26" s="18">
        <v>9129033.1919313241</v>
      </c>
      <c r="AD26" s="18">
        <v>35030910.222061731</v>
      </c>
      <c r="AE26" s="18">
        <v>130913203.16689584</v>
      </c>
      <c r="AF26" s="18">
        <v>151769552.26485026</v>
      </c>
      <c r="AG26" s="18">
        <v>137910884.84666982</v>
      </c>
      <c r="AH26" s="18">
        <v>468175392.81066877</v>
      </c>
      <c r="AI26" s="18">
        <v>90596932.145714238</v>
      </c>
      <c r="AJ26" s="18">
        <v>50298864.919964753</v>
      </c>
      <c r="AK26" s="18">
        <v>12754336.966761349</v>
      </c>
      <c r="AL26" s="18">
        <v>104067986.84254372</v>
      </c>
      <c r="AM26" s="18">
        <v>208629463.11651531</v>
      </c>
      <c r="AN26" s="18">
        <v>21794648.093594</v>
      </c>
      <c r="AO26" s="18">
        <v>273155675.7270534</v>
      </c>
      <c r="AP26" s="18">
        <v>62063916.571836546</v>
      </c>
      <c r="AQ26" s="18">
        <v>149915171.91328984</v>
      </c>
      <c r="AR26" s="18">
        <v>119288001.44485611</v>
      </c>
      <c r="AS26" s="18">
        <v>226237202.58840683</v>
      </c>
      <c r="AT26" s="18">
        <v>180841898.73055926</v>
      </c>
      <c r="AU26" s="18">
        <v>187477120.45719564</v>
      </c>
      <c r="AV26" s="18">
        <v>36777737.132441171</v>
      </c>
      <c r="AW26" s="18">
        <v>58700581.033034407</v>
      </c>
      <c r="AX26" s="18">
        <v>117223188.17487626</v>
      </c>
      <c r="AY26" s="18">
        <v>17968901.608910412</v>
      </c>
      <c r="AZ26" s="18">
        <v>62348776.170633912</v>
      </c>
      <c r="BA26" s="18">
        <v>261210164.85078883</v>
      </c>
      <c r="BB26" s="18">
        <v>41871645.180894531</v>
      </c>
      <c r="BC26" s="18">
        <v>74361525.65138042</v>
      </c>
      <c r="BD26" s="18">
        <v>180996369.16253456</v>
      </c>
      <c r="BE26" s="18">
        <v>127563410.53956972</v>
      </c>
      <c r="BF26" s="18">
        <v>701355107.69329047</v>
      </c>
      <c r="BG26" s="18">
        <v>738686452.01735497</v>
      </c>
      <c r="BH26" s="18">
        <v>644632865.31539905</v>
      </c>
      <c r="BI26" s="18">
        <v>199021718.19311082</v>
      </c>
      <c r="BJ26" s="18">
        <v>258685636.24705744</v>
      </c>
      <c r="BK26" s="18">
        <v>60819271.872449018</v>
      </c>
      <c r="BL26" s="18">
        <v>33527944.092480581</v>
      </c>
      <c r="BM26" s="18">
        <v>38521233.466694191</v>
      </c>
      <c r="BN26" s="18">
        <v>123996060.69270507</v>
      </c>
      <c r="BO26" s="18">
        <v>73908608.288913324</v>
      </c>
      <c r="BP26" s="18">
        <v>31473616.89402682</v>
      </c>
      <c r="BQ26" s="18">
        <v>164844094.18258628</v>
      </c>
      <c r="BR26" s="18">
        <v>34164383.905778155</v>
      </c>
    </row>
    <row r="27" spans="1:70" ht="15.75" x14ac:dyDescent="0.25">
      <c r="A27" s="17" t="s">
        <v>287</v>
      </c>
      <c r="B27" s="18">
        <v>11759237005.986454</v>
      </c>
      <c r="C27" s="18">
        <v>175743405.06408799</v>
      </c>
      <c r="D27" s="18">
        <v>32586719.49098745</v>
      </c>
      <c r="E27" s="18">
        <v>25957813.308680337</v>
      </c>
      <c r="F27" s="18">
        <v>6628906.182307113</v>
      </c>
      <c r="G27" s="18">
        <v>214431531.69585323</v>
      </c>
      <c r="H27" s="18">
        <v>85478053.838219553</v>
      </c>
      <c r="I27" s="18">
        <v>158551184.1741952</v>
      </c>
      <c r="J27" s="18">
        <v>5626227.0545246638</v>
      </c>
      <c r="K27" s="18">
        <v>74693676.057195231</v>
      </c>
      <c r="L27" s="18">
        <v>27375891.335428677</v>
      </c>
      <c r="M27" s="18">
        <v>166832108.52429608</v>
      </c>
      <c r="N27" s="18">
        <v>217865627.71877164</v>
      </c>
      <c r="O27" s="18">
        <v>89146521.112931088</v>
      </c>
      <c r="P27" s="18">
        <v>54517628.146179296</v>
      </c>
      <c r="Q27" s="18">
        <v>107102789.64340216</v>
      </c>
      <c r="R27" s="18">
        <v>150931216.94203642</v>
      </c>
      <c r="S27" s="18">
        <v>180201870.75755286</v>
      </c>
      <c r="T27" s="18">
        <v>44528532.694015749</v>
      </c>
      <c r="U27" s="18">
        <v>60032800.589213222</v>
      </c>
      <c r="V27" s="18">
        <v>286075394.41160798</v>
      </c>
      <c r="W27" s="18">
        <v>111463743.84348084</v>
      </c>
      <c r="X27" s="18">
        <v>551056718.23256814</v>
      </c>
      <c r="Y27" s="18">
        <v>283180300.26315796</v>
      </c>
      <c r="Z27" s="18">
        <v>535593722.26616645</v>
      </c>
      <c r="AA27" s="18">
        <v>1063389708.2484975</v>
      </c>
      <c r="AB27" s="18">
        <v>343364372.95763928</v>
      </c>
      <c r="AC27" s="18">
        <v>7931413.017830614</v>
      </c>
      <c r="AD27" s="18">
        <v>35646124.104753256</v>
      </c>
      <c r="AE27" s="18">
        <v>129837915.62660773</v>
      </c>
      <c r="AF27" s="18">
        <v>152460361.15864319</v>
      </c>
      <c r="AG27" s="18">
        <v>136193444.85259566</v>
      </c>
      <c r="AH27" s="18">
        <v>475145416.64373136</v>
      </c>
      <c r="AI27" s="18">
        <v>85770432.506912827</v>
      </c>
      <c r="AJ27" s="18">
        <v>52494011.897294722</v>
      </c>
      <c r="AK27" s="18">
        <v>12866617.248339832</v>
      </c>
      <c r="AL27" s="18">
        <v>106570781.86511518</v>
      </c>
      <c r="AM27" s="18">
        <v>214418884.35390612</v>
      </c>
      <c r="AN27" s="18">
        <v>19555292.817488354</v>
      </c>
      <c r="AO27" s="18">
        <v>270901437.68651742</v>
      </c>
      <c r="AP27" s="18">
        <v>62329102.81465432</v>
      </c>
      <c r="AQ27" s="18">
        <v>154150734.48238564</v>
      </c>
      <c r="AR27" s="18">
        <v>121367941.77961519</v>
      </c>
      <c r="AS27" s="18">
        <v>229236592.89889345</v>
      </c>
      <c r="AT27" s="18">
        <v>182174518.31546712</v>
      </c>
      <c r="AU27" s="18">
        <v>187642749.68867451</v>
      </c>
      <c r="AV27" s="18">
        <v>37445229.067850165</v>
      </c>
      <c r="AW27" s="18">
        <v>60373707.495414704</v>
      </c>
      <c r="AX27" s="18">
        <v>113676527.21443069</v>
      </c>
      <c r="AY27" s="18">
        <v>17552687.184481271</v>
      </c>
      <c r="AZ27" s="18">
        <v>58275392.788161062</v>
      </c>
      <c r="BA27" s="18">
        <v>270197292.05048954</v>
      </c>
      <c r="BB27" s="18">
        <v>41389797.657528155</v>
      </c>
      <c r="BC27" s="18">
        <v>75255816.718627572</v>
      </c>
      <c r="BD27" s="18">
        <v>182340634.28399879</v>
      </c>
      <c r="BE27" s="18">
        <v>127864434.51750256</v>
      </c>
      <c r="BF27" s="18">
        <v>711447913.58159292</v>
      </c>
      <c r="BG27" s="18">
        <v>742777631.31734657</v>
      </c>
      <c r="BH27" s="18">
        <v>649905924.28250241</v>
      </c>
      <c r="BI27" s="18">
        <v>198962240.26319361</v>
      </c>
      <c r="BJ27" s="18">
        <v>255681365.07857928</v>
      </c>
      <c r="BK27" s="18">
        <v>56935400.086280666</v>
      </c>
      <c r="BL27" s="18">
        <v>31542852.363242522</v>
      </c>
      <c r="BM27" s="18">
        <v>37120915.204715133</v>
      </c>
      <c r="BN27" s="18">
        <v>123316052.4039662</v>
      </c>
      <c r="BO27" s="18">
        <v>76946910.186941043</v>
      </c>
      <c r="BP27" s="18">
        <v>27610732.101335436</v>
      </c>
      <c r="BQ27" s="18">
        <v>168922126.94032747</v>
      </c>
      <c r="BR27" s="18">
        <v>37231904.37650685</v>
      </c>
    </row>
    <row r="28" spans="1:70" ht="15.75" x14ac:dyDescent="0.25">
      <c r="A28" s="17" t="s">
        <v>288</v>
      </c>
      <c r="B28" s="18">
        <v>11793711593.319681</v>
      </c>
      <c r="C28" s="18">
        <v>181377572.45416874</v>
      </c>
      <c r="D28" s="18">
        <v>33324613.187003005</v>
      </c>
      <c r="E28" s="18">
        <v>26459672.048359178</v>
      </c>
      <c r="F28" s="18">
        <v>6864941.1386438264</v>
      </c>
      <c r="G28" s="18">
        <v>210294717.24032515</v>
      </c>
      <c r="H28" s="18">
        <v>83360476.288026199</v>
      </c>
      <c r="I28" s="18">
        <v>158142051.09544787</v>
      </c>
      <c r="J28" s="18">
        <v>5775056.6914339326</v>
      </c>
      <c r="K28" s="18">
        <v>72601944.051337957</v>
      </c>
      <c r="L28" s="18">
        <v>27333222.069170132</v>
      </c>
      <c r="M28" s="18">
        <v>164960693.02012277</v>
      </c>
      <c r="N28" s="18">
        <v>215138092.52818093</v>
      </c>
      <c r="O28" s="18">
        <v>87349565.723914817</v>
      </c>
      <c r="P28" s="18">
        <v>54703505.698924631</v>
      </c>
      <c r="Q28" s="18">
        <v>104194491.85814419</v>
      </c>
      <c r="R28" s="18">
        <v>153539798.68949968</v>
      </c>
      <c r="S28" s="18">
        <v>176519207.73399365</v>
      </c>
      <c r="T28" s="18">
        <v>43701215.511167862</v>
      </c>
      <c r="U28" s="18">
        <v>60974728.07973206</v>
      </c>
      <c r="V28" s="18">
        <v>287404516.85307699</v>
      </c>
      <c r="W28" s="18">
        <v>110572606.94962436</v>
      </c>
      <c r="X28" s="18">
        <v>557440883.30045605</v>
      </c>
      <c r="Y28" s="18">
        <v>282242471.80840504</v>
      </c>
      <c r="Z28" s="18">
        <v>531126016.84499127</v>
      </c>
      <c r="AA28" s="18">
        <v>1068021828.3084961</v>
      </c>
      <c r="AB28" s="18">
        <v>339979712.20488203</v>
      </c>
      <c r="AC28" s="18">
        <v>8824950.8274389617</v>
      </c>
      <c r="AD28" s="18">
        <v>33293414.594180845</v>
      </c>
      <c r="AE28" s="18">
        <v>130111859.80674848</v>
      </c>
      <c r="AF28" s="18">
        <v>149927607.55653143</v>
      </c>
      <c r="AG28" s="18">
        <v>136957204.39681405</v>
      </c>
      <c r="AH28" s="18">
        <v>478865590.14850682</v>
      </c>
      <c r="AI28" s="18">
        <v>87407978.132293046</v>
      </c>
      <c r="AJ28" s="18">
        <v>49871991.038149066</v>
      </c>
      <c r="AK28" s="18">
        <v>13188469.221507607</v>
      </c>
      <c r="AL28" s="18">
        <v>102200163.85722463</v>
      </c>
      <c r="AM28" s="18">
        <v>219469236.74663633</v>
      </c>
      <c r="AN28" s="18">
        <v>21418216.065348875</v>
      </c>
      <c r="AO28" s="18">
        <v>269995923.30145353</v>
      </c>
      <c r="AP28" s="18">
        <v>62732616.813025706</v>
      </c>
      <c r="AQ28" s="18">
        <v>153963500.44500944</v>
      </c>
      <c r="AR28" s="18">
        <v>125335811.10298635</v>
      </c>
      <c r="AS28" s="18">
        <v>236678203.03376958</v>
      </c>
      <c r="AT28" s="18">
        <v>187067666.18797103</v>
      </c>
      <c r="AU28" s="18">
        <v>189859290.84934607</v>
      </c>
      <c r="AV28" s="18">
        <v>37630460.476820745</v>
      </c>
      <c r="AW28" s="18">
        <v>61390975.206712551</v>
      </c>
      <c r="AX28" s="18">
        <v>115299640.20413059</v>
      </c>
      <c r="AY28" s="18">
        <v>17662838.07951102</v>
      </c>
      <c r="AZ28" s="18">
        <v>58888021.575022638</v>
      </c>
      <c r="BA28" s="18">
        <v>269567906.0640707</v>
      </c>
      <c r="BB28" s="18">
        <v>41380114.905102655</v>
      </c>
      <c r="BC28" s="18">
        <v>74036726.849390119</v>
      </c>
      <c r="BD28" s="18">
        <v>183903254.07176453</v>
      </c>
      <c r="BE28" s="18">
        <v>129720146.03218578</v>
      </c>
      <c r="BF28" s="18">
        <v>719436589.46834362</v>
      </c>
      <c r="BG28" s="18">
        <v>740265149.65744781</v>
      </c>
      <c r="BH28" s="18">
        <v>656611458.84741044</v>
      </c>
      <c r="BI28" s="18">
        <v>197869449.61005494</v>
      </c>
      <c r="BJ28" s="18">
        <v>261159294.40536165</v>
      </c>
      <c r="BK28" s="18">
        <v>58316912.737907961</v>
      </c>
      <c r="BL28" s="18">
        <v>32910440.310546029</v>
      </c>
      <c r="BM28" s="18">
        <v>37505788.405010246</v>
      </c>
      <c r="BN28" s="18">
        <v>122691873.19096625</v>
      </c>
      <c r="BO28" s="18">
        <v>75926278.464122981</v>
      </c>
      <c r="BP28" s="18">
        <v>28879616.854639903</v>
      </c>
      <c r="BQ28" s="18">
        <v>168610823.65748248</v>
      </c>
      <c r="BR28" s="18">
        <v>36799151.930210203</v>
      </c>
    </row>
    <row r="29" spans="1:70" ht="15.75" x14ac:dyDescent="0.25">
      <c r="A29" s="17" t="s">
        <v>289</v>
      </c>
      <c r="B29" s="18">
        <v>11807985280.194614</v>
      </c>
      <c r="C29" s="18">
        <v>186495820.79577541</v>
      </c>
      <c r="D29" s="18">
        <v>35072299.237042345</v>
      </c>
      <c r="E29" s="18">
        <v>28020036.578174029</v>
      </c>
      <c r="F29" s="18">
        <v>7052262.6588683221</v>
      </c>
      <c r="G29" s="18">
        <v>214750213.13196132</v>
      </c>
      <c r="H29" s="18">
        <v>80462144.573517248</v>
      </c>
      <c r="I29" s="18">
        <v>154774260.18702921</v>
      </c>
      <c r="J29" s="18">
        <v>6113894.2428124025</v>
      </c>
      <c r="K29" s="18">
        <v>72067691.269668058</v>
      </c>
      <c r="L29" s="18">
        <v>24630369.289092332</v>
      </c>
      <c r="M29" s="18">
        <v>163971436.60501707</v>
      </c>
      <c r="N29" s="18">
        <v>210077476.46959224</v>
      </c>
      <c r="O29" s="18">
        <v>83084321.268890381</v>
      </c>
      <c r="P29" s="18">
        <v>53658308.868480586</v>
      </c>
      <c r="Q29" s="18">
        <v>104510182.48998886</v>
      </c>
      <c r="R29" s="18">
        <v>149679378.31477287</v>
      </c>
      <c r="S29" s="18">
        <v>172082114.37282154</v>
      </c>
      <c r="T29" s="18">
        <v>42461533.45170977</v>
      </c>
      <c r="U29" s="18">
        <v>59922407.877291061</v>
      </c>
      <c r="V29" s="18">
        <v>289156190.68556762</v>
      </c>
      <c r="W29" s="18">
        <v>110403230.0379577</v>
      </c>
      <c r="X29" s="18">
        <v>561711077.51479709</v>
      </c>
      <c r="Y29" s="18">
        <v>280793538.98012686</v>
      </c>
      <c r="Z29" s="18">
        <v>531152822.54578435</v>
      </c>
      <c r="AA29" s="18">
        <v>1081133672.2377861</v>
      </c>
      <c r="AB29" s="18">
        <v>331380662.42463183</v>
      </c>
      <c r="AC29" s="18">
        <v>8920908.5273675602</v>
      </c>
      <c r="AD29" s="18">
        <v>32559269.651974253</v>
      </c>
      <c r="AE29" s="18">
        <v>130200063.91779825</v>
      </c>
      <c r="AF29" s="18">
        <v>146854364.75477189</v>
      </c>
      <c r="AG29" s="18">
        <v>141295066.12110758</v>
      </c>
      <c r="AH29" s="18">
        <v>485843531.77393997</v>
      </c>
      <c r="AI29" s="18">
        <v>86992967.543176576</v>
      </c>
      <c r="AJ29" s="18">
        <v>53236900.967023097</v>
      </c>
      <c r="AK29" s="18">
        <v>12121756.187314112</v>
      </c>
      <c r="AL29" s="18">
        <v>105120826.6766919</v>
      </c>
      <c r="AM29" s="18">
        <v>219435491.77979869</v>
      </c>
      <c r="AN29" s="18">
        <v>21545566.304631166</v>
      </c>
      <c r="AO29" s="18">
        <v>266833638.17426309</v>
      </c>
      <c r="AP29" s="18">
        <v>63130371.82568232</v>
      </c>
      <c r="AQ29" s="18">
        <v>153567943.89365926</v>
      </c>
      <c r="AR29" s="18">
        <v>123676977.0389106</v>
      </c>
      <c r="AS29" s="18">
        <v>240733964.29851565</v>
      </c>
      <c r="AT29" s="18">
        <v>190506748.50669426</v>
      </c>
      <c r="AU29" s="18">
        <v>190088484.46370417</v>
      </c>
      <c r="AV29" s="18">
        <v>36934782.801387884</v>
      </c>
      <c r="AW29" s="18">
        <v>61502364.456281498</v>
      </c>
      <c r="AX29" s="18">
        <v>114552331.93140945</v>
      </c>
      <c r="AY29" s="18">
        <v>18886065.262940928</v>
      </c>
      <c r="AZ29" s="18">
        <v>59303127.397558376</v>
      </c>
      <c r="BA29" s="18">
        <v>266042841.45043913</v>
      </c>
      <c r="BB29" s="18">
        <v>40292897.586009942</v>
      </c>
      <c r="BC29" s="18">
        <v>70618227.754412934</v>
      </c>
      <c r="BD29" s="18">
        <v>186602445.63945484</v>
      </c>
      <c r="BE29" s="18">
        <v>131039799.17194992</v>
      </c>
      <c r="BF29" s="18">
        <v>720679590.46284902</v>
      </c>
      <c r="BG29" s="18">
        <v>748843648.5629878</v>
      </c>
      <c r="BH29" s="18">
        <v>659949603.32224476</v>
      </c>
      <c r="BI29" s="18">
        <v>198192725.61297888</v>
      </c>
      <c r="BJ29" s="18">
        <v>261667241.10075021</v>
      </c>
      <c r="BK29" s="18">
        <v>55958729.230852753</v>
      </c>
      <c r="BL29" s="18">
        <v>32269115.223050952</v>
      </c>
      <c r="BM29" s="18">
        <v>35389428.423382945</v>
      </c>
      <c r="BN29" s="18">
        <v>125892990.1446304</v>
      </c>
      <c r="BO29" s="18">
        <v>76459326.347973168</v>
      </c>
      <c r="BP29" s="18">
        <v>31332535.470499426</v>
      </c>
      <c r="BQ29" s="18">
        <v>166060183.65419972</v>
      </c>
      <c r="BR29" s="18">
        <v>37305389.907231078</v>
      </c>
    </row>
    <row r="30" spans="1:70" ht="15.75" x14ac:dyDescent="0.25">
      <c r="A30" s="17" t="s">
        <v>290</v>
      </c>
      <c r="B30" s="18">
        <v>11750893045.260176</v>
      </c>
      <c r="C30" s="18">
        <v>189456127.88605434</v>
      </c>
      <c r="D30" s="18">
        <v>33526804.266734727</v>
      </c>
      <c r="E30" s="18">
        <v>26396983.844745342</v>
      </c>
      <c r="F30" s="18">
        <v>7129820.4219893869</v>
      </c>
      <c r="G30" s="18">
        <v>212099256.2888087</v>
      </c>
      <c r="H30" s="18">
        <v>76485202.888528422</v>
      </c>
      <c r="I30" s="18">
        <v>156548097.04024211</v>
      </c>
      <c r="J30" s="18">
        <v>6067481.4206768861</v>
      </c>
      <c r="K30" s="18">
        <v>70893217.410641253</v>
      </c>
      <c r="L30" s="18">
        <v>25754865.543475959</v>
      </c>
      <c r="M30" s="18">
        <v>160604206.47084701</v>
      </c>
      <c r="N30" s="18">
        <v>207836816.17827863</v>
      </c>
      <c r="O30" s="18">
        <v>83550366.589292184</v>
      </c>
      <c r="P30" s="18">
        <v>52925947.822145715</v>
      </c>
      <c r="Q30" s="18">
        <v>102831225.6476554</v>
      </c>
      <c r="R30" s="18">
        <v>149593264.16347715</v>
      </c>
      <c r="S30" s="18">
        <v>171865353.2045463</v>
      </c>
      <c r="T30" s="18">
        <v>42076418.911211483</v>
      </c>
      <c r="U30" s="18">
        <v>58537367.723886125</v>
      </c>
      <c r="V30" s="18">
        <v>285420980.23523849</v>
      </c>
      <c r="W30" s="18">
        <v>109141994.37397353</v>
      </c>
      <c r="X30" s="18">
        <v>567049144.80404425</v>
      </c>
      <c r="Y30" s="18">
        <v>286479365.01691204</v>
      </c>
      <c r="Z30" s="18">
        <v>518409893.05563247</v>
      </c>
      <c r="AA30" s="18">
        <v>1091656434.0625362</v>
      </c>
      <c r="AB30" s="18">
        <v>320864493.3834092</v>
      </c>
      <c r="AC30" s="18">
        <v>8830963.5164560936</v>
      </c>
      <c r="AD30" s="18">
        <v>34838105.255698569</v>
      </c>
      <c r="AE30" s="18">
        <v>129991256.04571864</v>
      </c>
      <c r="AF30" s="18">
        <v>142631506.31650743</v>
      </c>
      <c r="AG30" s="18">
        <v>146031891.67192489</v>
      </c>
      <c r="AH30" s="18">
        <v>476767817.20690405</v>
      </c>
      <c r="AI30" s="18">
        <v>89133517.996954352</v>
      </c>
      <c r="AJ30" s="18">
        <v>48478130.06160067</v>
      </c>
      <c r="AK30" s="18">
        <v>12609815.29933566</v>
      </c>
      <c r="AL30" s="18">
        <v>100082272.89498189</v>
      </c>
      <c r="AM30" s="18">
        <v>213214019.86666724</v>
      </c>
      <c r="AN30" s="18">
        <v>23153284.559754644</v>
      </c>
      <c r="AO30" s="18">
        <v>267117267.52714187</v>
      </c>
      <c r="AP30" s="18">
        <v>62332953.019740276</v>
      </c>
      <c r="AQ30" s="18">
        <v>152658554.65587685</v>
      </c>
      <c r="AR30" s="18">
        <v>124703697.67078945</v>
      </c>
      <c r="AS30" s="18">
        <v>237140696.13181078</v>
      </c>
      <c r="AT30" s="18">
        <v>187018924.85437554</v>
      </c>
      <c r="AU30" s="18">
        <v>187594714.13379401</v>
      </c>
      <c r="AV30" s="18">
        <v>36682072.983198591</v>
      </c>
      <c r="AW30" s="18">
        <v>61664924.394449651</v>
      </c>
      <c r="AX30" s="18">
        <v>119487482.84870356</v>
      </c>
      <c r="AY30" s="18">
        <v>20074262.660555728</v>
      </c>
      <c r="AZ30" s="18">
        <v>63216592.990226902</v>
      </c>
      <c r="BA30" s="18">
        <v>259981710.21447495</v>
      </c>
      <c r="BB30" s="18">
        <v>40151643.159239091</v>
      </c>
      <c r="BC30" s="18">
        <v>71305014.6357252</v>
      </c>
      <c r="BD30" s="18">
        <v>185335174.84864533</v>
      </c>
      <c r="BE30" s="18">
        <v>128907410.25866795</v>
      </c>
      <c r="BF30" s="18">
        <v>715975879.03301394</v>
      </c>
      <c r="BG30" s="18">
        <v>746079315.51344895</v>
      </c>
      <c r="BH30" s="18">
        <v>650232537.31379533</v>
      </c>
      <c r="BI30" s="18">
        <v>199176504.43615028</v>
      </c>
      <c r="BJ30" s="18">
        <v>259392004.32168975</v>
      </c>
      <c r="BK30" s="18">
        <v>57615065.933126546</v>
      </c>
      <c r="BL30" s="18">
        <v>32049079.22427129</v>
      </c>
      <c r="BM30" s="18">
        <v>37259995.26640182</v>
      </c>
      <c r="BN30" s="18">
        <v>125279705.67180896</v>
      </c>
      <c r="BO30" s="18">
        <v>75756695.217254117</v>
      </c>
      <c r="BP30" s="18">
        <v>33743250.672211178</v>
      </c>
      <c r="BQ30" s="18">
        <v>170758899.78380033</v>
      </c>
      <c r="BR30" s="18">
        <v>36764110.805035912</v>
      </c>
    </row>
    <row r="31" spans="1:70" ht="15.75" x14ac:dyDescent="0.25">
      <c r="A31" s="17" t="s">
        <v>291</v>
      </c>
      <c r="B31" s="18">
        <v>11870677375.93026</v>
      </c>
      <c r="C31" s="18">
        <v>185590614.32647717</v>
      </c>
      <c r="D31" s="18">
        <v>29429549.012745526</v>
      </c>
      <c r="E31" s="18">
        <v>22685991.361501865</v>
      </c>
      <c r="F31" s="18">
        <v>6743557.6512436634</v>
      </c>
      <c r="G31" s="18">
        <v>213550327.98196518</v>
      </c>
      <c r="H31" s="18">
        <v>74598129.135544017</v>
      </c>
      <c r="I31" s="18">
        <v>150985276.16576809</v>
      </c>
      <c r="J31" s="18">
        <v>6278289.9612007132</v>
      </c>
      <c r="K31" s="18">
        <v>68670021.496552497</v>
      </c>
      <c r="L31" s="18">
        <v>25348926.270280521</v>
      </c>
      <c r="M31" s="18">
        <v>158088730.65270576</v>
      </c>
      <c r="N31" s="18">
        <v>204559835.56643438</v>
      </c>
      <c r="O31" s="18">
        <v>81612643.606462181</v>
      </c>
      <c r="P31" s="18">
        <v>49473791.477932684</v>
      </c>
      <c r="Q31" s="18">
        <v>103648952.24794035</v>
      </c>
      <c r="R31" s="18">
        <v>150000153.30285144</v>
      </c>
      <c r="S31" s="18">
        <v>174030900.31018528</v>
      </c>
      <c r="T31" s="18">
        <v>40594589.347865738</v>
      </c>
      <c r="U31" s="18">
        <v>58480135.887878381</v>
      </c>
      <c r="V31" s="18">
        <v>300605837.43312597</v>
      </c>
      <c r="W31" s="18">
        <v>110740051.05341004</v>
      </c>
      <c r="X31" s="18">
        <v>571056105.21965897</v>
      </c>
      <c r="Y31" s="18">
        <v>285758759.19501388</v>
      </c>
      <c r="Z31" s="18">
        <v>522223553.11980993</v>
      </c>
      <c r="AA31" s="18">
        <v>1090901068.4404631</v>
      </c>
      <c r="AB31" s="18">
        <v>322644252.20635927</v>
      </c>
      <c r="AC31" s="18">
        <v>8420630.5153619833</v>
      </c>
      <c r="AD31" s="18">
        <v>33387909.310455672</v>
      </c>
      <c r="AE31" s="18">
        <v>130586818.64907931</v>
      </c>
      <c r="AF31" s="18">
        <v>141218508.44312966</v>
      </c>
      <c r="AG31" s="18">
        <v>149021745.28598893</v>
      </c>
      <c r="AH31" s="18">
        <v>482046043.23706001</v>
      </c>
      <c r="AI31" s="18">
        <v>79376613.776648402</v>
      </c>
      <c r="AJ31" s="18">
        <v>49202283.644710653</v>
      </c>
      <c r="AK31" s="18">
        <v>11610306.047689883</v>
      </c>
      <c r="AL31" s="18">
        <v>102217325.5767442</v>
      </c>
      <c r="AM31" s="18">
        <v>216930422.21344721</v>
      </c>
      <c r="AN31" s="18">
        <v>21375916.146575056</v>
      </c>
      <c r="AO31" s="18">
        <v>264366491.04517683</v>
      </c>
      <c r="AP31" s="18">
        <v>60661794.667503096</v>
      </c>
      <c r="AQ31" s="18">
        <v>156049074.97379923</v>
      </c>
      <c r="AR31" s="18">
        <v>126170311.44889151</v>
      </c>
      <c r="AS31" s="18">
        <v>243386691.72152114</v>
      </c>
      <c r="AT31" s="18">
        <v>189277265.89925522</v>
      </c>
      <c r="AU31" s="18">
        <v>188392362.08219984</v>
      </c>
      <c r="AV31" s="18">
        <v>36789427.73499465</v>
      </c>
      <c r="AW31" s="18">
        <v>59991270.274112239</v>
      </c>
      <c r="AX31" s="18">
        <v>115306107.34882475</v>
      </c>
      <c r="AY31" s="18">
        <v>20400005.456894033</v>
      </c>
      <c r="AZ31" s="18">
        <v>62344404.532676153</v>
      </c>
      <c r="BA31" s="18">
        <v>273438888.66833508</v>
      </c>
      <c r="BB31" s="18">
        <v>40957906.170198642</v>
      </c>
      <c r="BC31" s="18">
        <v>73053375.082075208</v>
      </c>
      <c r="BD31" s="18">
        <v>198968425.10894307</v>
      </c>
      <c r="BE31" s="18">
        <v>130504944.63264488</v>
      </c>
      <c r="BF31" s="18">
        <v>723681767.73330736</v>
      </c>
      <c r="BG31" s="18">
        <v>778130964.39635277</v>
      </c>
      <c r="BH31" s="18">
        <v>680614909.24492645</v>
      </c>
      <c r="BI31" s="18">
        <v>205270516.10532373</v>
      </c>
      <c r="BJ31" s="18">
        <v>269056770.8236078</v>
      </c>
      <c r="BK31" s="18">
        <v>56421812.902750708</v>
      </c>
      <c r="BL31" s="18">
        <v>33510663.271636765</v>
      </c>
      <c r="BM31" s="18">
        <v>38498385.733855173</v>
      </c>
      <c r="BN31" s="18">
        <v>123634353.36144572</v>
      </c>
      <c r="BO31" s="18">
        <v>79535450.850919053</v>
      </c>
      <c r="BP31" s="18">
        <v>29894175.099059403</v>
      </c>
      <c r="BQ31" s="18">
        <v>170341602.59889397</v>
      </c>
      <c r="BR31" s="18">
        <v>37762240.694611087</v>
      </c>
    </row>
    <row r="32" spans="1:70" ht="15.75" x14ac:dyDescent="0.25">
      <c r="A32" s="17" t="s">
        <v>292</v>
      </c>
      <c r="B32" s="18">
        <v>11827783951.797579</v>
      </c>
      <c r="C32" s="18">
        <v>189564351.87799472</v>
      </c>
      <c r="D32" s="18">
        <v>30527167.119262855</v>
      </c>
      <c r="E32" s="18">
        <v>23602685.287249297</v>
      </c>
      <c r="F32" s="18">
        <v>6924481.8320135586</v>
      </c>
      <c r="G32" s="18">
        <v>215594182.60570839</v>
      </c>
      <c r="H32" s="18">
        <v>73271465.892886803</v>
      </c>
      <c r="I32" s="18">
        <v>149769754.12813294</v>
      </c>
      <c r="J32" s="18">
        <v>6244976.7839766014</v>
      </c>
      <c r="K32" s="18">
        <v>69461397.136572167</v>
      </c>
      <c r="L32" s="18">
        <v>25139495.043663684</v>
      </c>
      <c r="M32" s="18">
        <v>159157736.62849522</v>
      </c>
      <c r="N32" s="18">
        <v>202308627.09176868</v>
      </c>
      <c r="O32" s="18">
        <v>80369678.947659343</v>
      </c>
      <c r="P32" s="18">
        <v>48693329.881000057</v>
      </c>
      <c r="Q32" s="18">
        <v>102239420.42865761</v>
      </c>
      <c r="R32" s="18">
        <v>147688887.79153073</v>
      </c>
      <c r="S32" s="18">
        <v>170200449.35526755</v>
      </c>
      <c r="T32" s="18">
        <v>41006763.457555622</v>
      </c>
      <c r="U32" s="18">
        <v>59492178.064296454</v>
      </c>
      <c r="V32" s="18">
        <v>296447058.52527267</v>
      </c>
      <c r="W32" s="18">
        <v>112511736.95456691</v>
      </c>
      <c r="X32" s="18">
        <v>570644628.46382689</v>
      </c>
      <c r="Y32" s="18">
        <v>289845918.89127386</v>
      </c>
      <c r="Z32" s="18">
        <v>520652550.8980307</v>
      </c>
      <c r="AA32" s="18">
        <v>1102854381.0103099</v>
      </c>
      <c r="AB32" s="18">
        <v>324724198.63820255</v>
      </c>
      <c r="AC32" s="18">
        <v>8549385.8917321842</v>
      </c>
      <c r="AD32" s="18">
        <v>34632090.871641099</v>
      </c>
      <c r="AE32" s="18">
        <v>131114090.70840716</v>
      </c>
      <c r="AF32" s="18">
        <v>139617825.62987787</v>
      </c>
      <c r="AG32" s="18">
        <v>147201581.18706557</v>
      </c>
      <c r="AH32" s="18">
        <v>490918675.96486199</v>
      </c>
      <c r="AI32" s="18">
        <v>80727319.920023203</v>
      </c>
      <c r="AJ32" s="18">
        <v>48227098.796891384</v>
      </c>
      <c r="AK32" s="18">
        <v>13364975.00846098</v>
      </c>
      <c r="AL32" s="18">
        <v>98714137.915806293</v>
      </c>
      <c r="AM32" s="18">
        <v>214382084.50292829</v>
      </c>
      <c r="AN32" s="18">
        <v>21822859.778711468</v>
      </c>
      <c r="AO32" s="18">
        <v>257697168.48803109</v>
      </c>
      <c r="AP32" s="18">
        <v>59697162.636015177</v>
      </c>
      <c r="AQ32" s="18">
        <v>150629371.84999305</v>
      </c>
      <c r="AR32" s="18">
        <v>128437011.4862588</v>
      </c>
      <c r="AS32" s="18">
        <v>235262240.06206083</v>
      </c>
      <c r="AT32" s="18">
        <v>188542777.49160957</v>
      </c>
      <c r="AU32" s="18">
        <v>187683149.25692272</v>
      </c>
      <c r="AV32" s="18">
        <v>37020315.929167107</v>
      </c>
      <c r="AW32" s="18">
        <v>60369397.837985203</v>
      </c>
      <c r="AX32" s="18">
        <v>117474684.42229068</v>
      </c>
      <c r="AY32" s="18">
        <v>20559447.075183008</v>
      </c>
      <c r="AZ32" s="18">
        <v>62498938.242169559</v>
      </c>
      <c r="BA32" s="18">
        <v>276224329.23025131</v>
      </c>
      <c r="BB32" s="18">
        <v>39243892.672249518</v>
      </c>
      <c r="BC32" s="18">
        <v>73309118.296938702</v>
      </c>
      <c r="BD32" s="18">
        <v>198906549.61227494</v>
      </c>
      <c r="BE32" s="18">
        <v>128685520.12690312</v>
      </c>
      <c r="BF32" s="18">
        <v>720735769.0677191</v>
      </c>
      <c r="BG32" s="18">
        <v>750246194.72538924</v>
      </c>
      <c r="BH32" s="18">
        <v>673767929.48538697</v>
      </c>
      <c r="BI32" s="18">
        <v>204977834.77636907</v>
      </c>
      <c r="BJ32" s="18">
        <v>270412338.08594292</v>
      </c>
      <c r="BK32" s="18">
        <v>57350025.654445596</v>
      </c>
      <c r="BL32" s="18">
        <v>33994829.293269835</v>
      </c>
      <c r="BM32" s="18">
        <v>38898575.199383214</v>
      </c>
      <c r="BN32" s="18">
        <v>126832862.21573108</v>
      </c>
      <c r="BO32" s="18">
        <v>78333473.258929938</v>
      </c>
      <c r="BP32" s="18">
        <v>31337757.596916713</v>
      </c>
      <c r="BQ32" s="18">
        <v>163789812.26925012</v>
      </c>
      <c r="BR32" s="18">
        <v>37183013.660219863</v>
      </c>
    </row>
    <row r="33" spans="1:70" ht="15.75" x14ac:dyDescent="0.25">
      <c r="A33" s="17" t="s">
        <v>293</v>
      </c>
      <c r="B33" s="18">
        <v>11855144983.240519</v>
      </c>
      <c r="C33" s="18">
        <v>191962658.45198631</v>
      </c>
      <c r="D33" s="18">
        <v>29918843.308134377</v>
      </c>
      <c r="E33" s="18">
        <v>23128632.939516105</v>
      </c>
      <c r="F33" s="18">
        <v>6790210.3686182704</v>
      </c>
      <c r="G33" s="18">
        <v>213314595.66167626</v>
      </c>
      <c r="H33" s="18">
        <v>68695822.030862972</v>
      </c>
      <c r="I33" s="18">
        <v>151430910.26154613</v>
      </c>
      <c r="J33" s="18">
        <v>6108081.3625062052</v>
      </c>
      <c r="K33" s="18">
        <v>71439750.617974639</v>
      </c>
      <c r="L33" s="18">
        <v>24892548.813963253</v>
      </c>
      <c r="M33" s="18">
        <v>156694060.62309995</v>
      </c>
      <c r="N33" s="18">
        <v>203523121.42687258</v>
      </c>
      <c r="O33" s="18">
        <v>77986111.905470356</v>
      </c>
      <c r="P33" s="18">
        <v>49654762.163439095</v>
      </c>
      <c r="Q33" s="18">
        <v>104236963.01327281</v>
      </c>
      <c r="R33" s="18">
        <v>146376278.02719712</v>
      </c>
      <c r="S33" s="18">
        <v>169141044.13982204</v>
      </c>
      <c r="T33" s="18">
        <v>41583693.124481022</v>
      </c>
      <c r="U33" s="18">
        <v>58936211.922813222</v>
      </c>
      <c r="V33" s="18">
        <v>293377895.57267207</v>
      </c>
      <c r="W33" s="18">
        <v>109924747.60039452</v>
      </c>
      <c r="X33" s="18">
        <v>563193696.12889302</v>
      </c>
      <c r="Y33" s="18">
        <v>281995097.15992832</v>
      </c>
      <c r="Z33" s="18">
        <v>526405685.19484204</v>
      </c>
      <c r="AA33" s="18">
        <v>1085940539.5881019</v>
      </c>
      <c r="AB33" s="18">
        <v>324914763.85241753</v>
      </c>
      <c r="AC33" s="18">
        <v>8723886.5374568421</v>
      </c>
      <c r="AD33" s="18">
        <v>35804092.984405257</v>
      </c>
      <c r="AE33" s="18">
        <v>131405597.06130782</v>
      </c>
      <c r="AF33" s="18">
        <v>140553312.05940562</v>
      </c>
      <c r="AG33" s="18">
        <v>146834514.04701442</v>
      </c>
      <c r="AH33" s="18">
        <v>486529924.42996389</v>
      </c>
      <c r="AI33" s="18">
        <v>80315582.8086766</v>
      </c>
      <c r="AJ33" s="18">
        <v>49179412.776686467</v>
      </c>
      <c r="AK33" s="18">
        <v>12726550.981673963</v>
      </c>
      <c r="AL33" s="18">
        <v>98477040.813984603</v>
      </c>
      <c r="AM33" s="18">
        <v>215086167.93218505</v>
      </c>
      <c r="AN33" s="18">
        <v>21851553.262076158</v>
      </c>
      <c r="AO33" s="18">
        <v>259426103.86770293</v>
      </c>
      <c r="AP33" s="18">
        <v>58057677.606989451</v>
      </c>
      <c r="AQ33" s="18">
        <v>149081866.21632764</v>
      </c>
      <c r="AR33" s="18">
        <v>130934058.30565068</v>
      </c>
      <c r="AS33" s="18">
        <v>237415086.33879399</v>
      </c>
      <c r="AT33" s="18">
        <v>185851760.38001165</v>
      </c>
      <c r="AU33" s="18">
        <v>190489849.48888934</v>
      </c>
      <c r="AV33" s="18">
        <v>36615070.631128989</v>
      </c>
      <c r="AW33" s="18">
        <v>62746012.761809096</v>
      </c>
      <c r="AX33" s="18">
        <v>121583486.63773307</v>
      </c>
      <c r="AY33" s="18">
        <v>20070151.095272157</v>
      </c>
      <c r="AZ33" s="18">
        <v>64365962.587475315</v>
      </c>
      <c r="BA33" s="18">
        <v>287222320.12982756</v>
      </c>
      <c r="BB33" s="18">
        <v>39503418.732426457</v>
      </c>
      <c r="BC33" s="18">
        <v>77322687.727456078</v>
      </c>
      <c r="BD33" s="18">
        <v>196411405.81994197</v>
      </c>
      <c r="BE33" s="18">
        <v>131372010.89804019</v>
      </c>
      <c r="BF33" s="18">
        <v>729757127.4649384</v>
      </c>
      <c r="BG33" s="18">
        <v>757931214.80720663</v>
      </c>
      <c r="BH33" s="18">
        <v>681226668.95651531</v>
      </c>
      <c r="BI33" s="18">
        <v>207741919.99273592</v>
      </c>
      <c r="BJ33" s="18">
        <v>273235717.42202437</v>
      </c>
      <c r="BK33" s="18">
        <v>58572182.01869987</v>
      </c>
      <c r="BL33" s="18">
        <v>34290946.763708569</v>
      </c>
      <c r="BM33" s="18">
        <v>40342441.962101549</v>
      </c>
      <c r="BN33" s="18">
        <v>128542580.02238686</v>
      </c>
      <c r="BO33" s="18">
        <v>78283241.57190837</v>
      </c>
      <c r="BP33" s="18">
        <v>31639538.833349872</v>
      </c>
      <c r="BQ33" s="18">
        <v>169922546.56825081</v>
      </c>
      <c r="BR33" s="18">
        <v>36054409.984009355</v>
      </c>
    </row>
    <row r="34" spans="1:70" ht="15.75" x14ac:dyDescent="0.25">
      <c r="A34" s="17" t="s">
        <v>294</v>
      </c>
      <c r="B34" s="18">
        <v>11999229807.155685</v>
      </c>
      <c r="C34" s="18">
        <v>190027454.78963909</v>
      </c>
      <c r="D34" s="18">
        <v>30442014.490637336</v>
      </c>
      <c r="E34" s="18">
        <v>24010846.326860055</v>
      </c>
      <c r="F34" s="18">
        <v>6431168.1637772797</v>
      </c>
      <c r="G34" s="18">
        <v>215974614.1770291</v>
      </c>
      <c r="H34" s="18">
        <v>70016262.207967162</v>
      </c>
      <c r="I34" s="18">
        <v>147795476.82487541</v>
      </c>
      <c r="J34" s="18">
        <v>5622028.4528705934</v>
      </c>
      <c r="K34" s="18">
        <v>70649574.764918059</v>
      </c>
      <c r="L34" s="18">
        <v>25170030.217210479</v>
      </c>
      <c r="M34" s="18">
        <v>156982537.07256526</v>
      </c>
      <c r="N34" s="18">
        <v>203869708.16537628</v>
      </c>
      <c r="O34" s="18">
        <v>77152428.922401726</v>
      </c>
      <c r="P34" s="18">
        <v>50981664.423994996</v>
      </c>
      <c r="Q34" s="18">
        <v>103201665.39310277</v>
      </c>
      <c r="R34" s="18">
        <v>146588494.2035515</v>
      </c>
      <c r="S34" s="18">
        <v>166143141.80482718</v>
      </c>
      <c r="T34" s="18">
        <v>41434009.605787039</v>
      </c>
      <c r="U34" s="18">
        <v>59274685.122160532</v>
      </c>
      <c r="V34" s="18">
        <v>302644901.29521763</v>
      </c>
      <c r="W34" s="18">
        <v>113929406.46425104</v>
      </c>
      <c r="X34" s="18">
        <v>569291994.19407129</v>
      </c>
      <c r="Y34" s="18">
        <v>284500285.05802441</v>
      </c>
      <c r="Z34" s="18">
        <v>529390966.62915796</v>
      </c>
      <c r="AA34" s="18">
        <v>1096772751.2199931</v>
      </c>
      <c r="AB34" s="18">
        <v>331711839.90736157</v>
      </c>
      <c r="AC34" s="18">
        <v>9698983.2462119106</v>
      </c>
      <c r="AD34" s="18">
        <v>37423241.976532698</v>
      </c>
      <c r="AE34" s="18">
        <v>133588180.63789898</v>
      </c>
      <c r="AF34" s="18">
        <v>136772952.4397684</v>
      </c>
      <c r="AG34" s="18">
        <v>146223353.6672636</v>
      </c>
      <c r="AH34" s="18">
        <v>503822125.7608059</v>
      </c>
      <c r="AI34" s="18">
        <v>81837347.761539832</v>
      </c>
      <c r="AJ34" s="18">
        <v>50855475.074010037</v>
      </c>
      <c r="AK34" s="18">
        <v>12859881.450868247</v>
      </c>
      <c r="AL34" s="18">
        <v>98522341.751046389</v>
      </c>
      <c r="AM34" s="18">
        <v>222248614.53529501</v>
      </c>
      <c r="AN34" s="18">
        <v>21899202.009805709</v>
      </c>
      <c r="AO34" s="18">
        <v>261408974.48867553</v>
      </c>
      <c r="AP34" s="18">
        <v>59823421.5380871</v>
      </c>
      <c r="AQ34" s="18">
        <v>152498689.93804345</v>
      </c>
      <c r="AR34" s="18">
        <v>139585626.71902356</v>
      </c>
      <c r="AS34" s="18">
        <v>243576644.84922728</v>
      </c>
      <c r="AT34" s="18">
        <v>191524391.90601599</v>
      </c>
      <c r="AU34" s="18">
        <v>196130403.68858719</v>
      </c>
      <c r="AV34" s="18">
        <v>39223432.897405766</v>
      </c>
      <c r="AW34" s="18">
        <v>60606102.946010455</v>
      </c>
      <c r="AX34" s="18">
        <v>122005756.45605774</v>
      </c>
      <c r="AY34" s="18">
        <v>20018519.284536593</v>
      </c>
      <c r="AZ34" s="18">
        <v>65928484.876789898</v>
      </c>
      <c r="BA34" s="18">
        <v>280907496.70987648</v>
      </c>
      <c r="BB34" s="18">
        <v>41592544.812182061</v>
      </c>
      <c r="BC34" s="18">
        <v>75539730.984527528</v>
      </c>
      <c r="BD34" s="18">
        <v>207082527.32244295</v>
      </c>
      <c r="BE34" s="18">
        <v>135491889.25834459</v>
      </c>
      <c r="BF34" s="18">
        <v>737335466.43986011</v>
      </c>
      <c r="BG34" s="18">
        <v>770545402.67552257</v>
      </c>
      <c r="BH34" s="18">
        <v>693600318.63438857</v>
      </c>
      <c r="BI34" s="18">
        <v>211818765.41604871</v>
      </c>
      <c r="BJ34" s="18">
        <v>277962736.33693868</v>
      </c>
      <c r="BK34" s="18">
        <v>57651753.0822336</v>
      </c>
      <c r="BL34" s="18">
        <v>34631515.803510532</v>
      </c>
      <c r="BM34" s="18">
        <v>37287830.872962348</v>
      </c>
      <c r="BN34" s="18">
        <v>128148017.91412896</v>
      </c>
      <c r="BO34" s="18">
        <v>79221553.944958076</v>
      </c>
      <c r="BP34" s="18">
        <v>31836955.563162576</v>
      </c>
      <c r="BQ34" s="18">
        <v>165258197.6730364</v>
      </c>
      <c r="BR34" s="18">
        <v>35667018.405060321</v>
      </c>
    </row>
    <row r="35" spans="1:70" ht="15.75" x14ac:dyDescent="0.25">
      <c r="A35" s="17" t="s">
        <v>295</v>
      </c>
      <c r="B35" s="18">
        <v>12009937273.77611</v>
      </c>
      <c r="C35" s="18">
        <v>204404341.97088337</v>
      </c>
      <c r="D35" s="18">
        <v>31197501.229626965</v>
      </c>
      <c r="E35" s="18">
        <v>24504328.505836669</v>
      </c>
      <c r="F35" s="18">
        <v>6693172.7237902936</v>
      </c>
      <c r="G35" s="18">
        <v>209257723.04268414</v>
      </c>
      <c r="H35" s="18">
        <v>67278356.065123752</v>
      </c>
      <c r="I35" s="18">
        <v>147484557.59430277</v>
      </c>
      <c r="J35" s="18">
        <v>6244504.3449409315</v>
      </c>
      <c r="K35" s="18">
        <v>68595331.618644491</v>
      </c>
      <c r="L35" s="18">
        <v>24354351.955543887</v>
      </c>
      <c r="M35" s="18">
        <v>154293511.19603056</v>
      </c>
      <c r="N35" s="18">
        <v>196275918.95956475</v>
      </c>
      <c r="O35" s="18">
        <v>75923027.14026472</v>
      </c>
      <c r="P35" s="18">
        <v>52239848.404585488</v>
      </c>
      <c r="Q35" s="18">
        <v>102485320.16283412</v>
      </c>
      <c r="R35" s="18">
        <v>147267544.29102162</v>
      </c>
      <c r="S35" s="18">
        <v>162280044.22656223</v>
      </c>
      <c r="T35" s="18">
        <v>42372638.945447043</v>
      </c>
      <c r="U35" s="18">
        <v>58877912.025914393</v>
      </c>
      <c r="V35" s="18">
        <v>297835329.78253436</v>
      </c>
      <c r="W35" s="18">
        <v>113420912.59949337</v>
      </c>
      <c r="X35" s="18">
        <v>580841935.43363929</v>
      </c>
      <c r="Y35" s="18">
        <v>281294991.40645707</v>
      </c>
      <c r="Z35" s="18">
        <v>516765854.2930752</v>
      </c>
      <c r="AA35" s="18">
        <v>1091016869.4828541</v>
      </c>
      <c r="AB35" s="18">
        <v>323104849.16106683</v>
      </c>
      <c r="AC35" s="18">
        <v>8290047.8263835041</v>
      </c>
      <c r="AD35" s="18">
        <v>36035987.942450337</v>
      </c>
      <c r="AE35" s="18">
        <v>134466937.28949407</v>
      </c>
      <c r="AF35" s="18">
        <v>140164164.64316639</v>
      </c>
      <c r="AG35" s="18">
        <v>148883460.07880148</v>
      </c>
      <c r="AH35" s="18">
        <v>506104554.2980966</v>
      </c>
      <c r="AI35" s="18">
        <v>78878688.303799778</v>
      </c>
      <c r="AJ35" s="18">
        <v>52143411.466839649</v>
      </c>
      <c r="AK35" s="18">
        <v>15995547.276997615</v>
      </c>
      <c r="AL35" s="18">
        <v>101255714.49321634</v>
      </c>
      <c r="AM35" s="18">
        <v>223531771.21383613</v>
      </c>
      <c r="AN35" s="18">
        <v>21353531.913254607</v>
      </c>
      <c r="AO35" s="18">
        <v>267319440.09708321</v>
      </c>
      <c r="AP35" s="18">
        <v>58141016.480676249</v>
      </c>
      <c r="AQ35" s="18">
        <v>153159953.96529219</v>
      </c>
      <c r="AR35" s="18">
        <v>138423946.07635519</v>
      </c>
      <c r="AS35" s="18">
        <v>248138587.90940505</v>
      </c>
      <c r="AT35" s="18">
        <v>192235685.86458042</v>
      </c>
      <c r="AU35" s="18">
        <v>195167005.59692535</v>
      </c>
      <c r="AV35" s="18">
        <v>38263162.306399092</v>
      </c>
      <c r="AW35" s="18">
        <v>66009529.488252424</v>
      </c>
      <c r="AX35" s="18">
        <v>127515497.83680952</v>
      </c>
      <c r="AY35" s="18">
        <v>19505463.637019508</v>
      </c>
      <c r="AZ35" s="18">
        <v>62396914.970755801</v>
      </c>
      <c r="BA35" s="18">
        <v>281482983.6355325</v>
      </c>
      <c r="BB35" s="18">
        <v>44264216.998628758</v>
      </c>
      <c r="BC35" s="18">
        <v>76450447.054482058</v>
      </c>
      <c r="BD35" s="18">
        <v>199296914.12681252</v>
      </c>
      <c r="BE35" s="18">
        <v>140846635.41051981</v>
      </c>
      <c r="BF35" s="18">
        <v>732162805.71504343</v>
      </c>
      <c r="BG35" s="18">
        <v>779270168.15056682</v>
      </c>
      <c r="BH35" s="18">
        <v>704140047.87526608</v>
      </c>
      <c r="BI35" s="18">
        <v>212482763.36710975</v>
      </c>
      <c r="BJ35" s="18">
        <v>276039934.59838927</v>
      </c>
      <c r="BK35" s="18">
        <v>59518115.975940183</v>
      </c>
      <c r="BL35" s="18">
        <v>36340830.908393413</v>
      </c>
      <c r="BM35" s="18">
        <v>37231467.692859113</v>
      </c>
      <c r="BN35" s="18">
        <v>134017267.92462599</v>
      </c>
      <c r="BO35" s="18">
        <v>77834372.566616848</v>
      </c>
      <c r="BP35" s="18">
        <v>27520907.345517509</v>
      </c>
      <c r="BQ35" s="18">
        <v>167371253.87613928</v>
      </c>
      <c r="BR35" s="18">
        <v>35172944.244678207</v>
      </c>
    </row>
    <row r="36" spans="1:70" ht="15.75" x14ac:dyDescent="0.25">
      <c r="A36" s="17" t="s">
        <v>296</v>
      </c>
      <c r="B36" s="18">
        <v>11997881541.000015</v>
      </c>
      <c r="C36" s="18">
        <v>190265811.27996776</v>
      </c>
      <c r="D36" s="18">
        <v>31585797.082868177</v>
      </c>
      <c r="E36" s="18">
        <v>25245082.960442945</v>
      </c>
      <c r="F36" s="18">
        <v>6340714.122425233</v>
      </c>
      <c r="G36" s="18">
        <v>210269356.53697959</v>
      </c>
      <c r="H36" s="18">
        <v>66235236.356946014</v>
      </c>
      <c r="I36" s="18">
        <v>147913074.1360589</v>
      </c>
      <c r="J36" s="18">
        <v>5088337.6859409185</v>
      </c>
      <c r="K36" s="18">
        <v>65961122.096042655</v>
      </c>
      <c r="L36" s="18">
        <v>24459816.703017406</v>
      </c>
      <c r="M36" s="18">
        <v>148156958.25858891</v>
      </c>
      <c r="N36" s="18">
        <v>199744099.31104174</v>
      </c>
      <c r="O36" s="18">
        <v>74423378.234809861</v>
      </c>
      <c r="P36" s="18">
        <v>47356297.386993319</v>
      </c>
      <c r="Q36" s="18">
        <v>102659128.87297827</v>
      </c>
      <c r="R36" s="18">
        <v>145402465.90937617</v>
      </c>
      <c r="S36" s="18">
        <v>157785711.97661898</v>
      </c>
      <c r="T36" s="18">
        <v>41775828.400853649</v>
      </c>
      <c r="U36" s="18">
        <v>61625092.937303729</v>
      </c>
      <c r="V36" s="18">
        <v>302468029.58001673</v>
      </c>
      <c r="W36" s="18">
        <v>114370364.71246016</v>
      </c>
      <c r="X36" s="18">
        <v>577512382.50830603</v>
      </c>
      <c r="Y36" s="18">
        <v>276100888.1045056</v>
      </c>
      <c r="Z36" s="18">
        <v>518544501.97743219</v>
      </c>
      <c r="AA36" s="18">
        <v>1085005819.0167205</v>
      </c>
      <c r="AB36" s="18">
        <v>326978966.70486104</v>
      </c>
      <c r="AC36" s="18">
        <v>8141491.069978945</v>
      </c>
      <c r="AD36" s="18">
        <v>36564964.866525501</v>
      </c>
      <c r="AE36" s="18">
        <v>134709743.88313103</v>
      </c>
      <c r="AF36" s="18">
        <v>139105795.0729011</v>
      </c>
      <c r="AG36" s="18">
        <v>142142955.09966171</v>
      </c>
      <c r="AH36" s="18">
        <v>487988198.24934411</v>
      </c>
      <c r="AI36" s="18">
        <v>81522097.966646522</v>
      </c>
      <c r="AJ36" s="18">
        <v>51109513.402306214</v>
      </c>
      <c r="AK36" s="18">
        <v>14889597.128819015</v>
      </c>
      <c r="AL36" s="18">
        <v>98821963.89346543</v>
      </c>
      <c r="AM36" s="18">
        <v>231283455.84993821</v>
      </c>
      <c r="AN36" s="18">
        <v>22494254.533504784</v>
      </c>
      <c r="AO36" s="18">
        <v>272646163.54536796</v>
      </c>
      <c r="AP36" s="18">
        <v>57744742.809795909</v>
      </c>
      <c r="AQ36" s="18">
        <v>153744695.8598651</v>
      </c>
      <c r="AR36" s="18">
        <v>141783073.6571683</v>
      </c>
      <c r="AS36" s="18">
        <v>249922428.81732011</v>
      </c>
      <c r="AT36" s="18">
        <v>193403353.81270835</v>
      </c>
      <c r="AU36" s="18">
        <v>201154270.89027482</v>
      </c>
      <c r="AV36" s="18">
        <v>39500492.14744582</v>
      </c>
      <c r="AW36" s="18">
        <v>67399631.427730039</v>
      </c>
      <c r="AX36" s="18">
        <v>127064047.29948236</v>
      </c>
      <c r="AY36" s="18">
        <v>19742972.139340442</v>
      </c>
      <c r="AZ36" s="18">
        <v>64975813.895357363</v>
      </c>
      <c r="BA36" s="18">
        <v>284103560.10336345</v>
      </c>
      <c r="BB36" s="18">
        <v>41041363.825293928</v>
      </c>
      <c r="BC36" s="18">
        <v>76388246.518818706</v>
      </c>
      <c r="BD36" s="18">
        <v>197679781.76605859</v>
      </c>
      <c r="BE36" s="18">
        <v>140376535.27760002</v>
      </c>
      <c r="BF36" s="18">
        <v>724856219.25952828</v>
      </c>
      <c r="BG36" s="18">
        <v>792127264.88212013</v>
      </c>
      <c r="BH36" s="18">
        <v>706105234.77727509</v>
      </c>
      <c r="BI36" s="18">
        <v>215676786.07302451</v>
      </c>
      <c r="BJ36" s="18">
        <v>287291142.77498239</v>
      </c>
      <c r="BK36" s="18">
        <v>61254442.119675674</v>
      </c>
      <c r="BL36" s="18">
        <v>35711965.631733045</v>
      </c>
      <c r="BM36" s="18">
        <v>37317260.662792154</v>
      </c>
      <c r="BN36" s="18">
        <v>130353616.67938717</v>
      </c>
      <c r="BO36" s="18">
        <v>78580472.723828137</v>
      </c>
      <c r="BP36" s="18">
        <v>31055618.513571635</v>
      </c>
      <c r="BQ36" s="18">
        <v>163227146.39781511</v>
      </c>
      <c r="BR36" s="18">
        <v>35190699.924381621</v>
      </c>
    </row>
    <row r="37" spans="1:70" ht="15.75" x14ac:dyDescent="0.25">
      <c r="A37" s="17" t="s">
        <v>297</v>
      </c>
      <c r="B37" s="18">
        <v>12083057032.199541</v>
      </c>
      <c r="C37" s="18">
        <v>182572921.02840602</v>
      </c>
      <c r="D37" s="18">
        <v>30776916.849377558</v>
      </c>
      <c r="E37" s="18">
        <v>24274272.305603702</v>
      </c>
      <c r="F37" s="18">
        <v>6502644.543773856</v>
      </c>
      <c r="G37" s="18">
        <v>215176576.14186767</v>
      </c>
      <c r="H37" s="18">
        <v>62519770.838186294</v>
      </c>
      <c r="I37" s="18">
        <v>146283146.62220776</v>
      </c>
      <c r="J37" s="18">
        <v>5856288.2017967235</v>
      </c>
      <c r="K37" s="18">
        <v>65386426.810921647</v>
      </c>
      <c r="L37" s="18">
        <v>24520809.899176136</v>
      </c>
      <c r="M37" s="18">
        <v>150581087.002538</v>
      </c>
      <c r="N37" s="18">
        <v>191693813.5881089</v>
      </c>
      <c r="O37" s="18">
        <v>74862989.13000299</v>
      </c>
      <c r="P37" s="18">
        <v>47354502.854809448</v>
      </c>
      <c r="Q37" s="18">
        <v>100391500.94751374</v>
      </c>
      <c r="R37" s="18">
        <v>140967231.2633858</v>
      </c>
      <c r="S37" s="18">
        <v>156336797.80989838</v>
      </c>
      <c r="T37" s="18">
        <v>43277485.873461768</v>
      </c>
      <c r="U37" s="18">
        <v>62817152.692948483</v>
      </c>
      <c r="V37" s="18">
        <v>307066542.44506633</v>
      </c>
      <c r="W37" s="18">
        <v>114857308.62304547</v>
      </c>
      <c r="X37" s="18">
        <v>584941982.50291538</v>
      </c>
      <c r="Y37" s="18">
        <v>278869935.26154363</v>
      </c>
      <c r="Z37" s="18">
        <v>519287833.77054387</v>
      </c>
      <c r="AA37" s="18">
        <v>1089390296.4425273</v>
      </c>
      <c r="AB37" s="18">
        <v>327622965.92407262</v>
      </c>
      <c r="AC37" s="18">
        <v>8859701.1678398848</v>
      </c>
      <c r="AD37" s="18">
        <v>36981082.525524735</v>
      </c>
      <c r="AE37" s="18">
        <v>137489902.45090571</v>
      </c>
      <c r="AF37" s="18">
        <v>138612367.91739896</v>
      </c>
      <c r="AG37" s="18">
        <v>148400707.23882937</v>
      </c>
      <c r="AH37" s="18">
        <v>483095778.95847696</v>
      </c>
      <c r="AI37" s="18">
        <v>76826900.847776353</v>
      </c>
      <c r="AJ37" s="18">
        <v>52460889.759040549</v>
      </c>
      <c r="AK37" s="18">
        <v>14005343.413158011</v>
      </c>
      <c r="AL37" s="18">
        <v>101829275.49539956</v>
      </c>
      <c r="AM37" s="18">
        <v>234991450.6986317</v>
      </c>
      <c r="AN37" s="18">
        <v>23312011.921333294</v>
      </c>
      <c r="AO37" s="18">
        <v>270233091.48110509</v>
      </c>
      <c r="AP37" s="18">
        <v>58786134.184350878</v>
      </c>
      <c r="AQ37" s="18">
        <v>156170828.34005001</v>
      </c>
      <c r="AR37" s="18">
        <v>147894025.08655712</v>
      </c>
      <c r="AS37" s="18">
        <v>256981469.5930748</v>
      </c>
      <c r="AT37" s="18">
        <v>198732219.78184652</v>
      </c>
      <c r="AU37" s="18">
        <v>201383111.57440466</v>
      </c>
      <c r="AV37" s="18">
        <v>40230184.865133055</v>
      </c>
      <c r="AW37" s="18">
        <v>70320333.237294659</v>
      </c>
      <c r="AX37" s="18">
        <v>128608565.37834476</v>
      </c>
      <c r="AY37" s="18">
        <v>20083234.585370094</v>
      </c>
      <c r="AZ37" s="18">
        <v>65717261.573599711</v>
      </c>
      <c r="BA37" s="18">
        <v>293420662.23302639</v>
      </c>
      <c r="BB37" s="18">
        <v>43695275.237204857</v>
      </c>
      <c r="BC37" s="18">
        <v>79132685.462077275</v>
      </c>
      <c r="BD37" s="18">
        <v>209239297.70380309</v>
      </c>
      <c r="BE37" s="18">
        <v>141955362.31437325</v>
      </c>
      <c r="BF37" s="18">
        <v>735718511.24787927</v>
      </c>
      <c r="BG37" s="18">
        <v>793177185.53354168</v>
      </c>
      <c r="BH37" s="18">
        <v>713112736.29098952</v>
      </c>
      <c r="BI37" s="18">
        <v>220768904.04375631</v>
      </c>
      <c r="BJ37" s="18">
        <v>283506594.64265919</v>
      </c>
      <c r="BK37" s="18">
        <v>58173619.595546126</v>
      </c>
      <c r="BL37" s="18">
        <v>36760728.004418187</v>
      </c>
      <c r="BM37" s="18">
        <v>35535123.209065355</v>
      </c>
      <c r="BN37" s="18">
        <v>130784489.58450288</v>
      </c>
      <c r="BO37" s="18">
        <v>81181092.355587035</v>
      </c>
      <c r="BP37" s="18">
        <v>29956534.156855214</v>
      </c>
      <c r="BQ37" s="18">
        <v>165657865.01703203</v>
      </c>
      <c r="BR37" s="18">
        <v>35862210.967456825</v>
      </c>
    </row>
    <row r="38" spans="1:70" ht="15.75" x14ac:dyDescent="0.25">
      <c r="A38" s="17" t="s">
        <v>298</v>
      </c>
      <c r="B38" s="18">
        <v>12080519463.647156</v>
      </c>
      <c r="C38" s="18">
        <v>193797375.52777174</v>
      </c>
      <c r="D38" s="18">
        <v>31967487.867686205</v>
      </c>
      <c r="E38" s="18">
        <v>25295008.557111423</v>
      </c>
      <c r="F38" s="18">
        <v>6672479.310574783</v>
      </c>
      <c r="G38" s="18">
        <v>206710561.58537924</v>
      </c>
      <c r="H38" s="18">
        <v>58934143.008641943</v>
      </c>
      <c r="I38" s="18">
        <v>143042360.66017208</v>
      </c>
      <c r="J38" s="18">
        <v>5024639.4276749901</v>
      </c>
      <c r="K38" s="18">
        <v>63267960.419867277</v>
      </c>
      <c r="L38" s="18">
        <v>23077506.34650474</v>
      </c>
      <c r="M38" s="18">
        <v>145749559.86514416</v>
      </c>
      <c r="N38" s="18">
        <v>191391974.9460263</v>
      </c>
      <c r="O38" s="18">
        <v>72333464.920314178</v>
      </c>
      <c r="P38" s="18">
        <v>46944786.526438594</v>
      </c>
      <c r="Q38" s="18">
        <v>100540183.54355247</v>
      </c>
      <c r="R38" s="18">
        <v>139256575.94342765</v>
      </c>
      <c r="S38" s="18">
        <v>156019083.14159113</v>
      </c>
      <c r="T38" s="18">
        <v>42818913.713192254</v>
      </c>
      <c r="U38" s="18">
        <v>62146103.328227423</v>
      </c>
      <c r="V38" s="18">
        <v>309826179.31167841</v>
      </c>
      <c r="W38" s="18">
        <v>116063311.43792261</v>
      </c>
      <c r="X38" s="18">
        <v>584045772.90924358</v>
      </c>
      <c r="Y38" s="18">
        <v>276410502.28407377</v>
      </c>
      <c r="Z38" s="18">
        <v>523575239.7104938</v>
      </c>
      <c r="AA38" s="18">
        <v>1076620238.8432176</v>
      </c>
      <c r="AB38" s="18">
        <v>336121735.98026836</v>
      </c>
      <c r="AC38" s="18">
        <v>9358610.2741719428</v>
      </c>
      <c r="AD38" s="18">
        <v>35449128.907248624</v>
      </c>
      <c r="AE38" s="18">
        <v>137019764.50741634</v>
      </c>
      <c r="AF38" s="18">
        <v>134043794.79150261</v>
      </c>
      <c r="AG38" s="18">
        <v>150261249.49593434</v>
      </c>
      <c r="AH38" s="18">
        <v>480223401.19781208</v>
      </c>
      <c r="AI38" s="18">
        <v>81515614.304167464</v>
      </c>
      <c r="AJ38" s="18">
        <v>49813779.847993307</v>
      </c>
      <c r="AK38" s="18">
        <v>13556818.364362575</v>
      </c>
      <c r="AL38" s="18">
        <v>100134072.31385916</v>
      </c>
      <c r="AM38" s="18">
        <v>232831664.02508581</v>
      </c>
      <c r="AN38" s="18">
        <v>23776367.714588918</v>
      </c>
      <c r="AO38" s="18">
        <v>265798018.29983899</v>
      </c>
      <c r="AP38" s="18">
        <v>58976264.154744022</v>
      </c>
      <c r="AQ38" s="18">
        <v>153860373.41098967</v>
      </c>
      <c r="AR38" s="18">
        <v>152121439.40378603</v>
      </c>
      <c r="AS38" s="18">
        <v>263223579.56933612</v>
      </c>
      <c r="AT38" s="18">
        <v>200596435.02139804</v>
      </c>
      <c r="AU38" s="18">
        <v>204384520.35442305</v>
      </c>
      <c r="AV38" s="18">
        <v>40289102.51001367</v>
      </c>
      <c r="AW38" s="18">
        <v>65493841.468305729</v>
      </c>
      <c r="AX38" s="18">
        <v>126544162.44186588</v>
      </c>
      <c r="AY38" s="18">
        <v>20528274.168514725</v>
      </c>
      <c r="AZ38" s="18">
        <v>69908441.584470838</v>
      </c>
      <c r="BA38" s="18">
        <v>301844099.32851946</v>
      </c>
      <c r="BB38" s="18">
        <v>43341666.375285</v>
      </c>
      <c r="BC38" s="18">
        <v>78052773.424625158</v>
      </c>
      <c r="BD38" s="18">
        <v>211182886.73484072</v>
      </c>
      <c r="BE38" s="18">
        <v>141523569.00348923</v>
      </c>
      <c r="BF38" s="18">
        <v>732674289.96219158</v>
      </c>
      <c r="BG38" s="18">
        <v>792624912.00605059</v>
      </c>
      <c r="BH38" s="18">
        <v>715110011.4258256</v>
      </c>
      <c r="BI38" s="18">
        <v>219137069.7474702</v>
      </c>
      <c r="BJ38" s="18">
        <v>287300899.23377657</v>
      </c>
      <c r="BK38" s="18">
        <v>57915926.507660143</v>
      </c>
      <c r="BL38" s="18">
        <v>34917645.715904459</v>
      </c>
      <c r="BM38" s="18">
        <v>38284239.769150846</v>
      </c>
      <c r="BN38" s="18">
        <v>133571835.92498215</v>
      </c>
      <c r="BO38" s="18">
        <v>82159898.488599122</v>
      </c>
      <c r="BP38" s="18">
        <v>29215995.178276405</v>
      </c>
      <c r="BQ38" s="18">
        <v>170911495.38568509</v>
      </c>
      <c r="BR38" s="18">
        <v>35355870.054484829</v>
      </c>
    </row>
    <row r="39" spans="1:70" ht="15.75" x14ac:dyDescent="0.25">
      <c r="A39" s="17" t="s">
        <v>299</v>
      </c>
      <c r="B39" s="18">
        <v>12112250759.034309</v>
      </c>
      <c r="C39" s="18">
        <v>192075325.20303828</v>
      </c>
      <c r="D39" s="18">
        <v>32772995.065405644</v>
      </c>
      <c r="E39" s="18">
        <v>26224580.277326379</v>
      </c>
      <c r="F39" s="18">
        <v>6548414.7880792674</v>
      </c>
      <c r="G39" s="18">
        <v>208147738.20199561</v>
      </c>
      <c r="H39" s="18">
        <v>59203889.192650221</v>
      </c>
      <c r="I39" s="18">
        <v>143432493.72314259</v>
      </c>
      <c r="J39" s="18">
        <v>4961894.0929072089</v>
      </c>
      <c r="K39" s="18">
        <v>65088415.299140915</v>
      </c>
      <c r="L39" s="18">
        <v>22250998.166099682</v>
      </c>
      <c r="M39" s="18">
        <v>146294166.06602222</v>
      </c>
      <c r="N39" s="18">
        <v>193827163.41834402</v>
      </c>
      <c r="O39" s="18">
        <v>69830003.492057353</v>
      </c>
      <c r="P39" s="18">
        <v>46943283.346000284</v>
      </c>
      <c r="Q39" s="18">
        <v>98508589.892845348</v>
      </c>
      <c r="R39" s="18">
        <v>137084243.64759734</v>
      </c>
      <c r="S39" s="18">
        <v>151900812.60819909</v>
      </c>
      <c r="T39" s="18">
        <v>44003276.108318634</v>
      </c>
      <c r="U39" s="18">
        <v>62905983.033506908</v>
      </c>
      <c r="V39" s="18">
        <v>309439250.63948166</v>
      </c>
      <c r="W39" s="18">
        <v>115598116.25042599</v>
      </c>
      <c r="X39" s="18">
        <v>585185683.85421956</v>
      </c>
      <c r="Y39" s="18">
        <v>272271279.01814544</v>
      </c>
      <c r="Z39" s="18">
        <v>527589521.73618495</v>
      </c>
      <c r="AA39" s="18">
        <v>1065657982.8700875</v>
      </c>
      <c r="AB39" s="18">
        <v>336757083.4670108</v>
      </c>
      <c r="AC39" s="18">
        <v>8552816.9609679468</v>
      </c>
      <c r="AD39" s="18">
        <v>35063234.226584591</v>
      </c>
      <c r="AE39" s="18">
        <v>135456583.95166004</v>
      </c>
      <c r="AF39" s="18">
        <v>133743307.68322593</v>
      </c>
      <c r="AG39" s="18">
        <v>147684973.94878352</v>
      </c>
      <c r="AH39" s="18">
        <v>481194100.59969759</v>
      </c>
      <c r="AI39" s="18">
        <v>78487373.365399927</v>
      </c>
      <c r="AJ39" s="18">
        <v>49249516.746366337</v>
      </c>
      <c r="AK39" s="18">
        <v>13897370.779709928</v>
      </c>
      <c r="AL39" s="18">
        <v>98615264.702422768</v>
      </c>
      <c r="AM39" s="18">
        <v>239737000.11741135</v>
      </c>
      <c r="AN39" s="18">
        <v>22840014.78147931</v>
      </c>
      <c r="AO39" s="18">
        <v>266496801.05449384</v>
      </c>
      <c r="AP39" s="18">
        <v>59132497.175536647</v>
      </c>
      <c r="AQ39" s="18">
        <v>151871379.00991756</v>
      </c>
      <c r="AR39" s="18">
        <v>160098914.74929473</v>
      </c>
      <c r="AS39" s="18">
        <v>259269092.09379265</v>
      </c>
      <c r="AT39" s="18">
        <v>204765477.68512449</v>
      </c>
      <c r="AU39" s="18">
        <v>206515726.57341477</v>
      </c>
      <c r="AV39" s="18">
        <v>40815625.033020347</v>
      </c>
      <c r="AW39" s="18">
        <v>69408887.362860352</v>
      </c>
      <c r="AX39" s="18">
        <v>127301665.01127292</v>
      </c>
      <c r="AY39" s="18">
        <v>21538278.522208467</v>
      </c>
      <c r="AZ39" s="18">
        <v>67365553.082990915</v>
      </c>
      <c r="BA39" s="18">
        <v>305211294.92198962</v>
      </c>
      <c r="BB39" s="18">
        <v>42745283.488105945</v>
      </c>
      <c r="BC39" s="18">
        <v>77716247.535056412</v>
      </c>
      <c r="BD39" s="18">
        <v>208699482.06239507</v>
      </c>
      <c r="BE39" s="18">
        <v>145127208.12967142</v>
      </c>
      <c r="BF39" s="18">
        <v>725814117.81046486</v>
      </c>
      <c r="BG39" s="18">
        <v>817578991.14472568</v>
      </c>
      <c r="BH39" s="18">
        <v>714071495.70999205</v>
      </c>
      <c r="BI39" s="18">
        <v>222947043.62205487</v>
      </c>
      <c r="BJ39" s="18">
        <v>297416964.44803476</v>
      </c>
      <c r="BK39" s="18">
        <v>59069905.930073537</v>
      </c>
      <c r="BL39" s="18">
        <v>36100985.689774305</v>
      </c>
      <c r="BM39" s="18">
        <v>37279094.895992257</v>
      </c>
      <c r="BN39" s="18">
        <v>135290536.50968775</v>
      </c>
      <c r="BO39" s="18">
        <v>81184645.65170595</v>
      </c>
      <c r="BP39" s="18">
        <v>28981984.657731354</v>
      </c>
      <c r="BQ39" s="18">
        <v>169985035.4008027</v>
      </c>
      <c r="BR39" s="18">
        <v>36198797.815590732</v>
      </c>
    </row>
    <row r="40" spans="1:70" ht="15.75" x14ac:dyDescent="0.25">
      <c r="A40" s="17" t="s">
        <v>300</v>
      </c>
      <c r="B40" s="18">
        <v>12096536535.337814</v>
      </c>
      <c r="C40" s="18">
        <v>187414070.91489619</v>
      </c>
      <c r="D40" s="18">
        <v>30845767.28057047</v>
      </c>
      <c r="E40" s="18">
        <v>24384094.464758601</v>
      </c>
      <c r="F40" s="18">
        <v>6461672.8158118734</v>
      </c>
      <c r="G40" s="18">
        <v>200038276.21678442</v>
      </c>
      <c r="H40" s="18">
        <v>58346742.668955855</v>
      </c>
      <c r="I40" s="18">
        <v>142340451.82668599</v>
      </c>
      <c r="J40" s="18">
        <v>4894205.8692262275</v>
      </c>
      <c r="K40" s="18">
        <v>64988331.754343837</v>
      </c>
      <c r="L40" s="18">
        <v>22229997.91257675</v>
      </c>
      <c r="M40" s="18">
        <v>147659723.56785098</v>
      </c>
      <c r="N40" s="18">
        <v>194903510.92471987</v>
      </c>
      <c r="O40" s="18">
        <v>72083114.779283077</v>
      </c>
      <c r="P40" s="18">
        <v>48893322.986634687</v>
      </c>
      <c r="Q40" s="18">
        <v>96882239.611829266</v>
      </c>
      <c r="R40" s="18">
        <v>137271437.81164077</v>
      </c>
      <c r="S40" s="18">
        <v>155959527.3567054</v>
      </c>
      <c r="T40" s="18">
        <v>44894392.368439332</v>
      </c>
      <c r="U40" s="18">
        <v>62436968.46331121</v>
      </c>
      <c r="V40" s="18">
        <v>310104105.01371652</v>
      </c>
      <c r="W40" s="18">
        <v>116524631.05246487</v>
      </c>
      <c r="X40" s="18">
        <v>580480088.09129322</v>
      </c>
      <c r="Y40" s="18">
        <v>270362984.86414921</v>
      </c>
      <c r="Z40" s="18">
        <v>534256656.93130809</v>
      </c>
      <c r="AA40" s="18">
        <v>1049300800.9758193</v>
      </c>
      <c r="AB40" s="18">
        <v>338763479.52709794</v>
      </c>
      <c r="AC40" s="18">
        <v>8871106.9655542281</v>
      </c>
      <c r="AD40" s="18">
        <v>35378591.072269917</v>
      </c>
      <c r="AE40" s="18">
        <v>136505024.52621543</v>
      </c>
      <c r="AF40" s="18">
        <v>138257271.32432759</v>
      </c>
      <c r="AG40" s="18">
        <v>151476589.72913933</v>
      </c>
      <c r="AH40" s="18">
        <v>484249610.86957502</v>
      </c>
      <c r="AI40" s="18">
        <v>81109167.423486754</v>
      </c>
      <c r="AJ40" s="18">
        <v>50715328.948855177</v>
      </c>
      <c r="AK40" s="18">
        <v>13946516.314040164</v>
      </c>
      <c r="AL40" s="18">
        <v>97283946.600434721</v>
      </c>
      <c r="AM40" s="18">
        <v>239998587.64886966</v>
      </c>
      <c r="AN40" s="18">
        <v>23568484.764549371</v>
      </c>
      <c r="AO40" s="18">
        <v>267895646.85155171</v>
      </c>
      <c r="AP40" s="18">
        <v>57871379.543924242</v>
      </c>
      <c r="AQ40" s="18">
        <v>146968251.09028426</v>
      </c>
      <c r="AR40" s="18">
        <v>165767181.78111318</v>
      </c>
      <c r="AS40" s="18">
        <v>258325782.12997067</v>
      </c>
      <c r="AT40" s="18">
        <v>208530146.98394263</v>
      </c>
      <c r="AU40" s="18">
        <v>206423014.48650193</v>
      </c>
      <c r="AV40" s="18">
        <v>40714015.787611559</v>
      </c>
      <c r="AW40" s="18">
        <v>68350567.935962468</v>
      </c>
      <c r="AX40" s="18">
        <v>127390976.54343505</v>
      </c>
      <c r="AY40" s="18">
        <v>22408452.099665474</v>
      </c>
      <c r="AZ40" s="18">
        <v>71687521.87460418</v>
      </c>
      <c r="BA40" s="18">
        <v>297904047.70336074</v>
      </c>
      <c r="BB40" s="18">
        <v>43401199.195928626</v>
      </c>
      <c r="BC40" s="18">
        <v>78682216.591602296</v>
      </c>
      <c r="BD40" s="18">
        <v>209947444.65986037</v>
      </c>
      <c r="BE40" s="18">
        <v>143082552.02191764</v>
      </c>
      <c r="BF40" s="18">
        <v>725849849.59203517</v>
      </c>
      <c r="BG40" s="18">
        <v>800864479.77129972</v>
      </c>
      <c r="BH40" s="18">
        <v>708948035.15526426</v>
      </c>
      <c r="BI40" s="18">
        <v>224651181.52162713</v>
      </c>
      <c r="BJ40" s="18">
        <v>293427414.87115937</v>
      </c>
      <c r="BK40" s="18">
        <v>58339756.75891462</v>
      </c>
      <c r="BL40" s="18">
        <v>38595406.11954084</v>
      </c>
      <c r="BM40" s="18">
        <v>36879372.526972689</v>
      </c>
      <c r="BN40" s="18">
        <v>139508978.37487406</v>
      </c>
      <c r="BO40" s="18">
        <v>80712996.519443333</v>
      </c>
      <c r="BP40" s="18">
        <v>29278106.203610182</v>
      </c>
      <c r="BQ40" s="18">
        <v>174387145.25015941</v>
      </c>
      <c r="BR40" s="18">
        <v>36508360.434053354</v>
      </c>
    </row>
    <row r="41" spans="1:70" ht="15.75" x14ac:dyDescent="0.25">
      <c r="A41" s="17" t="s">
        <v>301</v>
      </c>
      <c r="B41" s="18">
        <v>12113778598.758835</v>
      </c>
      <c r="C41" s="18">
        <v>193633052.55789331</v>
      </c>
      <c r="D41" s="18">
        <v>31993841.466272347</v>
      </c>
      <c r="E41" s="18">
        <v>25437557.646590829</v>
      </c>
      <c r="F41" s="18">
        <v>6556283.819681515</v>
      </c>
      <c r="G41" s="18">
        <v>198921542.75278088</v>
      </c>
      <c r="H41" s="18">
        <v>58650157.04562474</v>
      </c>
      <c r="I41" s="18">
        <v>139105381.47093329</v>
      </c>
      <c r="J41" s="18">
        <v>4886929.2134092152</v>
      </c>
      <c r="K41" s="18">
        <v>62847875.876740903</v>
      </c>
      <c r="L41" s="18">
        <v>23218191.582552224</v>
      </c>
      <c r="M41" s="18">
        <v>146774318.75206834</v>
      </c>
      <c r="N41" s="18">
        <v>195741746.9878751</v>
      </c>
      <c r="O41" s="18">
        <v>70546008.797824755</v>
      </c>
      <c r="P41" s="18">
        <v>48324648.675969034</v>
      </c>
      <c r="Q41" s="18">
        <v>96630988.327631503</v>
      </c>
      <c r="R41" s="18">
        <v>137543529.07661018</v>
      </c>
      <c r="S41" s="18">
        <v>157892185.07726178</v>
      </c>
      <c r="T41" s="18">
        <v>46165824.996293172</v>
      </c>
      <c r="U41" s="18">
        <v>62443704.423917651</v>
      </c>
      <c r="V41" s="18">
        <v>313365184.38709009</v>
      </c>
      <c r="W41" s="18">
        <v>117434087.26637444</v>
      </c>
      <c r="X41" s="18">
        <v>582731474.86475849</v>
      </c>
      <c r="Y41" s="18">
        <v>268078846.73523718</v>
      </c>
      <c r="Z41" s="18">
        <v>528354858.53416818</v>
      </c>
      <c r="AA41" s="18">
        <v>1043567558.1393199</v>
      </c>
      <c r="AB41" s="18">
        <v>346177441.01714712</v>
      </c>
      <c r="AC41" s="18">
        <v>8301035.4073562706</v>
      </c>
      <c r="AD41" s="18">
        <v>36044596.197153457</v>
      </c>
      <c r="AE41" s="18">
        <v>134027012.04227939</v>
      </c>
      <c r="AF41" s="18">
        <v>132667774.97918919</v>
      </c>
      <c r="AG41" s="18">
        <v>156234380.83409885</v>
      </c>
      <c r="AH41" s="18">
        <v>498670663.92095399</v>
      </c>
      <c r="AI41" s="18">
        <v>81673689.997551098</v>
      </c>
      <c r="AJ41" s="18">
        <v>53628379.33508911</v>
      </c>
      <c r="AK41" s="18">
        <v>13959474.005157657</v>
      </c>
      <c r="AL41" s="18">
        <v>95265887.636586174</v>
      </c>
      <c r="AM41" s="18">
        <v>242919750.19686785</v>
      </c>
      <c r="AN41" s="18">
        <v>23851729.741034437</v>
      </c>
      <c r="AO41" s="18">
        <v>274445708.49380857</v>
      </c>
      <c r="AP41" s="18">
        <v>57854000.432067677</v>
      </c>
      <c r="AQ41" s="18">
        <v>150177407.06407765</v>
      </c>
      <c r="AR41" s="18">
        <v>162665772.48969397</v>
      </c>
      <c r="AS41" s="18">
        <v>264148050.53839517</v>
      </c>
      <c r="AT41" s="18">
        <v>202683390.42041245</v>
      </c>
      <c r="AU41" s="18">
        <v>206317654.06556606</v>
      </c>
      <c r="AV41" s="18">
        <v>40735497.401649117</v>
      </c>
      <c r="AW41" s="18">
        <v>64141382.81453938</v>
      </c>
      <c r="AX41" s="18">
        <v>125614530.40802415</v>
      </c>
      <c r="AY41" s="18">
        <v>23732230.335210659</v>
      </c>
      <c r="AZ41" s="18">
        <v>68015098.948073387</v>
      </c>
      <c r="BA41" s="18">
        <v>298788840.87271935</v>
      </c>
      <c r="BB41" s="18">
        <v>43258373.451111272</v>
      </c>
      <c r="BC41" s="18">
        <v>77200326.496157065</v>
      </c>
      <c r="BD41" s="18">
        <v>207921872.68205538</v>
      </c>
      <c r="BE41" s="18">
        <v>142815905.63890603</v>
      </c>
      <c r="BF41" s="18">
        <v>726446823.46842778</v>
      </c>
      <c r="BG41" s="18">
        <v>800660770.72460783</v>
      </c>
      <c r="BH41" s="18">
        <v>708406220.17682278</v>
      </c>
      <c r="BI41" s="18">
        <v>223419733.88336325</v>
      </c>
      <c r="BJ41" s="18">
        <v>297425853.79627407</v>
      </c>
      <c r="BK41" s="18">
        <v>56756488.689203367</v>
      </c>
      <c r="BL41" s="18">
        <v>38592681.1317252</v>
      </c>
      <c r="BM41" s="18">
        <v>40501043.990180917</v>
      </c>
      <c r="BN41" s="18">
        <v>136221854.2751444</v>
      </c>
      <c r="BO41" s="18">
        <v>80598835.469884664</v>
      </c>
      <c r="BP41" s="18">
        <v>28483846.700955484</v>
      </c>
      <c r="BQ41" s="18">
        <v>175453580.74051562</v>
      </c>
      <c r="BR41" s="18">
        <v>38021070.840192102</v>
      </c>
    </row>
    <row r="42" spans="1:70" ht="15.75" x14ac:dyDescent="0.25">
      <c r="A42" s="17" t="s">
        <v>302</v>
      </c>
      <c r="B42" s="18">
        <v>12162752230.290398</v>
      </c>
      <c r="C42" s="18">
        <v>195756578.12650895</v>
      </c>
      <c r="D42" s="18">
        <v>31004628.576245498</v>
      </c>
      <c r="E42" s="18">
        <v>24430888.30738879</v>
      </c>
      <c r="F42" s="18">
        <v>6573740.268856707</v>
      </c>
      <c r="G42" s="18">
        <v>203140904.01498169</v>
      </c>
      <c r="H42" s="18">
        <v>57166730.367586762</v>
      </c>
      <c r="I42" s="18">
        <v>142788767.18006343</v>
      </c>
      <c r="J42" s="18">
        <v>5060094.3302723365</v>
      </c>
      <c r="K42" s="18">
        <v>64416163.878055364</v>
      </c>
      <c r="L42" s="18">
        <v>22966088.874349076</v>
      </c>
      <c r="M42" s="18">
        <v>147846127.4831565</v>
      </c>
      <c r="N42" s="18">
        <v>193866382.70949078</v>
      </c>
      <c r="O42" s="18">
        <v>69720659.520036161</v>
      </c>
      <c r="P42" s="18">
        <v>48439246.550450936</v>
      </c>
      <c r="Q42" s="18">
        <v>97439633.809562117</v>
      </c>
      <c r="R42" s="18">
        <v>137257074.58005062</v>
      </c>
      <c r="S42" s="18">
        <v>154895073.04732361</v>
      </c>
      <c r="T42" s="18">
        <v>47844466.525789157</v>
      </c>
      <c r="U42" s="18">
        <v>64576508.65966931</v>
      </c>
      <c r="V42" s="18">
        <v>314861088.33862531</v>
      </c>
      <c r="W42" s="18">
        <v>116131654.18984053</v>
      </c>
      <c r="X42" s="18">
        <v>591851792.78200579</v>
      </c>
      <c r="Y42" s="18">
        <v>264825067.73797828</v>
      </c>
      <c r="Z42" s="18">
        <v>529545226.89920247</v>
      </c>
      <c r="AA42" s="18">
        <v>1048286872.8794144</v>
      </c>
      <c r="AB42" s="18">
        <v>333745974.6283257</v>
      </c>
      <c r="AC42" s="18">
        <v>8548689.2915733773</v>
      </c>
      <c r="AD42" s="18">
        <v>35666195.276740097</v>
      </c>
      <c r="AE42" s="18">
        <v>135020480.5936687</v>
      </c>
      <c r="AF42" s="18">
        <v>134867437.76902217</v>
      </c>
      <c r="AG42" s="18">
        <v>164395293.21840939</v>
      </c>
      <c r="AH42" s="18">
        <v>503765749.09225589</v>
      </c>
      <c r="AI42" s="18">
        <v>84121334.514110163</v>
      </c>
      <c r="AJ42" s="18">
        <v>53337688.5471747</v>
      </c>
      <c r="AK42" s="18">
        <v>15143816.103839491</v>
      </c>
      <c r="AL42" s="18">
        <v>94237386.291352302</v>
      </c>
      <c r="AM42" s="18">
        <v>245721757.25091165</v>
      </c>
      <c r="AN42" s="18">
        <v>25002107.386773828</v>
      </c>
      <c r="AO42" s="18">
        <v>273275959.69065756</v>
      </c>
      <c r="AP42" s="18">
        <v>57695604.647889644</v>
      </c>
      <c r="AQ42" s="18">
        <v>152944445.10479853</v>
      </c>
      <c r="AR42" s="18">
        <v>166336685.5692561</v>
      </c>
      <c r="AS42" s="18">
        <v>265628982.93150562</v>
      </c>
      <c r="AT42" s="18">
        <v>216218288.57206303</v>
      </c>
      <c r="AU42" s="18">
        <v>204752494.99265239</v>
      </c>
      <c r="AV42" s="18">
        <v>40798340.826207861</v>
      </c>
      <c r="AW42" s="18">
        <v>67257088.682770014</v>
      </c>
      <c r="AX42" s="18">
        <v>128390066.48617488</v>
      </c>
      <c r="AY42" s="18">
        <v>22897133.409476925</v>
      </c>
      <c r="AZ42" s="18">
        <v>66666297.271655537</v>
      </c>
      <c r="BA42" s="18">
        <v>301971629.99410003</v>
      </c>
      <c r="BB42" s="18">
        <v>43018712.989494808</v>
      </c>
      <c r="BC42" s="18">
        <v>77740751.741802633</v>
      </c>
      <c r="BD42" s="18">
        <v>208144552.48382792</v>
      </c>
      <c r="BE42" s="18">
        <v>144328670.07838213</v>
      </c>
      <c r="BF42" s="18">
        <v>727050545.9114579</v>
      </c>
      <c r="BG42" s="18">
        <v>799322815.80286789</v>
      </c>
      <c r="BH42" s="18">
        <v>704865375.72569251</v>
      </c>
      <c r="BI42" s="18">
        <v>225584788.02078092</v>
      </c>
      <c r="BJ42" s="18">
        <v>296386928.26342416</v>
      </c>
      <c r="BK42" s="18">
        <v>57047562.518339053</v>
      </c>
      <c r="BL42" s="18">
        <v>39196213.889989533</v>
      </c>
      <c r="BM42" s="18">
        <v>40288965.324947476</v>
      </c>
      <c r="BN42" s="18">
        <v>135528715.44416624</v>
      </c>
      <c r="BO42" s="18">
        <v>81427601.575880378</v>
      </c>
      <c r="BP42" s="18">
        <v>31082136.14381063</v>
      </c>
      <c r="BQ42" s="18">
        <v>166510421.55846119</v>
      </c>
      <c r="BR42" s="18">
        <v>37133713.613045655</v>
      </c>
    </row>
    <row r="43" spans="1:70" ht="15.75" x14ac:dyDescent="0.25">
      <c r="A43" s="17" t="s">
        <v>303</v>
      </c>
      <c r="B43" s="18">
        <v>12182608527.75758</v>
      </c>
      <c r="C43" s="18">
        <v>181472687.05406821</v>
      </c>
      <c r="D43" s="18">
        <v>29723681.243694987</v>
      </c>
      <c r="E43" s="18">
        <v>23178643.649233069</v>
      </c>
      <c r="F43" s="18">
        <v>6545037.5944619179</v>
      </c>
      <c r="G43" s="18">
        <v>202222707.41711244</v>
      </c>
      <c r="H43" s="18">
        <v>55397405.323145263</v>
      </c>
      <c r="I43" s="18">
        <v>145185482.63699505</v>
      </c>
      <c r="J43" s="18">
        <v>4869216.5378740104</v>
      </c>
      <c r="K43" s="18">
        <v>61639730.796943352</v>
      </c>
      <c r="L43" s="18">
        <v>21753685.707632095</v>
      </c>
      <c r="M43" s="18">
        <v>146389434.81391758</v>
      </c>
      <c r="N43" s="18">
        <v>192678800.07703429</v>
      </c>
      <c r="O43" s="18">
        <v>71087023.828286082</v>
      </c>
      <c r="P43" s="18">
        <v>46813183.540927805</v>
      </c>
      <c r="Q43" s="18">
        <v>97148814.902137071</v>
      </c>
      <c r="R43" s="18">
        <v>135227090.56679606</v>
      </c>
      <c r="S43" s="18">
        <v>156158047.1512621</v>
      </c>
      <c r="T43" s="18">
        <v>47505744.909150273</v>
      </c>
      <c r="U43" s="18">
        <v>64119504.910372451</v>
      </c>
      <c r="V43" s="18">
        <v>319702599.96122193</v>
      </c>
      <c r="W43" s="18">
        <v>116568545.5163881</v>
      </c>
      <c r="X43" s="18">
        <v>596476624.23805022</v>
      </c>
      <c r="Y43" s="18">
        <v>264550574.3094568</v>
      </c>
      <c r="Z43" s="18">
        <v>535131097.85500425</v>
      </c>
      <c r="AA43" s="18">
        <v>1047332381.4148566</v>
      </c>
      <c r="AB43" s="18">
        <v>330789195.897017</v>
      </c>
      <c r="AC43" s="18">
        <v>8580007.8684685975</v>
      </c>
      <c r="AD43" s="18">
        <v>35882746.677025326</v>
      </c>
      <c r="AE43" s="18">
        <v>132233078.45783952</v>
      </c>
      <c r="AF43" s="18">
        <v>136021453.84400573</v>
      </c>
      <c r="AG43" s="18">
        <v>163153152.0234001</v>
      </c>
      <c r="AH43" s="18">
        <v>506323441.53657424</v>
      </c>
      <c r="AI43" s="18">
        <v>79678555.956974551</v>
      </c>
      <c r="AJ43" s="18">
        <v>52335626.447077274</v>
      </c>
      <c r="AK43" s="18">
        <v>15116853.937884249</v>
      </c>
      <c r="AL43" s="18">
        <v>95367700.083344728</v>
      </c>
      <c r="AM43" s="18">
        <v>246930417.41063628</v>
      </c>
      <c r="AN43" s="18">
        <v>23561032.841062848</v>
      </c>
      <c r="AO43" s="18">
        <v>274561267.46133226</v>
      </c>
      <c r="AP43" s="18">
        <v>60395671.17471841</v>
      </c>
      <c r="AQ43" s="18">
        <v>155531006.31486434</v>
      </c>
      <c r="AR43" s="18">
        <v>169295549.29642075</v>
      </c>
      <c r="AS43" s="18">
        <v>270961109.31561768</v>
      </c>
      <c r="AT43" s="18">
        <v>215403775.14587924</v>
      </c>
      <c r="AU43" s="18">
        <v>208297973.29076281</v>
      </c>
      <c r="AV43" s="18">
        <v>41513533.89573022</v>
      </c>
      <c r="AW43" s="18">
        <v>68414921.954039022</v>
      </c>
      <c r="AX43" s="18">
        <v>128760692.59378216</v>
      </c>
      <c r="AY43" s="18">
        <v>20747793.292904805</v>
      </c>
      <c r="AZ43" s="18">
        <v>65553940.372103572</v>
      </c>
      <c r="BA43" s="18">
        <v>305217373.77266318</v>
      </c>
      <c r="BB43" s="18">
        <v>49323513.901110053</v>
      </c>
      <c r="BC43" s="18">
        <v>82727668.516983345</v>
      </c>
      <c r="BD43" s="18">
        <v>215311805.84844637</v>
      </c>
      <c r="BE43" s="18">
        <v>144020615.29262286</v>
      </c>
      <c r="BF43" s="18">
        <v>730826529.98867357</v>
      </c>
      <c r="BG43" s="18">
        <v>801857619.16717613</v>
      </c>
      <c r="BH43" s="18">
        <v>693242876.00749481</v>
      </c>
      <c r="BI43" s="18">
        <v>228605606.64879555</v>
      </c>
      <c r="BJ43" s="18">
        <v>295396389.2064032</v>
      </c>
      <c r="BK43" s="18">
        <v>59483920.765602604</v>
      </c>
      <c r="BL43" s="18">
        <v>37353905.612751909</v>
      </c>
      <c r="BM43" s="18">
        <v>39048025.798912533</v>
      </c>
      <c r="BN43" s="18">
        <v>132382210.0355283</v>
      </c>
      <c r="BO43" s="18">
        <v>83025089.641600728</v>
      </c>
      <c r="BP43" s="18">
        <v>29169385.090463102</v>
      </c>
      <c r="BQ43" s="18">
        <v>173490619.70146996</v>
      </c>
      <c r="BR43" s="18">
        <v>37560810.959088519</v>
      </c>
    </row>
    <row r="44" spans="1:70" ht="15.75" x14ac:dyDescent="0.25">
      <c r="A44" s="17" t="s">
        <v>304</v>
      </c>
      <c r="B44" s="18">
        <v>12236183769.160606</v>
      </c>
      <c r="C44" s="18">
        <v>189563551.35932541</v>
      </c>
      <c r="D44" s="18">
        <v>29499184.630629681</v>
      </c>
      <c r="E44" s="18">
        <v>23307898.419698764</v>
      </c>
      <c r="F44" s="18">
        <v>6191286.2109309155</v>
      </c>
      <c r="G44" s="18">
        <v>201647179.48228604</v>
      </c>
      <c r="H44" s="18">
        <v>54388883.434354804</v>
      </c>
      <c r="I44" s="18">
        <v>139326451.47972217</v>
      </c>
      <c r="J44" s="18">
        <v>5489965.7284161225</v>
      </c>
      <c r="K44" s="18">
        <v>61281161.464940026</v>
      </c>
      <c r="L44" s="18">
        <v>20981704.535918165</v>
      </c>
      <c r="M44" s="18">
        <v>140529736.32206562</v>
      </c>
      <c r="N44" s="18">
        <v>192023744.16523176</v>
      </c>
      <c r="O44" s="18">
        <v>69561049.075690538</v>
      </c>
      <c r="P44" s="18">
        <v>46638934.5865741</v>
      </c>
      <c r="Q44" s="18">
        <v>97452393.669957042</v>
      </c>
      <c r="R44" s="18">
        <v>137580107.8833181</v>
      </c>
      <c r="S44" s="18">
        <v>154951389.46920106</v>
      </c>
      <c r="T44" s="18">
        <v>49669778.433037393</v>
      </c>
      <c r="U44" s="18">
        <v>64854284.605600573</v>
      </c>
      <c r="V44" s="18">
        <v>325241241.99974072</v>
      </c>
      <c r="W44" s="18">
        <v>118694888.32031368</v>
      </c>
      <c r="X44" s="18">
        <v>611094494.88454843</v>
      </c>
      <c r="Y44" s="18">
        <v>266475175.60802862</v>
      </c>
      <c r="Z44" s="18">
        <v>532214797.32002777</v>
      </c>
      <c r="AA44" s="18">
        <v>1057396465.8556511</v>
      </c>
      <c r="AB44" s="18">
        <v>327316949.81130284</v>
      </c>
      <c r="AC44" s="18">
        <v>7821712.2106475234</v>
      </c>
      <c r="AD44" s="18">
        <v>33258319.712750938</v>
      </c>
      <c r="AE44" s="18">
        <v>133561211.91972142</v>
      </c>
      <c r="AF44" s="18">
        <v>134726607.08098224</v>
      </c>
      <c r="AG44" s="18">
        <v>170611533.79867625</v>
      </c>
      <c r="AH44" s="18">
        <v>506457815.44985598</v>
      </c>
      <c r="AI44" s="18">
        <v>81255259.882629871</v>
      </c>
      <c r="AJ44" s="18">
        <v>50773916.529600769</v>
      </c>
      <c r="AK44" s="18">
        <v>14044960.128756419</v>
      </c>
      <c r="AL44" s="18">
        <v>96781868.667969212</v>
      </c>
      <c r="AM44" s="18">
        <v>245958796.9966287</v>
      </c>
      <c r="AN44" s="18">
        <v>26033360.097875811</v>
      </c>
      <c r="AO44" s="18">
        <v>279072467.09262884</v>
      </c>
      <c r="AP44" s="18">
        <v>60271656.421084039</v>
      </c>
      <c r="AQ44" s="18">
        <v>157606549.03719041</v>
      </c>
      <c r="AR44" s="18">
        <v>168912477.82754424</v>
      </c>
      <c r="AS44" s="18">
        <v>277333378.61981809</v>
      </c>
      <c r="AT44" s="18">
        <v>211102319.60414678</v>
      </c>
      <c r="AU44" s="18">
        <v>211613664.3987256</v>
      </c>
      <c r="AV44" s="18">
        <v>42487307.171048179</v>
      </c>
      <c r="AW44" s="18">
        <v>68586618.87311095</v>
      </c>
      <c r="AX44" s="18">
        <v>131342233.57070813</v>
      </c>
      <c r="AY44" s="18">
        <v>20064775.655525886</v>
      </c>
      <c r="AZ44" s="18">
        <v>67272850.170198664</v>
      </c>
      <c r="BA44" s="18">
        <v>308910063.40676796</v>
      </c>
      <c r="BB44" s="18">
        <v>44207626.648432486</v>
      </c>
      <c r="BC44" s="18">
        <v>88880629.462859765</v>
      </c>
      <c r="BD44" s="18">
        <v>215848937.87494171</v>
      </c>
      <c r="BE44" s="18">
        <v>150295791.43133384</v>
      </c>
      <c r="BF44" s="18">
        <v>728500221.0489651</v>
      </c>
      <c r="BG44" s="18">
        <v>801035649.78670633</v>
      </c>
      <c r="BH44" s="18">
        <v>696904480.80139446</v>
      </c>
      <c r="BI44" s="18">
        <v>228192748.37749141</v>
      </c>
      <c r="BJ44" s="18">
        <v>292227188.95425636</v>
      </c>
      <c r="BK44" s="18">
        <v>60127452.664957665</v>
      </c>
      <c r="BL44" s="18">
        <v>36666445.97289212</v>
      </c>
      <c r="BM44" s="18">
        <v>40343649.067225009</v>
      </c>
      <c r="BN44" s="18">
        <v>133217984.48914567</v>
      </c>
      <c r="BO44" s="18">
        <v>83310562.927718922</v>
      </c>
      <c r="BP44" s="18">
        <v>31350633.04517699</v>
      </c>
      <c r="BQ44" s="18">
        <v>170562397.74268433</v>
      </c>
      <c r="BR44" s="18">
        <v>34776130.413948148</v>
      </c>
    </row>
    <row r="45" spans="1:70" ht="15.75" x14ac:dyDescent="0.25">
      <c r="A45" s="17" t="s">
        <v>305</v>
      </c>
      <c r="B45" s="18">
        <v>12260620263.983353</v>
      </c>
      <c r="C45" s="18">
        <v>190628927.40250263</v>
      </c>
      <c r="D45" s="18">
        <v>29923985.327696066</v>
      </c>
      <c r="E45" s="18">
        <v>23949031.563853405</v>
      </c>
      <c r="F45" s="18">
        <v>5974953.7638426619</v>
      </c>
      <c r="G45" s="18">
        <v>197776867.55806491</v>
      </c>
      <c r="H45" s="18">
        <v>53543826.982820809</v>
      </c>
      <c r="I45" s="18">
        <v>139759218.38272774</v>
      </c>
      <c r="J45" s="18">
        <v>5206554.8410683023</v>
      </c>
      <c r="K45" s="18">
        <v>60860600.739151299</v>
      </c>
      <c r="L45" s="18">
        <v>20905535.81953406</v>
      </c>
      <c r="M45" s="18">
        <v>140932748.25746199</v>
      </c>
      <c r="N45" s="18">
        <v>193494126.98125511</v>
      </c>
      <c r="O45" s="18">
        <v>69370114.81953302</v>
      </c>
      <c r="P45" s="18">
        <v>46511689.536574699</v>
      </c>
      <c r="Q45" s="18">
        <v>97273025.833941191</v>
      </c>
      <c r="R45" s="18">
        <v>136883256.36266398</v>
      </c>
      <c r="S45" s="18">
        <v>152421830.32522538</v>
      </c>
      <c r="T45" s="18">
        <v>49662266.636038773</v>
      </c>
      <c r="U45" s="18">
        <v>66807772.432302207</v>
      </c>
      <c r="V45" s="18">
        <v>321758836.70956862</v>
      </c>
      <c r="W45" s="18">
        <v>119949503.87418312</v>
      </c>
      <c r="X45" s="18">
        <v>599111212.34123135</v>
      </c>
      <c r="Y45" s="18">
        <v>267969637.68910533</v>
      </c>
      <c r="Z45" s="18">
        <v>525977994.59214824</v>
      </c>
      <c r="AA45" s="18">
        <v>1065203251.0596118</v>
      </c>
      <c r="AB45" s="18">
        <v>323675726.1025213</v>
      </c>
      <c r="AC45" s="18">
        <v>7579412.1279740771</v>
      </c>
      <c r="AD45" s="18">
        <v>32433036.662176993</v>
      </c>
      <c r="AE45" s="18">
        <v>132096665.03581169</v>
      </c>
      <c r="AF45" s="18">
        <v>132148108.59353502</v>
      </c>
      <c r="AG45" s="18">
        <v>158714928.20574492</v>
      </c>
      <c r="AH45" s="18">
        <v>504225084.57097965</v>
      </c>
      <c r="AI45" s="18">
        <v>79586216.758618668</v>
      </c>
      <c r="AJ45" s="18">
        <v>52103435.558049321</v>
      </c>
      <c r="AK45" s="18">
        <v>14581283.291584827</v>
      </c>
      <c r="AL45" s="18">
        <v>97012906.906358674</v>
      </c>
      <c r="AM45" s="18">
        <v>251254290.7961916</v>
      </c>
      <c r="AN45" s="18">
        <v>25463510.530960936</v>
      </c>
      <c r="AO45" s="18">
        <v>278244861.04325491</v>
      </c>
      <c r="AP45" s="18">
        <v>60059221.8883975</v>
      </c>
      <c r="AQ45" s="18">
        <v>158631618.48456728</v>
      </c>
      <c r="AR45" s="18">
        <v>174357008.9841916</v>
      </c>
      <c r="AS45" s="18">
        <v>277539801.60995978</v>
      </c>
      <c r="AT45" s="18">
        <v>215288927.63018951</v>
      </c>
      <c r="AU45" s="18">
        <v>215528387.52919978</v>
      </c>
      <c r="AV45" s="18">
        <v>44454673.809780844</v>
      </c>
      <c r="AW45" s="18">
        <v>71888043.064158604</v>
      </c>
      <c r="AX45" s="18">
        <v>135358988.36926818</v>
      </c>
      <c r="AY45" s="18">
        <v>20368647.006944165</v>
      </c>
      <c r="AZ45" s="18">
        <v>68859851.331535608</v>
      </c>
      <c r="BA45" s="18">
        <v>311550491.56189471</v>
      </c>
      <c r="BB45" s="18">
        <v>42866428.312823661</v>
      </c>
      <c r="BC45" s="18">
        <v>88494213.536196709</v>
      </c>
      <c r="BD45" s="18">
        <v>219558057.06209224</v>
      </c>
      <c r="BE45" s="18">
        <v>155594890.6304982</v>
      </c>
      <c r="BF45" s="18">
        <v>729222595.68457603</v>
      </c>
      <c r="BG45" s="18">
        <v>804613380.00734925</v>
      </c>
      <c r="BH45" s="18">
        <v>704878577.92322814</v>
      </c>
      <c r="BI45" s="18">
        <v>231729512.90744048</v>
      </c>
      <c r="BJ45" s="18">
        <v>298850454.23140305</v>
      </c>
      <c r="BK45" s="18">
        <v>60855376.246721789</v>
      </c>
      <c r="BL45" s="18">
        <v>36403923.583531149</v>
      </c>
      <c r="BM45" s="18">
        <v>39222674.849286549</v>
      </c>
      <c r="BN45" s="18">
        <v>134136479.18196823</v>
      </c>
      <c r="BO45" s="18">
        <v>83013711.797547176</v>
      </c>
      <c r="BP45" s="18">
        <v>30986804.774487339</v>
      </c>
      <c r="BQ45" s="18">
        <v>168550128.50299942</v>
      </c>
      <c r="BR45" s="18">
        <v>36705142.792940922</v>
      </c>
    </row>
    <row r="46" spans="1:70" ht="15.75" x14ac:dyDescent="0.25">
      <c r="A46" s="17" t="s">
        <v>306</v>
      </c>
      <c r="B46" s="18">
        <v>12260470567.807177</v>
      </c>
      <c r="C46" s="18">
        <v>185053872.14817902</v>
      </c>
      <c r="D46" s="18">
        <v>31716624.309831627</v>
      </c>
      <c r="E46" s="18">
        <v>25020261.511636801</v>
      </c>
      <c r="F46" s="18">
        <v>6696362.7981948238</v>
      </c>
      <c r="G46" s="18">
        <v>196430005.97537851</v>
      </c>
      <c r="H46" s="18">
        <v>51544652.529605322</v>
      </c>
      <c r="I46" s="18">
        <v>142086068.59095389</v>
      </c>
      <c r="J46" s="18">
        <v>5656119.9339730991</v>
      </c>
      <c r="K46" s="18">
        <v>60421309.668918662</v>
      </c>
      <c r="L46" s="18">
        <v>21045450.605551016</v>
      </c>
      <c r="M46" s="18">
        <v>139623624.32578963</v>
      </c>
      <c r="N46" s="18">
        <v>187653679.72910491</v>
      </c>
      <c r="O46" s="18">
        <v>66445016.847249135</v>
      </c>
      <c r="P46" s="18">
        <v>44238263.015769832</v>
      </c>
      <c r="Q46" s="18">
        <v>95020038.038297936</v>
      </c>
      <c r="R46" s="18">
        <v>135807192.40487012</v>
      </c>
      <c r="S46" s="18">
        <v>153796393.13513798</v>
      </c>
      <c r="T46" s="18">
        <v>50793832.888498463</v>
      </c>
      <c r="U46" s="18">
        <v>65359507.941011667</v>
      </c>
      <c r="V46" s="18">
        <v>324450526.57051879</v>
      </c>
      <c r="W46" s="18">
        <v>118677824.03619653</v>
      </c>
      <c r="X46" s="18">
        <v>601306485.85622334</v>
      </c>
      <c r="Y46" s="18">
        <v>273131903.62251639</v>
      </c>
      <c r="Z46" s="18">
        <v>523700590.90322685</v>
      </c>
      <c r="AA46" s="18">
        <v>1060163143.2413998</v>
      </c>
      <c r="AB46" s="18">
        <v>324767560.73832095</v>
      </c>
      <c r="AC46" s="18">
        <v>8787734.8953833375</v>
      </c>
      <c r="AD46" s="18">
        <v>33914922.518938646</v>
      </c>
      <c r="AE46" s="18">
        <v>135637388.17451552</v>
      </c>
      <c r="AF46" s="18">
        <v>131106935.51132382</v>
      </c>
      <c r="AG46" s="18">
        <v>154600120.90946239</v>
      </c>
      <c r="AH46" s="18">
        <v>506390828.94754308</v>
      </c>
      <c r="AI46" s="18">
        <v>79853481.162887394</v>
      </c>
      <c r="AJ46" s="18">
        <v>54974798.8307679</v>
      </c>
      <c r="AK46" s="18">
        <v>14314344.409339603</v>
      </c>
      <c r="AL46" s="18">
        <v>94896850.232612953</v>
      </c>
      <c r="AM46" s="18">
        <v>253562256.27671748</v>
      </c>
      <c r="AN46" s="18">
        <v>24625545.895078056</v>
      </c>
      <c r="AO46" s="18">
        <v>282862790.52036703</v>
      </c>
      <c r="AP46" s="18">
        <v>59776238.07226564</v>
      </c>
      <c r="AQ46" s="18">
        <v>157117990.40473941</v>
      </c>
      <c r="AR46" s="18">
        <v>173370830.3387793</v>
      </c>
      <c r="AS46" s="18">
        <v>273214281.57135838</v>
      </c>
      <c r="AT46" s="18">
        <v>213365225.9363032</v>
      </c>
      <c r="AU46" s="18">
        <v>217275494.46965221</v>
      </c>
      <c r="AV46" s="18">
        <v>43455361.781945229</v>
      </c>
      <c r="AW46" s="18">
        <v>72379955.026763186</v>
      </c>
      <c r="AX46" s="18">
        <v>139319610.9244926</v>
      </c>
      <c r="AY46" s="18">
        <v>19516489.249705482</v>
      </c>
      <c r="AZ46" s="18">
        <v>73118422.83106558</v>
      </c>
      <c r="BA46" s="18">
        <v>313457939.74501193</v>
      </c>
      <c r="BB46" s="18">
        <v>43824889.813775808</v>
      </c>
      <c r="BC46" s="18">
        <v>88589072.568253204</v>
      </c>
      <c r="BD46" s="18">
        <v>220092506.54426047</v>
      </c>
      <c r="BE46" s="18">
        <v>155726583.2800383</v>
      </c>
      <c r="BF46" s="18">
        <v>729995063.92138028</v>
      </c>
      <c r="BG46" s="18">
        <v>797686888.20122385</v>
      </c>
      <c r="BH46" s="18">
        <v>706494445.65073812</v>
      </c>
      <c r="BI46" s="18">
        <v>228881567.7536183</v>
      </c>
      <c r="BJ46" s="18">
        <v>299140459.43787986</v>
      </c>
      <c r="BK46" s="18">
        <v>62158755.210045248</v>
      </c>
      <c r="BL46" s="18">
        <v>36941027.652417526</v>
      </c>
      <c r="BM46" s="18">
        <v>38469521.830921188</v>
      </c>
      <c r="BN46" s="18">
        <v>141337785.37351805</v>
      </c>
      <c r="BO46" s="18">
        <v>81907701.112314254</v>
      </c>
      <c r="BP46" s="18">
        <v>30110047.639436297</v>
      </c>
      <c r="BQ46" s="18">
        <v>170052424.02301186</v>
      </c>
      <c r="BR46" s="18">
        <v>39276302.100801118</v>
      </c>
    </row>
    <row r="47" spans="1:70" ht="15.75" x14ac:dyDescent="0.25">
      <c r="A47" s="17" t="s">
        <v>307</v>
      </c>
      <c r="B47" s="18">
        <v>12415837721.721552</v>
      </c>
      <c r="C47" s="18">
        <v>185845793.16519177</v>
      </c>
      <c r="D47" s="18">
        <v>33497294.303890403</v>
      </c>
      <c r="E47" s="18">
        <v>27544075.955116175</v>
      </c>
      <c r="F47" s="18">
        <v>5953218.3487742264</v>
      </c>
      <c r="G47" s="18">
        <v>197909178.39039159</v>
      </c>
      <c r="H47" s="18">
        <v>51478833.537140809</v>
      </c>
      <c r="I47" s="18">
        <v>135640440.55682316</v>
      </c>
      <c r="J47" s="18">
        <v>5717891.6136268536</v>
      </c>
      <c r="K47" s="18">
        <v>59030213.616234675</v>
      </c>
      <c r="L47" s="18">
        <v>20858724.741079673</v>
      </c>
      <c r="M47" s="18">
        <v>140983959.96207619</v>
      </c>
      <c r="N47" s="18">
        <v>195012803.66074544</v>
      </c>
      <c r="O47" s="18">
        <v>66041209.28116855</v>
      </c>
      <c r="P47" s="18">
        <v>44381845.896146774</v>
      </c>
      <c r="Q47" s="18">
        <v>96473003.668577939</v>
      </c>
      <c r="R47" s="18">
        <v>139551301.85397679</v>
      </c>
      <c r="S47" s="18">
        <v>154679697.54842073</v>
      </c>
      <c r="T47" s="18">
        <v>49379930.817439623</v>
      </c>
      <c r="U47" s="18">
        <v>67007644.122777477</v>
      </c>
      <c r="V47" s="18">
        <v>326702911.48543537</v>
      </c>
      <c r="W47" s="18">
        <v>121200532.79333481</v>
      </c>
      <c r="X47" s="18">
        <v>601792282.86507654</v>
      </c>
      <c r="Y47" s="18">
        <v>278101297.34704351</v>
      </c>
      <c r="Z47" s="18">
        <v>535902933.5464288</v>
      </c>
      <c r="AA47" s="18">
        <v>1094088134.9296124</v>
      </c>
      <c r="AB47" s="18">
        <v>336881070.49564517</v>
      </c>
      <c r="AC47" s="18">
        <v>7948590.3826364949</v>
      </c>
      <c r="AD47" s="18">
        <v>36096733.157481797</v>
      </c>
      <c r="AE47" s="18">
        <v>141134766.96199301</v>
      </c>
      <c r="AF47" s="18">
        <v>131939112.1193804</v>
      </c>
      <c r="AG47" s="18">
        <v>160643656.17144614</v>
      </c>
      <c r="AH47" s="18">
        <v>513878697.07435733</v>
      </c>
      <c r="AI47" s="18">
        <v>75043685.983612135</v>
      </c>
      <c r="AJ47" s="18">
        <v>59286030.24180869</v>
      </c>
      <c r="AK47" s="18">
        <v>15496239.452970296</v>
      </c>
      <c r="AL47" s="18">
        <v>95865497.893173069</v>
      </c>
      <c r="AM47" s="18">
        <v>256358418.13962302</v>
      </c>
      <c r="AN47" s="18">
        <v>23664773.213812094</v>
      </c>
      <c r="AO47" s="18">
        <v>289328159.16505283</v>
      </c>
      <c r="AP47" s="18">
        <v>59901202.677266136</v>
      </c>
      <c r="AQ47" s="18">
        <v>158662572.28387707</v>
      </c>
      <c r="AR47" s="18">
        <v>176208307.37425888</v>
      </c>
      <c r="AS47" s="18">
        <v>279953777.67964888</v>
      </c>
      <c r="AT47" s="18">
        <v>215265471.98987553</v>
      </c>
      <c r="AU47" s="18">
        <v>225778983.53409022</v>
      </c>
      <c r="AV47" s="18">
        <v>43629228.876676008</v>
      </c>
      <c r="AW47" s="18">
        <v>69256541.711030439</v>
      </c>
      <c r="AX47" s="18">
        <v>134540260.56567484</v>
      </c>
      <c r="AY47" s="18">
        <v>17887696.56093863</v>
      </c>
      <c r="AZ47" s="18">
        <v>69804970.714863434</v>
      </c>
      <c r="BA47" s="18">
        <v>321898101.58434671</v>
      </c>
      <c r="BB47" s="18">
        <v>45357211.406234704</v>
      </c>
      <c r="BC47" s="18">
        <v>91583074.074292332</v>
      </c>
      <c r="BD47" s="18">
        <v>229264564.23988158</v>
      </c>
      <c r="BE47" s="18">
        <v>153612969.88942581</v>
      </c>
      <c r="BF47" s="18">
        <v>717940929.06908703</v>
      </c>
      <c r="BG47" s="18">
        <v>806797798.02342486</v>
      </c>
      <c r="BH47" s="18">
        <v>717679731.22151053</v>
      </c>
      <c r="BI47" s="18">
        <v>228836803.93821901</v>
      </c>
      <c r="BJ47" s="18">
        <v>306474869.76658016</v>
      </c>
      <c r="BK47" s="18">
        <v>60965770.36447417</v>
      </c>
      <c r="BL47" s="18">
        <v>38130303.095827714</v>
      </c>
      <c r="BM47" s="18">
        <v>39869286.817145653</v>
      </c>
      <c r="BN47" s="18">
        <v>134253593.3547101</v>
      </c>
      <c r="BO47" s="18">
        <v>82916563.68252638</v>
      </c>
      <c r="BP47" s="18">
        <v>26167877.626339886</v>
      </c>
      <c r="BQ47" s="18">
        <v>178020582.15132672</v>
      </c>
      <c r="BR47" s="18">
        <v>40335387.29236865</v>
      </c>
    </row>
    <row r="48" spans="1:70" ht="15.75" x14ac:dyDescent="0.25">
      <c r="A48" s="17" t="s">
        <v>308</v>
      </c>
      <c r="B48" s="18">
        <v>12279367479.709938</v>
      </c>
      <c r="C48" s="18">
        <v>194607856.97131836</v>
      </c>
      <c r="D48" s="18">
        <v>31614890.547542214</v>
      </c>
      <c r="E48" s="18">
        <v>25078017.51294196</v>
      </c>
      <c r="F48" s="18">
        <v>6536873.0346002532</v>
      </c>
      <c r="G48" s="18">
        <v>190804641.68710181</v>
      </c>
      <c r="H48" s="18">
        <v>48486539.963234454</v>
      </c>
      <c r="I48" s="18">
        <v>132919282.52253117</v>
      </c>
      <c r="J48" s="18">
        <v>6301056.312058134</v>
      </c>
      <c r="K48" s="18">
        <v>57037566.174963512</v>
      </c>
      <c r="L48" s="18">
        <v>20634207.901072647</v>
      </c>
      <c r="M48" s="18">
        <v>138942377.87173423</v>
      </c>
      <c r="N48" s="18">
        <v>200115290.28192237</v>
      </c>
      <c r="O48" s="18">
        <v>64641993.955431789</v>
      </c>
      <c r="P48" s="18">
        <v>43032998.834526971</v>
      </c>
      <c r="Q48" s="18">
        <v>97677981.475559965</v>
      </c>
      <c r="R48" s="18">
        <v>136106075.52610838</v>
      </c>
      <c r="S48" s="18">
        <v>152041951.9736855</v>
      </c>
      <c r="T48" s="18">
        <v>50146087.902939267</v>
      </c>
      <c r="U48" s="18">
        <v>65367378.820101909</v>
      </c>
      <c r="V48" s="18">
        <v>317216183.03431875</v>
      </c>
      <c r="W48" s="18">
        <v>118534530.80050305</v>
      </c>
      <c r="X48" s="18">
        <v>594564338.75892365</v>
      </c>
      <c r="Y48" s="18">
        <v>278416014.50757283</v>
      </c>
      <c r="Z48" s="18">
        <v>530948554.56389809</v>
      </c>
      <c r="AA48" s="18">
        <v>1087438601.2733228</v>
      </c>
      <c r="AB48" s="18">
        <v>336782601.44349927</v>
      </c>
      <c r="AC48" s="18">
        <v>8791338.1752479076</v>
      </c>
      <c r="AD48" s="18">
        <v>37504488.197061338</v>
      </c>
      <c r="AE48" s="18">
        <v>141242918.9106153</v>
      </c>
      <c r="AF48" s="18">
        <v>129025904.73170783</v>
      </c>
      <c r="AG48" s="18">
        <v>155917432.82805902</v>
      </c>
      <c r="AH48" s="18">
        <v>509732305.50026125</v>
      </c>
      <c r="AI48" s="18">
        <v>73448587.030859634</v>
      </c>
      <c r="AJ48" s="18">
        <v>56729889.630286336</v>
      </c>
      <c r="AK48" s="18">
        <v>13917784.711585922</v>
      </c>
      <c r="AL48" s="18">
        <v>91345799.192707509</v>
      </c>
      <c r="AM48" s="18">
        <v>252342199.6276899</v>
      </c>
      <c r="AN48" s="18">
        <v>25058700.360077132</v>
      </c>
      <c r="AO48" s="18">
        <v>280983054.74429584</v>
      </c>
      <c r="AP48" s="18">
        <v>59595563.856414534</v>
      </c>
      <c r="AQ48" s="18">
        <v>159648504.93316588</v>
      </c>
      <c r="AR48" s="18">
        <v>173927396.57411864</v>
      </c>
      <c r="AS48" s="18">
        <v>272860399.39134711</v>
      </c>
      <c r="AT48" s="18">
        <v>211780076.6517812</v>
      </c>
      <c r="AU48" s="18">
        <v>216093761.47082692</v>
      </c>
      <c r="AV48" s="18">
        <v>43163805.753520109</v>
      </c>
      <c r="AW48" s="18">
        <v>71942142.234348118</v>
      </c>
      <c r="AX48" s="18">
        <v>134164574.71930569</v>
      </c>
      <c r="AY48" s="18">
        <v>20415311.039703481</v>
      </c>
      <c r="AZ48" s="18">
        <v>72307842.227089569</v>
      </c>
      <c r="BA48" s="18">
        <v>326985019.76106828</v>
      </c>
      <c r="BB48" s="18">
        <v>43476981.018093839</v>
      </c>
      <c r="BC48" s="18">
        <v>87803789.423857808</v>
      </c>
      <c r="BD48" s="18">
        <v>225410407.76635617</v>
      </c>
      <c r="BE48" s="18">
        <v>154979330.50562063</v>
      </c>
      <c r="BF48" s="18">
        <v>702950736.03277373</v>
      </c>
      <c r="BG48" s="18">
        <v>779350909.94967449</v>
      </c>
      <c r="BH48" s="18">
        <v>722332941.86079144</v>
      </c>
      <c r="BI48" s="18">
        <v>225507997.36599213</v>
      </c>
      <c r="BJ48" s="18">
        <v>312944094.8143307</v>
      </c>
      <c r="BK48" s="18">
        <v>57205218.933130339</v>
      </c>
      <c r="BL48" s="18">
        <v>36355865.925855413</v>
      </c>
      <c r="BM48" s="18">
        <v>38702923.293967344</v>
      </c>
      <c r="BN48" s="18">
        <v>135379750.06897259</v>
      </c>
      <c r="BO48" s="18">
        <v>80771950.314378902</v>
      </c>
      <c r="BP48" s="18">
        <v>25139929.979734715</v>
      </c>
      <c r="BQ48" s="18">
        <v>178769740.55950367</v>
      </c>
      <c r="BR48" s="18">
        <v>38981106.539886668</v>
      </c>
    </row>
    <row r="49" spans="1:70" ht="15.75" x14ac:dyDescent="0.25">
      <c r="A49" s="17" t="s">
        <v>309</v>
      </c>
      <c r="B49" s="18">
        <v>12287189221.144421</v>
      </c>
      <c r="C49" s="18">
        <v>189764735.10668346</v>
      </c>
      <c r="D49" s="18">
        <v>29949107.226940617</v>
      </c>
      <c r="E49" s="18">
        <v>23276943.107419271</v>
      </c>
      <c r="F49" s="18">
        <v>6672164.1195213487</v>
      </c>
      <c r="G49" s="18">
        <v>193095910.92545491</v>
      </c>
      <c r="H49" s="18">
        <v>47412896.091995955</v>
      </c>
      <c r="I49" s="18">
        <v>129218526.46495679</v>
      </c>
      <c r="J49" s="18">
        <v>5650747.0637162607</v>
      </c>
      <c r="K49" s="18">
        <v>55156350.363199994</v>
      </c>
      <c r="L49" s="18">
        <v>20198767.482747454</v>
      </c>
      <c r="M49" s="18">
        <v>134291349.14146599</v>
      </c>
      <c r="N49" s="18">
        <v>193199983.08550122</v>
      </c>
      <c r="O49" s="18">
        <v>65205798.611215025</v>
      </c>
      <c r="P49" s="18">
        <v>41479864.541250885</v>
      </c>
      <c r="Q49" s="18">
        <v>100232324.89409357</v>
      </c>
      <c r="R49" s="18">
        <v>135930158.82448044</v>
      </c>
      <c r="S49" s="18">
        <v>149104369.41595188</v>
      </c>
      <c r="T49" s="18">
        <v>53141405.132815987</v>
      </c>
      <c r="U49" s="18">
        <v>68246908.281105697</v>
      </c>
      <c r="V49" s="18">
        <v>311382531.87363297</v>
      </c>
      <c r="W49" s="18">
        <v>121344552.85134955</v>
      </c>
      <c r="X49" s="18">
        <v>605090927.55968881</v>
      </c>
      <c r="Y49" s="18">
        <v>270078159.04234892</v>
      </c>
      <c r="Z49" s="18">
        <v>526195283.84776074</v>
      </c>
      <c r="AA49" s="18">
        <v>1083586539.3527589</v>
      </c>
      <c r="AB49" s="18">
        <v>331141967.12070543</v>
      </c>
      <c r="AC49" s="18">
        <v>8539592.5105842073</v>
      </c>
      <c r="AD49" s="18">
        <v>37542903.877026439</v>
      </c>
      <c r="AE49" s="18">
        <v>128253188.30984381</v>
      </c>
      <c r="AF49" s="18">
        <v>128778334.47499666</v>
      </c>
      <c r="AG49" s="18">
        <v>149524929.93905801</v>
      </c>
      <c r="AH49" s="18">
        <v>507650092.92813653</v>
      </c>
      <c r="AI49" s="18">
        <v>75360481.871743783</v>
      </c>
      <c r="AJ49" s="18">
        <v>50771365.405733384</v>
      </c>
      <c r="AK49" s="18">
        <v>13373507.594302649</v>
      </c>
      <c r="AL49" s="18">
        <v>90175801.174964026</v>
      </c>
      <c r="AM49" s="18">
        <v>259347805.28992319</v>
      </c>
      <c r="AN49" s="18">
        <v>22038404.572590731</v>
      </c>
      <c r="AO49" s="18">
        <v>282319929.08985686</v>
      </c>
      <c r="AP49" s="18">
        <v>60901029.980533615</v>
      </c>
      <c r="AQ49" s="18">
        <v>162101981.3895157</v>
      </c>
      <c r="AR49" s="18">
        <v>176586105.54891703</v>
      </c>
      <c r="AS49" s="18">
        <v>268441090.76506531</v>
      </c>
      <c r="AT49" s="18">
        <v>209817237.54153049</v>
      </c>
      <c r="AU49" s="18">
        <v>221969294.36433649</v>
      </c>
      <c r="AV49" s="18">
        <v>42192874.925400041</v>
      </c>
      <c r="AW49" s="18">
        <v>71282527.325487107</v>
      </c>
      <c r="AX49" s="18">
        <v>129087207.52156399</v>
      </c>
      <c r="AY49" s="18">
        <v>19703551.168942831</v>
      </c>
      <c r="AZ49" s="18">
        <v>71533124.638879314</v>
      </c>
      <c r="BA49" s="18">
        <v>336559240.96106881</v>
      </c>
      <c r="BB49" s="18">
        <v>43502752.014934354</v>
      </c>
      <c r="BC49" s="18">
        <v>90175651.250699982</v>
      </c>
      <c r="BD49" s="18">
        <v>234457300.62329713</v>
      </c>
      <c r="BE49" s="18">
        <v>152149440.11666399</v>
      </c>
      <c r="BF49" s="18">
        <v>699955195.09663892</v>
      </c>
      <c r="BG49" s="18">
        <v>810577086.59462094</v>
      </c>
      <c r="BH49" s="18">
        <v>740734163.71065092</v>
      </c>
      <c r="BI49" s="18">
        <v>224135757.45706612</v>
      </c>
      <c r="BJ49" s="18">
        <v>311006177.61562961</v>
      </c>
      <c r="BK49" s="18">
        <v>56165215.971392184</v>
      </c>
      <c r="BL49" s="18">
        <v>37426273.496490322</v>
      </c>
      <c r="BM49" s="18">
        <v>38784237.996073306</v>
      </c>
      <c r="BN49" s="18">
        <v>141937411.19107249</v>
      </c>
      <c r="BO49" s="18">
        <v>82160703.865020201</v>
      </c>
      <c r="BP49" s="18">
        <v>25750274.218441647</v>
      </c>
      <c r="BQ49" s="18">
        <v>175715104.98817921</v>
      </c>
      <c r="BR49" s="18">
        <v>38605707.46572677</v>
      </c>
    </row>
    <row r="50" spans="1:70" ht="15.75" x14ac:dyDescent="0.25">
      <c r="A50" s="17" t="s">
        <v>310</v>
      </c>
      <c r="B50" s="18">
        <v>12213013587.02931</v>
      </c>
      <c r="C50" s="18">
        <v>200515292.82035288</v>
      </c>
      <c r="D50" s="18">
        <v>26744848.712151937</v>
      </c>
      <c r="E50" s="18">
        <v>19794450.512856103</v>
      </c>
      <c r="F50" s="18">
        <v>6950398.1992958356</v>
      </c>
      <c r="G50" s="18">
        <v>188696309.51593181</v>
      </c>
      <c r="H50" s="18">
        <v>48089696.651140831</v>
      </c>
      <c r="I50" s="18">
        <v>123056882.59456497</v>
      </c>
      <c r="J50" s="18">
        <v>5095035.7291042861</v>
      </c>
      <c r="K50" s="18">
        <v>51876613.807121113</v>
      </c>
      <c r="L50" s="18">
        <v>19468407.010206558</v>
      </c>
      <c r="M50" s="18">
        <v>130857712.31119134</v>
      </c>
      <c r="N50" s="18">
        <v>194225153.52825341</v>
      </c>
      <c r="O50" s="18">
        <v>63359104.432252973</v>
      </c>
      <c r="P50" s="18">
        <v>40816960.25503318</v>
      </c>
      <c r="Q50" s="18">
        <v>97376141.005938321</v>
      </c>
      <c r="R50" s="18">
        <v>133620471.00462213</v>
      </c>
      <c r="S50" s="18">
        <v>144056091.08154589</v>
      </c>
      <c r="T50" s="18">
        <v>54951670.833893456</v>
      </c>
      <c r="U50" s="18">
        <v>70240441.958358184</v>
      </c>
      <c r="V50" s="18">
        <v>305471165.65864718</v>
      </c>
      <c r="W50" s="18">
        <v>126047421.01933134</v>
      </c>
      <c r="X50" s="18">
        <v>596688487.39627743</v>
      </c>
      <c r="Y50" s="18">
        <v>266836831.7527647</v>
      </c>
      <c r="Z50" s="18">
        <v>519078065.28615797</v>
      </c>
      <c r="AA50" s="18">
        <v>1077957737.3871562</v>
      </c>
      <c r="AB50" s="18">
        <v>336957460.20590264</v>
      </c>
      <c r="AC50" s="18">
        <v>7764610.1899236999</v>
      </c>
      <c r="AD50" s="18">
        <v>33834864.26694423</v>
      </c>
      <c r="AE50" s="18">
        <v>123174022.90053397</v>
      </c>
      <c r="AF50" s="18">
        <v>130925396.76436934</v>
      </c>
      <c r="AG50" s="18">
        <v>144488938.29236284</v>
      </c>
      <c r="AH50" s="18">
        <v>508752859.93237185</v>
      </c>
      <c r="AI50" s="18">
        <v>73041118.431260422</v>
      </c>
      <c r="AJ50" s="18">
        <v>49000492.753435545</v>
      </c>
      <c r="AK50" s="18">
        <v>12245198.002572102</v>
      </c>
      <c r="AL50" s="18">
        <v>91768642.104064256</v>
      </c>
      <c r="AM50" s="18">
        <v>253072146.12171161</v>
      </c>
      <c r="AN50" s="18">
        <v>22481010.565751441</v>
      </c>
      <c r="AO50" s="18">
        <v>279898481.14128095</v>
      </c>
      <c r="AP50" s="18">
        <v>60235522.979690097</v>
      </c>
      <c r="AQ50" s="18">
        <v>168194692.47045779</v>
      </c>
      <c r="AR50" s="18">
        <v>173975210.20429021</v>
      </c>
      <c r="AS50" s="18">
        <v>241205082.07950512</v>
      </c>
      <c r="AT50" s="18">
        <v>206113334.07473382</v>
      </c>
      <c r="AU50" s="18">
        <v>220549013.467814</v>
      </c>
      <c r="AV50" s="18">
        <v>40253102.528447792</v>
      </c>
      <c r="AW50" s="18">
        <v>68156225.443812132</v>
      </c>
      <c r="AX50" s="18">
        <v>119332274.76282004</v>
      </c>
      <c r="AY50" s="18">
        <v>19477606.410392743</v>
      </c>
      <c r="AZ50" s="18">
        <v>68458312.632348612</v>
      </c>
      <c r="BA50" s="18">
        <v>325032375.03639126</v>
      </c>
      <c r="BB50" s="18">
        <v>40332199.373995312</v>
      </c>
      <c r="BC50" s="18">
        <v>93367196.262268454</v>
      </c>
      <c r="BD50" s="18">
        <v>243749894.78991121</v>
      </c>
      <c r="BE50" s="18">
        <v>148051805.91107619</v>
      </c>
      <c r="BF50" s="18">
        <v>705413570.62325954</v>
      </c>
      <c r="BG50" s="18">
        <v>823391567.03354478</v>
      </c>
      <c r="BH50" s="18">
        <v>751602202.79924572</v>
      </c>
      <c r="BI50" s="18">
        <v>225770635.14033401</v>
      </c>
      <c r="BJ50" s="18">
        <v>314267245.03141677</v>
      </c>
      <c r="BK50" s="18">
        <v>59181181.063105099</v>
      </c>
      <c r="BL50" s="18">
        <v>38612471.817342855</v>
      </c>
      <c r="BM50" s="18">
        <v>36216852.832570232</v>
      </c>
      <c r="BN50" s="18">
        <v>143774947.05749628</v>
      </c>
      <c r="BO50" s="18">
        <v>83451481.405501917</v>
      </c>
      <c r="BP50" s="18">
        <v>26058943.27424163</v>
      </c>
      <c r="BQ50" s="18">
        <v>177868696.04474676</v>
      </c>
      <c r="BR50" s="18">
        <v>38388161.054059379</v>
      </c>
    </row>
    <row r="51" spans="1:70" ht="15.75" x14ac:dyDescent="0.25">
      <c r="A51" s="17" t="s">
        <v>311</v>
      </c>
      <c r="B51" s="18">
        <v>12005834774.903959</v>
      </c>
      <c r="C51" s="18">
        <v>221199493.91050071</v>
      </c>
      <c r="D51" s="18">
        <v>31664789.531622302</v>
      </c>
      <c r="E51" s="18">
        <v>24284923.757898767</v>
      </c>
      <c r="F51" s="18">
        <v>7379865.7737235371</v>
      </c>
      <c r="G51" s="18">
        <v>188015087.66894305</v>
      </c>
      <c r="H51" s="18">
        <v>44609361.281683519</v>
      </c>
      <c r="I51" s="18">
        <v>117215207.86434506</v>
      </c>
      <c r="J51" s="18">
        <v>4093753.8118802486</v>
      </c>
      <c r="K51" s="18">
        <v>52866873.369285405</v>
      </c>
      <c r="L51" s="18">
        <v>20936225.897514507</v>
      </c>
      <c r="M51" s="18">
        <v>122391877.96017498</v>
      </c>
      <c r="N51" s="18">
        <v>181384758.74064881</v>
      </c>
      <c r="O51" s="18">
        <v>62654989.255979225</v>
      </c>
      <c r="P51" s="18">
        <v>39657388.759702966</v>
      </c>
      <c r="Q51" s="18">
        <v>88929809.271412641</v>
      </c>
      <c r="R51" s="18">
        <v>126956940.05599315</v>
      </c>
      <c r="S51" s="18">
        <v>141014355.52547759</v>
      </c>
      <c r="T51" s="18">
        <v>57720800.445422746</v>
      </c>
      <c r="U51" s="18">
        <v>68150152.859167486</v>
      </c>
      <c r="V51" s="18">
        <v>295967162.64243144</v>
      </c>
      <c r="W51" s="18">
        <v>127931061.49372962</v>
      </c>
      <c r="X51" s="18">
        <v>590943821.29524541</v>
      </c>
      <c r="Y51" s="18">
        <v>262430479.83667168</v>
      </c>
      <c r="Z51" s="18">
        <v>520723757.53756589</v>
      </c>
      <c r="AA51" s="18">
        <v>1039104435.3517596</v>
      </c>
      <c r="AB51" s="18">
        <v>334294871.53749555</v>
      </c>
      <c r="AC51" s="18">
        <v>6406282.4231663207</v>
      </c>
      <c r="AD51" s="18">
        <v>35137491.495967992</v>
      </c>
      <c r="AE51" s="18">
        <v>123906396.3423983</v>
      </c>
      <c r="AF51" s="18">
        <v>127343502.00304446</v>
      </c>
      <c r="AG51" s="18">
        <v>143576187.19864798</v>
      </c>
      <c r="AH51" s="18">
        <v>482661977.6235314</v>
      </c>
      <c r="AI51" s="18">
        <v>71467576.103229687</v>
      </c>
      <c r="AJ51" s="18">
        <v>52094388.287095048</v>
      </c>
      <c r="AK51" s="18">
        <v>11239112.530101925</v>
      </c>
      <c r="AL51" s="18">
        <v>99628773.229115993</v>
      </c>
      <c r="AM51" s="18">
        <v>259879616.97121584</v>
      </c>
      <c r="AN51" s="18">
        <v>25463130.915236678</v>
      </c>
      <c r="AO51" s="18">
        <v>267831809.77007157</v>
      </c>
      <c r="AP51" s="18">
        <v>58508355.161580175</v>
      </c>
      <c r="AQ51" s="18">
        <v>169968855.08527696</v>
      </c>
      <c r="AR51" s="18">
        <v>165913090.73017654</v>
      </c>
      <c r="AS51" s="18">
        <v>239447363.50828385</v>
      </c>
      <c r="AT51" s="18">
        <v>205051283.43313205</v>
      </c>
      <c r="AU51" s="18">
        <v>213309062.01906765</v>
      </c>
      <c r="AV51" s="18">
        <v>44777433.494390585</v>
      </c>
      <c r="AW51" s="18">
        <v>66532716.685706489</v>
      </c>
      <c r="AX51" s="18">
        <v>112968176.98135428</v>
      </c>
      <c r="AY51" s="18">
        <v>19207160.267803937</v>
      </c>
      <c r="AZ51" s="18">
        <v>68638521.427591249</v>
      </c>
      <c r="BA51" s="18">
        <v>306357483.63260078</v>
      </c>
      <c r="BB51" s="18">
        <v>36372234.132947102</v>
      </c>
      <c r="BC51" s="18">
        <v>91152776.047993794</v>
      </c>
      <c r="BD51" s="18">
        <v>231578727.65148351</v>
      </c>
      <c r="BE51" s="18">
        <v>136883371.96798831</v>
      </c>
      <c r="BF51" s="18">
        <v>713325736.14790452</v>
      </c>
      <c r="BG51" s="18">
        <v>815885827.54773033</v>
      </c>
      <c r="BH51" s="18">
        <v>751119780.63590956</v>
      </c>
      <c r="BI51" s="18">
        <v>220300207.61326706</v>
      </c>
      <c r="BJ51" s="18">
        <v>304811290.8384763</v>
      </c>
      <c r="BK51" s="18">
        <v>59704234.031418562</v>
      </c>
      <c r="BL51" s="18">
        <v>36031217.939935528</v>
      </c>
      <c r="BM51" s="18">
        <v>35957517.575711787</v>
      </c>
      <c r="BN51" s="18">
        <v>138076917.57304743</v>
      </c>
      <c r="BO51" s="18">
        <v>81917588.960903734</v>
      </c>
      <c r="BP51" s="18">
        <v>27195454.314361505</v>
      </c>
      <c r="BQ51" s="18">
        <v>172963225.11323318</v>
      </c>
      <c r="BR51" s="18">
        <v>34385463.587208323</v>
      </c>
    </row>
    <row r="52" spans="1:70" ht="15.75" x14ac:dyDescent="0.25">
      <c r="A52" s="17" t="s">
        <v>312</v>
      </c>
      <c r="B52" s="18">
        <v>11961083171.768879</v>
      </c>
      <c r="C52" s="18">
        <v>213254974.66363069</v>
      </c>
      <c r="D52" s="18">
        <v>29434081.424084574</v>
      </c>
      <c r="E52" s="18">
        <v>22239548.601169866</v>
      </c>
      <c r="F52" s="18">
        <v>7194532.8229147047</v>
      </c>
      <c r="G52" s="18">
        <v>189946556.93974191</v>
      </c>
      <c r="H52" s="18">
        <v>44579833.581706613</v>
      </c>
      <c r="I52" s="18">
        <v>120616724.1293371</v>
      </c>
      <c r="J52" s="18">
        <v>4296780.5184998047</v>
      </c>
      <c r="K52" s="18">
        <v>54794389.127772853</v>
      </c>
      <c r="L52" s="18">
        <v>19761765.724569954</v>
      </c>
      <c r="M52" s="18">
        <v>120520512.44405</v>
      </c>
      <c r="N52" s="18">
        <v>181981311.81367606</v>
      </c>
      <c r="O52" s="18">
        <v>58329053.568802185</v>
      </c>
      <c r="P52" s="18">
        <v>38192675.60288056</v>
      </c>
      <c r="Q52" s="18">
        <v>87155608.544691905</v>
      </c>
      <c r="R52" s="18">
        <v>127729826.20505431</v>
      </c>
      <c r="S52" s="18">
        <v>140059335.07619572</v>
      </c>
      <c r="T52" s="18">
        <v>53381161.261113256</v>
      </c>
      <c r="U52" s="18">
        <v>65532820.886491798</v>
      </c>
      <c r="V52" s="18">
        <v>284491810.73766047</v>
      </c>
      <c r="W52" s="18">
        <v>127825869.89252661</v>
      </c>
      <c r="X52" s="18">
        <v>586515662.20415974</v>
      </c>
      <c r="Y52" s="18">
        <v>262049393.93733767</v>
      </c>
      <c r="Z52" s="18">
        <v>509996809.68141937</v>
      </c>
      <c r="AA52" s="18">
        <v>1024738274.0421987</v>
      </c>
      <c r="AB52" s="18">
        <v>339888622.20908397</v>
      </c>
      <c r="AC52" s="18">
        <v>8259113.2026384557</v>
      </c>
      <c r="AD52" s="18">
        <v>35879066.818173379</v>
      </c>
      <c r="AE52" s="18">
        <v>125439643.00527245</v>
      </c>
      <c r="AF52" s="18">
        <v>130004107.98246515</v>
      </c>
      <c r="AG52" s="18">
        <v>144591116.54516333</v>
      </c>
      <c r="AH52" s="18">
        <v>487034828.57369739</v>
      </c>
      <c r="AI52" s="18">
        <v>74079141.10053587</v>
      </c>
      <c r="AJ52" s="18">
        <v>54805599.27021566</v>
      </c>
      <c r="AK52" s="18">
        <v>12925921.301850682</v>
      </c>
      <c r="AL52" s="18">
        <v>98382294.118552238</v>
      </c>
      <c r="AM52" s="18">
        <v>249047302.7782928</v>
      </c>
      <c r="AN52" s="18">
        <v>29540014.783728685</v>
      </c>
      <c r="AO52" s="18">
        <v>263718774.38679096</v>
      </c>
      <c r="AP52" s="18">
        <v>58468785.005390778</v>
      </c>
      <c r="AQ52" s="18">
        <v>172542206.83542275</v>
      </c>
      <c r="AR52" s="18">
        <v>174531723.11697266</v>
      </c>
      <c r="AS52" s="18">
        <v>242229891.82693562</v>
      </c>
      <c r="AT52" s="18">
        <v>210191422.02517363</v>
      </c>
      <c r="AU52" s="18">
        <v>212895685.16255286</v>
      </c>
      <c r="AV52" s="18">
        <v>44852708.176980048</v>
      </c>
      <c r="AW52" s="18">
        <v>62802659.816357836</v>
      </c>
      <c r="AX52" s="18">
        <v>109673452.12265085</v>
      </c>
      <c r="AY52" s="18">
        <v>20370330.36061006</v>
      </c>
      <c r="AZ52" s="18">
        <v>67689541.725947455</v>
      </c>
      <c r="BA52" s="18">
        <v>290561463.05217761</v>
      </c>
      <c r="BB52" s="18">
        <v>37666403.992083319</v>
      </c>
      <c r="BC52" s="18">
        <v>94311819.776811451</v>
      </c>
      <c r="BD52" s="18">
        <v>239032443.08017334</v>
      </c>
      <c r="BE52" s="18">
        <v>123260914.88236615</v>
      </c>
      <c r="BF52" s="18">
        <v>712467312.98127925</v>
      </c>
      <c r="BG52" s="18">
        <v>820498301.16285598</v>
      </c>
      <c r="BH52" s="18">
        <v>762254381.57832479</v>
      </c>
      <c r="BI52" s="18">
        <v>219076965.46946156</v>
      </c>
      <c r="BJ52" s="18">
        <v>311710987.38239014</v>
      </c>
      <c r="BK52" s="18">
        <v>58502689.70857875</v>
      </c>
      <c r="BL52" s="18">
        <v>36257432.488104738</v>
      </c>
      <c r="BM52" s="18">
        <v>35287718.994311318</v>
      </c>
      <c r="BN52" s="18">
        <v>134150333.99903964</v>
      </c>
      <c r="BO52" s="18">
        <v>80985491.220168427</v>
      </c>
      <c r="BP52" s="18">
        <v>27959716.665814541</v>
      </c>
      <c r="BQ52" s="18">
        <v>164842785.7321347</v>
      </c>
      <c r="BR52" s="18">
        <v>37226825.343738168</v>
      </c>
    </row>
    <row r="53" spans="1:70" ht="15.75" x14ac:dyDescent="0.25">
      <c r="A53" s="17" t="s">
        <v>313</v>
      </c>
      <c r="B53" s="18">
        <v>11898175417.827276</v>
      </c>
      <c r="C53" s="18">
        <v>214246899.23464701</v>
      </c>
      <c r="D53" s="18">
        <v>30532063.412002373</v>
      </c>
      <c r="E53" s="18">
        <v>23133844.877662089</v>
      </c>
      <c r="F53" s="18">
        <v>7398218.5343402866</v>
      </c>
      <c r="G53" s="18">
        <v>189243433.62789434</v>
      </c>
      <c r="H53" s="18">
        <v>45142284.020767942</v>
      </c>
      <c r="I53" s="18">
        <v>116486943.2535253</v>
      </c>
      <c r="J53" s="18">
        <v>4856154.3209039001</v>
      </c>
      <c r="K53" s="18">
        <v>52750342.161133908</v>
      </c>
      <c r="L53" s="18">
        <v>18882243.741364822</v>
      </c>
      <c r="M53" s="18">
        <v>118930753.48703061</v>
      </c>
      <c r="N53" s="18">
        <v>179736752.05137327</v>
      </c>
      <c r="O53" s="18">
        <v>54087804.222363755</v>
      </c>
      <c r="P53" s="18">
        <v>38584799.881064117</v>
      </c>
      <c r="Q53" s="18">
        <v>86923796.556231245</v>
      </c>
      <c r="R53" s="18">
        <v>129681340.43590868</v>
      </c>
      <c r="S53" s="18">
        <v>142279472.25522643</v>
      </c>
      <c r="T53" s="18">
        <v>54463204.738383673</v>
      </c>
      <c r="U53" s="18">
        <v>63729496.770420253</v>
      </c>
      <c r="V53" s="18">
        <v>286891093.53941739</v>
      </c>
      <c r="W53" s="18">
        <v>121770550.22371167</v>
      </c>
      <c r="X53" s="18">
        <v>566188781.99279273</v>
      </c>
      <c r="Y53" s="18">
        <v>252901206.22728902</v>
      </c>
      <c r="Z53" s="18">
        <v>512170260.7060141</v>
      </c>
      <c r="AA53" s="18">
        <v>1028300957.6121042</v>
      </c>
      <c r="AB53" s="18">
        <v>352871158.8999747</v>
      </c>
      <c r="AC53" s="18">
        <v>9078949.6330010984</v>
      </c>
      <c r="AD53" s="18">
        <v>32865654.753500022</v>
      </c>
      <c r="AE53" s="18">
        <v>125968621.8955189</v>
      </c>
      <c r="AF53" s="18">
        <v>135770838.35457245</v>
      </c>
      <c r="AG53" s="18">
        <v>164033526.02741951</v>
      </c>
      <c r="AH53" s="18">
        <v>471773485.1897496</v>
      </c>
      <c r="AI53" s="18">
        <v>74008778.54984732</v>
      </c>
      <c r="AJ53" s="18">
        <v>59130702.898379281</v>
      </c>
      <c r="AK53" s="18">
        <v>10769304.114241999</v>
      </c>
      <c r="AL53" s="18">
        <v>99491280.894307181</v>
      </c>
      <c r="AM53" s="18">
        <v>242507873.50655392</v>
      </c>
      <c r="AN53" s="18">
        <v>26352370.782381404</v>
      </c>
      <c r="AO53" s="18">
        <v>249539043.09929496</v>
      </c>
      <c r="AP53" s="18">
        <v>52739007.38064044</v>
      </c>
      <c r="AQ53" s="18">
        <v>180980456.41825187</v>
      </c>
      <c r="AR53" s="18">
        <v>177760392.47490129</v>
      </c>
      <c r="AS53" s="18">
        <v>246747651.14463472</v>
      </c>
      <c r="AT53" s="18">
        <v>209717996.31807348</v>
      </c>
      <c r="AU53" s="18">
        <v>215039679.41295406</v>
      </c>
      <c r="AV53" s="18">
        <v>45030292.818695374</v>
      </c>
      <c r="AW53" s="18">
        <v>61425791.93176043</v>
      </c>
      <c r="AX53" s="18">
        <v>107400336.8721804</v>
      </c>
      <c r="AY53" s="18">
        <v>18657154.258743469</v>
      </c>
      <c r="AZ53" s="18">
        <v>60924027.215414822</v>
      </c>
      <c r="BA53" s="18">
        <v>293838909.54655123</v>
      </c>
      <c r="BB53" s="18">
        <v>34894283.183762975</v>
      </c>
      <c r="BC53" s="18">
        <v>99229418.162451074</v>
      </c>
      <c r="BD53" s="18">
        <v>230925992.90041196</v>
      </c>
      <c r="BE53" s="18">
        <v>124438208.55313133</v>
      </c>
      <c r="BF53" s="18">
        <v>710120527.00999248</v>
      </c>
      <c r="BG53" s="18">
        <v>791855846.39912939</v>
      </c>
      <c r="BH53" s="18">
        <v>767354772.30871439</v>
      </c>
      <c r="BI53" s="18">
        <v>215313966.97365597</v>
      </c>
      <c r="BJ53" s="18">
        <v>322372307.87978917</v>
      </c>
      <c r="BK53" s="18">
        <v>59167182.009901479</v>
      </c>
      <c r="BL53" s="18">
        <v>36293253.200153001</v>
      </c>
      <c r="BM53" s="18">
        <v>32156233.484453928</v>
      </c>
      <c r="BN53" s="18">
        <v>126641918.19667034</v>
      </c>
      <c r="BO53" s="18">
        <v>81215845.034177691</v>
      </c>
      <c r="BP53" s="18">
        <v>31062415.871997938</v>
      </c>
      <c r="BQ53" s="18">
        <v>163954261.97914439</v>
      </c>
      <c r="BR53" s="18">
        <v>37975065.816630453</v>
      </c>
    </row>
    <row r="54" spans="1:70" ht="15.75" x14ac:dyDescent="0.25">
      <c r="A54" s="17" t="s">
        <v>314</v>
      </c>
      <c r="B54" s="18">
        <v>11902502957.104116</v>
      </c>
      <c r="C54" s="18">
        <v>215075155.40389785</v>
      </c>
      <c r="D54" s="18">
        <v>29918397.812018573</v>
      </c>
      <c r="E54" s="18">
        <v>22452156.222295564</v>
      </c>
      <c r="F54" s="18">
        <v>7466241.5897230115</v>
      </c>
      <c r="G54" s="18">
        <v>189122447.29944596</v>
      </c>
      <c r="H54" s="18">
        <v>44396046.358053774</v>
      </c>
      <c r="I54" s="18">
        <v>115951451.09222816</v>
      </c>
      <c r="J54" s="18">
        <v>5545404.2165142056</v>
      </c>
      <c r="K54" s="18">
        <v>51224252.127971165</v>
      </c>
      <c r="L54" s="18">
        <v>18366984.086407058</v>
      </c>
      <c r="M54" s="18">
        <v>113078370.79686455</v>
      </c>
      <c r="N54" s="18">
        <v>177944594.07141492</v>
      </c>
      <c r="O54" s="18">
        <v>55829359.499779113</v>
      </c>
      <c r="P54" s="18">
        <v>36697078.750487611</v>
      </c>
      <c r="Q54" s="18">
        <v>91801998.838478759</v>
      </c>
      <c r="R54" s="18">
        <v>130725039.32164544</v>
      </c>
      <c r="S54" s="18">
        <v>142146961.71707773</v>
      </c>
      <c r="T54" s="18">
        <v>53965811.103687011</v>
      </c>
      <c r="U54" s="18">
        <v>66078866.174115002</v>
      </c>
      <c r="V54" s="18">
        <v>284464836.60095489</v>
      </c>
      <c r="W54" s="18">
        <v>115351895.34445335</v>
      </c>
      <c r="X54" s="18">
        <v>562575949.53057301</v>
      </c>
      <c r="Y54" s="18">
        <v>251915154.96825433</v>
      </c>
      <c r="Z54" s="18">
        <v>516436173.87691098</v>
      </c>
      <c r="AA54" s="18">
        <v>1019549613.0427126</v>
      </c>
      <c r="AB54" s="18">
        <v>349254290.89242285</v>
      </c>
      <c r="AC54" s="18">
        <v>8332014.865109561</v>
      </c>
      <c r="AD54" s="18">
        <v>31199627.339838736</v>
      </c>
      <c r="AE54" s="18">
        <v>125682230.18263905</v>
      </c>
      <c r="AF54" s="18">
        <v>135033041.56382826</v>
      </c>
      <c r="AG54" s="18">
        <v>148651123.46969604</v>
      </c>
      <c r="AH54" s="18">
        <v>474721248.42777032</v>
      </c>
      <c r="AI54" s="18">
        <v>74388803.954718858</v>
      </c>
      <c r="AJ54" s="18">
        <v>54765877.461767726</v>
      </c>
      <c r="AK54" s="18">
        <v>12020090.794781389</v>
      </c>
      <c r="AL54" s="18">
        <v>98681175.248511359</v>
      </c>
      <c r="AM54" s="18">
        <v>241138664.94177839</v>
      </c>
      <c r="AN54" s="18">
        <v>29434852.52442494</v>
      </c>
      <c r="AO54" s="18">
        <v>245191483.06093255</v>
      </c>
      <c r="AP54" s="18">
        <v>53340232.865203649</v>
      </c>
      <c r="AQ54" s="18">
        <v>177062094.8536498</v>
      </c>
      <c r="AR54" s="18">
        <v>179621390.22915736</v>
      </c>
      <c r="AS54" s="18">
        <v>252295660.88440025</v>
      </c>
      <c r="AT54" s="18">
        <v>210821928.77146393</v>
      </c>
      <c r="AU54" s="18">
        <v>214724040.43947086</v>
      </c>
      <c r="AV54" s="18">
        <v>44870569.817270622</v>
      </c>
      <c r="AW54" s="18">
        <v>66287852.088650271</v>
      </c>
      <c r="AX54" s="18">
        <v>105758233.66468811</v>
      </c>
      <c r="AY54" s="18">
        <v>17601283.51598876</v>
      </c>
      <c r="AZ54" s="18">
        <v>62558513.691612318</v>
      </c>
      <c r="BA54" s="18">
        <v>292690604.22696549</v>
      </c>
      <c r="BB54" s="18">
        <v>35458918.135460407</v>
      </c>
      <c r="BC54" s="18">
        <v>105627671.4218998</v>
      </c>
      <c r="BD54" s="18">
        <v>231867903.2257432</v>
      </c>
      <c r="BE54" s="18">
        <v>128093902.94534391</v>
      </c>
      <c r="BF54" s="18">
        <v>710994807.80248725</v>
      </c>
      <c r="BG54" s="18">
        <v>822126159.87645888</v>
      </c>
      <c r="BH54" s="18">
        <v>775578047.88091302</v>
      </c>
      <c r="BI54" s="18">
        <v>211718733.9739649</v>
      </c>
      <c r="BJ54" s="18">
        <v>330071537.79656833</v>
      </c>
      <c r="BK54" s="18">
        <v>54197605.849529371</v>
      </c>
      <c r="BL54" s="18">
        <v>32090644.689292934</v>
      </c>
      <c r="BM54" s="18">
        <v>32655879.775979858</v>
      </c>
      <c r="BN54" s="18">
        <v>125032565.75571005</v>
      </c>
      <c r="BO54" s="18">
        <v>81680630.967558593</v>
      </c>
      <c r="BP54" s="18">
        <v>33311763.40364169</v>
      </c>
      <c r="BQ54" s="18">
        <v>167493196.9558402</v>
      </c>
      <c r="BR54" s="18">
        <v>30214214.837039825</v>
      </c>
    </row>
    <row r="55" spans="1:70" ht="15.75" x14ac:dyDescent="0.25">
      <c r="A55" s="17" t="s">
        <v>315</v>
      </c>
      <c r="B55" s="18">
        <v>11887612291.37006</v>
      </c>
      <c r="C55" s="18">
        <v>225934638.5009658</v>
      </c>
      <c r="D55" s="18">
        <v>30477398.624465518</v>
      </c>
      <c r="E55" s="18">
        <v>23304400.500245214</v>
      </c>
      <c r="F55" s="18">
        <v>7172998.1242202995</v>
      </c>
      <c r="G55" s="18">
        <v>190393692.08831263</v>
      </c>
      <c r="H55" s="18">
        <v>43901345.627006866</v>
      </c>
      <c r="I55" s="18">
        <v>120882388.4695114</v>
      </c>
      <c r="J55" s="18">
        <v>5119751.7346726228</v>
      </c>
      <c r="K55" s="18">
        <v>50460977.491909519</v>
      </c>
      <c r="L55" s="18">
        <v>18911568.844715662</v>
      </c>
      <c r="M55" s="18">
        <v>119111038.23465934</v>
      </c>
      <c r="N55" s="18">
        <v>173117892.27122137</v>
      </c>
      <c r="O55" s="18">
        <v>52692738.061485641</v>
      </c>
      <c r="P55" s="18">
        <v>40241579.532530501</v>
      </c>
      <c r="Q55" s="18">
        <v>89110549.787917376</v>
      </c>
      <c r="R55" s="18">
        <v>128451952.60623039</v>
      </c>
      <c r="S55" s="18">
        <v>139045176.73056477</v>
      </c>
      <c r="T55" s="18">
        <v>56103270.204911336</v>
      </c>
      <c r="U55" s="18">
        <v>67079322.55618152</v>
      </c>
      <c r="V55" s="18">
        <v>281362022.79552001</v>
      </c>
      <c r="W55" s="18">
        <v>109487937.09146881</v>
      </c>
      <c r="X55" s="18">
        <v>550556905.89945626</v>
      </c>
      <c r="Y55" s="18">
        <v>254469527.41750416</v>
      </c>
      <c r="Z55" s="18">
        <v>505859675.5306437</v>
      </c>
      <c r="AA55" s="18">
        <v>1008545157.5840727</v>
      </c>
      <c r="AB55" s="18">
        <v>341473342.51656455</v>
      </c>
      <c r="AC55" s="18">
        <v>7098769.6669080965</v>
      </c>
      <c r="AD55" s="18">
        <v>30698611.995574556</v>
      </c>
      <c r="AE55" s="18">
        <v>124123213.12046362</v>
      </c>
      <c r="AF55" s="18">
        <v>129997951.32979992</v>
      </c>
      <c r="AG55" s="18">
        <v>141351497.22414804</v>
      </c>
      <c r="AH55" s="18">
        <v>482881544.79188979</v>
      </c>
      <c r="AI55" s="18">
        <v>72342710.977086797</v>
      </c>
      <c r="AJ55" s="18">
        <v>56767795.661074534</v>
      </c>
      <c r="AK55" s="18">
        <v>11087106.216127696</v>
      </c>
      <c r="AL55" s="18">
        <v>99285700.398992881</v>
      </c>
      <c r="AM55" s="18">
        <v>242919579.0280059</v>
      </c>
      <c r="AN55" s="18">
        <v>24521427.198306002</v>
      </c>
      <c r="AO55" s="18">
        <v>242686827.35473871</v>
      </c>
      <c r="AP55" s="18">
        <v>51459723.228334554</v>
      </c>
      <c r="AQ55" s="18">
        <v>176125562.84918126</v>
      </c>
      <c r="AR55" s="18">
        <v>182541153.7009517</v>
      </c>
      <c r="AS55" s="18">
        <v>252295292.85577679</v>
      </c>
      <c r="AT55" s="18">
        <v>211945288.76098588</v>
      </c>
      <c r="AU55" s="18">
        <v>214277520.32512799</v>
      </c>
      <c r="AV55" s="18">
        <v>45704899.042360321</v>
      </c>
      <c r="AW55" s="18">
        <v>65914043.504667148</v>
      </c>
      <c r="AX55" s="18">
        <v>107641245.21548806</v>
      </c>
      <c r="AY55" s="18">
        <v>20170125.887020435</v>
      </c>
      <c r="AZ55" s="18">
        <v>64848779.921703778</v>
      </c>
      <c r="BA55" s="18">
        <v>290555840.62909329</v>
      </c>
      <c r="BB55" s="18">
        <v>40747622.039101116</v>
      </c>
      <c r="BC55" s="18">
        <v>101159527.63376544</v>
      </c>
      <c r="BD55" s="18">
        <v>241784838.85035813</v>
      </c>
      <c r="BE55" s="18">
        <v>127696726.44201314</v>
      </c>
      <c r="BF55" s="18">
        <v>717936066.15942764</v>
      </c>
      <c r="BG55" s="18">
        <v>811679323.14671135</v>
      </c>
      <c r="BH55" s="18">
        <v>779051693.06148875</v>
      </c>
      <c r="BI55" s="18">
        <v>216711971.30760241</v>
      </c>
      <c r="BJ55" s="18">
        <v>333606598.11905313</v>
      </c>
      <c r="BK55" s="18">
        <v>62813819.631576762</v>
      </c>
      <c r="BL55" s="18">
        <v>33097653.609388594</v>
      </c>
      <c r="BM55" s="18">
        <v>33789419.737713747</v>
      </c>
      <c r="BN55" s="18">
        <v>124825895.55673879</v>
      </c>
      <c r="BO55" s="18">
        <v>84921551.074332058</v>
      </c>
      <c r="BP55" s="18">
        <v>31199226.923812918</v>
      </c>
      <c r="BQ55" s="18">
        <v>164013666.99506122</v>
      </c>
      <c r="BR55" s="18">
        <v>30544629.995610807</v>
      </c>
    </row>
    <row r="56" spans="1:70" ht="15.75" x14ac:dyDescent="0.25">
      <c r="A56" s="17" t="s">
        <v>316</v>
      </c>
      <c r="B56" s="18">
        <v>11989465968.61578</v>
      </c>
      <c r="C56" s="18">
        <v>229730376.96963039</v>
      </c>
      <c r="D56" s="18">
        <v>31878729.366452493</v>
      </c>
      <c r="E56" s="18">
        <v>24741227.699708581</v>
      </c>
      <c r="F56" s="18">
        <v>7137501.6667439109</v>
      </c>
      <c r="G56" s="18">
        <v>192895278.76258257</v>
      </c>
      <c r="H56" s="18">
        <v>46018288.443236344</v>
      </c>
      <c r="I56" s="18">
        <v>122529862.70765059</v>
      </c>
      <c r="J56" s="18">
        <v>5039590.154990809</v>
      </c>
      <c r="K56" s="18">
        <v>47662998.561572202</v>
      </c>
      <c r="L56" s="18">
        <v>20297571.174697351</v>
      </c>
      <c r="M56" s="18">
        <v>119650647.35291742</v>
      </c>
      <c r="N56" s="18">
        <v>174483468.21107471</v>
      </c>
      <c r="O56" s="18">
        <v>56240782.898842424</v>
      </c>
      <c r="P56" s="18">
        <v>40758258.615595452</v>
      </c>
      <c r="Q56" s="18">
        <v>88528584.021358103</v>
      </c>
      <c r="R56" s="18">
        <v>127781482.35573235</v>
      </c>
      <c r="S56" s="18">
        <v>133002735.72102094</v>
      </c>
      <c r="T56" s="18">
        <v>59625081.886495605</v>
      </c>
      <c r="U56" s="18">
        <v>71021157.227117717</v>
      </c>
      <c r="V56" s="18">
        <v>289692086.29381615</v>
      </c>
      <c r="W56" s="18">
        <v>108962556.33654271</v>
      </c>
      <c r="X56" s="18">
        <v>553941445.67445886</v>
      </c>
      <c r="Y56" s="18">
        <v>262141086.1559132</v>
      </c>
      <c r="Z56" s="18">
        <v>513335206.12476277</v>
      </c>
      <c r="AA56" s="18">
        <v>1006932372.0184157</v>
      </c>
      <c r="AB56" s="18">
        <v>331034667.1298117</v>
      </c>
      <c r="AC56" s="18">
        <v>6962621.9303288488</v>
      </c>
      <c r="AD56" s="18">
        <v>29934217.146535009</v>
      </c>
      <c r="AE56" s="18">
        <v>124377263.3975451</v>
      </c>
      <c r="AF56" s="18">
        <v>132075505.26133899</v>
      </c>
      <c r="AG56" s="18">
        <v>140219518.69708675</v>
      </c>
      <c r="AH56" s="18">
        <v>496082577.9371556</v>
      </c>
      <c r="AI56" s="18">
        <v>71906308.550136119</v>
      </c>
      <c r="AJ56" s="18">
        <v>59142417.561226845</v>
      </c>
      <c r="AK56" s="18">
        <v>12195350.206737209</v>
      </c>
      <c r="AL56" s="18">
        <v>99298120.359551996</v>
      </c>
      <c r="AM56" s="18">
        <v>244699293.81463268</v>
      </c>
      <c r="AN56" s="18">
        <v>22555926.883377276</v>
      </c>
      <c r="AO56" s="18">
        <v>248400629.53613421</v>
      </c>
      <c r="AP56" s="18">
        <v>52097065.723634154</v>
      </c>
      <c r="AQ56" s="18">
        <v>177927360.24983534</v>
      </c>
      <c r="AR56" s="18">
        <v>187907889.28916755</v>
      </c>
      <c r="AS56" s="18">
        <v>246112081.29191366</v>
      </c>
      <c r="AT56" s="18">
        <v>210032162.0088698</v>
      </c>
      <c r="AU56" s="18">
        <v>226002397.7817637</v>
      </c>
      <c r="AV56" s="18">
        <v>48220803.19528801</v>
      </c>
      <c r="AW56" s="18">
        <v>67533020.71485351</v>
      </c>
      <c r="AX56" s="18">
        <v>105438853.96788679</v>
      </c>
      <c r="AY56" s="18">
        <v>18861057.350070395</v>
      </c>
      <c r="AZ56" s="18">
        <v>62693851.162359752</v>
      </c>
      <c r="BA56" s="18">
        <v>305488620.1209296</v>
      </c>
      <c r="BB56" s="18">
        <v>42171103.893249966</v>
      </c>
      <c r="BC56" s="18">
        <v>94449853.742333174</v>
      </c>
      <c r="BD56" s="18">
        <v>244806691.49459174</v>
      </c>
      <c r="BE56" s="18">
        <v>126754524.5700479</v>
      </c>
      <c r="BF56" s="18">
        <v>724377539.29664981</v>
      </c>
      <c r="BG56" s="18">
        <v>818737873.39999878</v>
      </c>
      <c r="BH56" s="18">
        <v>789714444.47492111</v>
      </c>
      <c r="BI56" s="18">
        <v>215736733.75087604</v>
      </c>
      <c r="BJ56" s="18">
        <v>337790657.27069634</v>
      </c>
      <c r="BK56" s="18">
        <v>54346777.136452168</v>
      </c>
      <c r="BL56" s="18">
        <v>33339009.93969059</v>
      </c>
      <c r="BM56" s="18">
        <v>33522523.844233699</v>
      </c>
      <c r="BN56" s="18">
        <v>128840464.30182913</v>
      </c>
      <c r="BO56" s="18">
        <v>82659872.338064522</v>
      </c>
      <c r="BP56" s="18">
        <v>33944105.447710045</v>
      </c>
      <c r="BQ56" s="18">
        <v>166372849.64582154</v>
      </c>
      <c r="BR56" s="18">
        <v>32551715.765568275</v>
      </c>
    </row>
    <row r="57" spans="1:70" ht="15.75" x14ac:dyDescent="0.25">
      <c r="A57" s="17" t="s">
        <v>317</v>
      </c>
      <c r="B57" s="18">
        <v>12050310349.29397</v>
      </c>
      <c r="C57" s="18">
        <v>232990651.8678734</v>
      </c>
      <c r="D57" s="18">
        <v>34710809.592475183</v>
      </c>
      <c r="E57" s="18">
        <v>27590108.540579882</v>
      </c>
      <c r="F57" s="18">
        <v>7120701.0518953009</v>
      </c>
      <c r="G57" s="18">
        <v>188655785.82164478</v>
      </c>
      <c r="H57" s="18">
        <v>47132802.422097884</v>
      </c>
      <c r="I57" s="18">
        <v>126855829.37122938</v>
      </c>
      <c r="J57" s="18">
        <v>5494002.0432610139</v>
      </c>
      <c r="K57" s="18">
        <v>47873956.463750951</v>
      </c>
      <c r="L57" s="18">
        <v>20216571.801788725</v>
      </c>
      <c r="M57" s="18">
        <v>117027021.65757819</v>
      </c>
      <c r="N57" s="18">
        <v>174589970.61126536</v>
      </c>
      <c r="O57" s="18">
        <v>56397483.431160703</v>
      </c>
      <c r="P57" s="18">
        <v>42457990.797652699</v>
      </c>
      <c r="Q57" s="18">
        <v>91143156.558553487</v>
      </c>
      <c r="R57" s="18">
        <v>128192923.69271316</v>
      </c>
      <c r="S57" s="18">
        <v>129684598.63804878</v>
      </c>
      <c r="T57" s="18">
        <v>57938421.877131015</v>
      </c>
      <c r="U57" s="18">
        <v>72686497.087735146</v>
      </c>
      <c r="V57" s="18">
        <v>284575427.03842056</v>
      </c>
      <c r="W57" s="18">
        <v>107721540.99509192</v>
      </c>
      <c r="X57" s="18">
        <v>557295850.55961359</v>
      </c>
      <c r="Y57" s="18">
        <v>259647128.91943878</v>
      </c>
      <c r="Z57" s="18">
        <v>536611081.37704968</v>
      </c>
      <c r="AA57" s="18">
        <v>1024154219.9700294</v>
      </c>
      <c r="AB57" s="18">
        <v>331709326.46823663</v>
      </c>
      <c r="AC57" s="18">
        <v>10016217.452479048</v>
      </c>
      <c r="AD57" s="18">
        <v>31266978.199449942</v>
      </c>
      <c r="AE57" s="18">
        <v>121818441.16969074</v>
      </c>
      <c r="AF57" s="18">
        <v>133577712.35962927</v>
      </c>
      <c r="AG57" s="18">
        <v>139043553.26917344</v>
      </c>
      <c r="AH57" s="18">
        <v>479994091.39710975</v>
      </c>
      <c r="AI57" s="18">
        <v>74406550.793745697</v>
      </c>
      <c r="AJ57" s="18">
        <v>61086934.916890047</v>
      </c>
      <c r="AK57" s="18">
        <v>11035259.004990146</v>
      </c>
      <c r="AL57" s="18">
        <v>101160756.00130725</v>
      </c>
      <c r="AM57" s="18">
        <v>254862216.26186916</v>
      </c>
      <c r="AN57" s="18">
        <v>24580289.471192405</v>
      </c>
      <c r="AO57" s="18">
        <v>251890267.4454931</v>
      </c>
      <c r="AP57" s="18">
        <v>54173487.013252184</v>
      </c>
      <c r="AQ57" s="18">
        <v>174951797.30733567</v>
      </c>
      <c r="AR57" s="18">
        <v>184627906.15585721</v>
      </c>
      <c r="AS57" s="18">
        <v>246382252.21716261</v>
      </c>
      <c r="AT57" s="18">
        <v>209554221.40592846</v>
      </c>
      <c r="AU57" s="18">
        <v>215235222.71724439</v>
      </c>
      <c r="AV57" s="18">
        <v>52380677.522655703</v>
      </c>
      <c r="AW57" s="18">
        <v>74166565.870909005</v>
      </c>
      <c r="AX57" s="18">
        <v>101558931.73775819</v>
      </c>
      <c r="AY57" s="18">
        <v>19165342.127998441</v>
      </c>
      <c r="AZ57" s="18">
        <v>61461503.417582951</v>
      </c>
      <c r="BA57" s="18">
        <v>310966130.83123726</v>
      </c>
      <c r="BB57" s="18">
        <v>39383156.578454569</v>
      </c>
      <c r="BC57" s="18">
        <v>93277351.675427794</v>
      </c>
      <c r="BD57" s="18">
        <v>237073349.58080128</v>
      </c>
      <c r="BE57" s="18">
        <v>130553260.62987161</v>
      </c>
      <c r="BF57" s="18">
        <v>715065914.16388905</v>
      </c>
      <c r="BG57" s="18">
        <v>822660641.7369765</v>
      </c>
      <c r="BH57" s="18">
        <v>782046147.7174325</v>
      </c>
      <c r="BI57" s="18">
        <v>225419716.59894663</v>
      </c>
      <c r="BJ57" s="18">
        <v>346393009.91577905</v>
      </c>
      <c r="BK57" s="18">
        <v>63430144.539322466</v>
      </c>
      <c r="BL57" s="18">
        <v>33003094.655525189</v>
      </c>
      <c r="BM57" s="18">
        <v>34250498.668685086</v>
      </c>
      <c r="BN57" s="18">
        <v>134464755.12458321</v>
      </c>
      <c r="BO57" s="18">
        <v>86740148.224143237</v>
      </c>
      <c r="BP57" s="18">
        <v>36944275.186735801</v>
      </c>
      <c r="BQ57" s="18">
        <v>164310898.99546424</v>
      </c>
      <c r="BR57" s="18">
        <v>30167630.170145608</v>
      </c>
    </row>
    <row r="58" spans="1:70" ht="15.75" x14ac:dyDescent="0.25">
      <c r="A58" s="17" t="s">
        <v>318</v>
      </c>
      <c r="B58" s="18">
        <v>12101281988.224812</v>
      </c>
      <c r="C58" s="18">
        <v>237812582.06094405</v>
      </c>
      <c r="D58" s="18">
        <v>34180425.942059971</v>
      </c>
      <c r="E58" s="18">
        <v>27731100.033210468</v>
      </c>
      <c r="F58" s="18">
        <v>6449325.9088495038</v>
      </c>
      <c r="G58" s="18">
        <v>188856379.53107941</v>
      </c>
      <c r="H58" s="18">
        <v>49799584.595612265</v>
      </c>
      <c r="I58" s="18">
        <v>126721142.84659223</v>
      </c>
      <c r="J58" s="18">
        <v>5225372.0016831178</v>
      </c>
      <c r="K58" s="18">
        <v>49500134.335081391</v>
      </c>
      <c r="L58" s="18">
        <v>21265858.164073534</v>
      </c>
      <c r="M58" s="18">
        <v>128140248.87800895</v>
      </c>
      <c r="N58" s="18">
        <v>178005149.26383874</v>
      </c>
      <c r="O58" s="18">
        <v>59343335.361195691</v>
      </c>
      <c r="P58" s="18">
        <v>45198782.021257848</v>
      </c>
      <c r="Q58" s="18">
        <v>89485246.440698534</v>
      </c>
      <c r="R58" s="18">
        <v>127953995.06201421</v>
      </c>
      <c r="S58" s="18">
        <v>133490031.7715207</v>
      </c>
      <c r="T58" s="18">
        <v>59020835.600441918</v>
      </c>
      <c r="U58" s="18">
        <v>71384214.060553357</v>
      </c>
      <c r="V58" s="18">
        <v>291440997.0697884</v>
      </c>
      <c r="W58" s="18">
        <v>110577713.74662921</v>
      </c>
      <c r="X58" s="18">
        <v>541652009.11584508</v>
      </c>
      <c r="Y58" s="18">
        <v>261168989.25701421</v>
      </c>
      <c r="Z58" s="18">
        <v>535415913.40133357</v>
      </c>
      <c r="AA58" s="18">
        <v>1018350259.8451722</v>
      </c>
      <c r="AB58" s="18">
        <v>330247611.08375597</v>
      </c>
      <c r="AC58" s="18">
        <v>7621748.3923469447</v>
      </c>
      <c r="AD58" s="18">
        <v>31246244.695189942</v>
      </c>
      <c r="AE58" s="18">
        <v>120329977.77117027</v>
      </c>
      <c r="AF58" s="18">
        <v>131822002.63184033</v>
      </c>
      <c r="AG58" s="18">
        <v>145261216.73256582</v>
      </c>
      <c r="AH58" s="18">
        <v>485997246.02928853</v>
      </c>
      <c r="AI58" s="18">
        <v>72295951.552227527</v>
      </c>
      <c r="AJ58" s="18">
        <v>67112813.976799339</v>
      </c>
      <c r="AK58" s="18">
        <v>13529321.347880863</v>
      </c>
      <c r="AL58" s="18">
        <v>103142949.88039385</v>
      </c>
      <c r="AM58" s="18">
        <v>258093146.6546427</v>
      </c>
      <c r="AN58" s="18">
        <v>22279461.813876707</v>
      </c>
      <c r="AO58" s="18">
        <v>254126402.54297808</v>
      </c>
      <c r="AP58" s="18">
        <v>55338682.029834785</v>
      </c>
      <c r="AQ58" s="18">
        <v>180159513.62895069</v>
      </c>
      <c r="AR58" s="18">
        <v>184130121.87546098</v>
      </c>
      <c r="AS58" s="18">
        <v>249960445.06304228</v>
      </c>
      <c r="AT58" s="18">
        <v>207267895.95114958</v>
      </c>
      <c r="AU58" s="18">
        <v>215670725.74186444</v>
      </c>
      <c r="AV58" s="18">
        <v>52795665.525648274</v>
      </c>
      <c r="AW58" s="18">
        <v>72080663.706528291</v>
      </c>
      <c r="AX58" s="18">
        <v>98981053.407032847</v>
      </c>
      <c r="AY58" s="18">
        <v>19514616.405930642</v>
      </c>
      <c r="AZ58" s="18">
        <v>59997430.853001773</v>
      </c>
      <c r="BA58" s="18">
        <v>322968233.73739779</v>
      </c>
      <c r="BB58" s="18">
        <v>40571047.256175153</v>
      </c>
      <c r="BC58" s="18">
        <v>94415364.487683535</v>
      </c>
      <c r="BD58" s="18">
        <v>238498149.4485943</v>
      </c>
      <c r="BE58" s="18">
        <v>125199809.92737465</v>
      </c>
      <c r="BF58" s="18">
        <v>705551869.76566899</v>
      </c>
      <c r="BG58" s="18">
        <v>827596163.54139018</v>
      </c>
      <c r="BH58" s="18">
        <v>787543844.97041714</v>
      </c>
      <c r="BI58" s="18">
        <v>233860627.71784452</v>
      </c>
      <c r="BJ58" s="18">
        <v>348082924.53286964</v>
      </c>
      <c r="BK58" s="18">
        <v>58177332.738251358</v>
      </c>
      <c r="BL58" s="18">
        <v>34142515.715313368</v>
      </c>
      <c r="BM58" s="18">
        <v>34586072.12128035</v>
      </c>
      <c r="BN58" s="18">
        <v>129709566.21005726</v>
      </c>
      <c r="BO58" s="18">
        <v>87170369.926072404</v>
      </c>
      <c r="BP58" s="18">
        <v>36984118.700206466</v>
      </c>
      <c r="BQ58" s="18">
        <v>156079200.68063948</v>
      </c>
      <c r="BR58" s="18">
        <v>37152667.081732482</v>
      </c>
    </row>
    <row r="59" spans="1:70" ht="15.75" x14ac:dyDescent="0.25">
      <c r="A59" s="17" t="s">
        <v>319</v>
      </c>
      <c r="B59" s="18">
        <v>12106823306.275366</v>
      </c>
      <c r="C59" s="18">
        <v>229316662.47149506</v>
      </c>
      <c r="D59" s="18">
        <v>35173795.85584826</v>
      </c>
      <c r="E59" s="18">
        <v>28165683.685962897</v>
      </c>
      <c r="F59" s="18">
        <v>7008112.1698853588</v>
      </c>
      <c r="G59" s="18">
        <v>188072182.35693121</v>
      </c>
      <c r="H59" s="18">
        <v>49330455.787794158</v>
      </c>
      <c r="I59" s="18">
        <v>124878448.47816618</v>
      </c>
      <c r="J59" s="18">
        <v>5346641.116357889</v>
      </c>
      <c r="K59" s="18">
        <v>49172677.39267645</v>
      </c>
      <c r="L59" s="18">
        <v>20339161.025775325</v>
      </c>
      <c r="M59" s="18">
        <v>121930157.41362834</v>
      </c>
      <c r="N59" s="18">
        <v>173932090.38550994</v>
      </c>
      <c r="O59" s="18">
        <v>59697115.290617146</v>
      </c>
      <c r="P59" s="18">
        <v>45981665.720487908</v>
      </c>
      <c r="Q59" s="18">
        <v>94761675.190311164</v>
      </c>
      <c r="R59" s="18">
        <v>127916980.05657148</v>
      </c>
      <c r="S59" s="18">
        <v>133392227.72994487</v>
      </c>
      <c r="T59" s="18">
        <v>66388058.185819678</v>
      </c>
      <c r="U59" s="18">
        <v>76893022.505030066</v>
      </c>
      <c r="V59" s="18">
        <v>281825999.81433201</v>
      </c>
      <c r="W59" s="18">
        <v>105378050.02573779</v>
      </c>
      <c r="X59" s="18">
        <v>533777755.30410236</v>
      </c>
      <c r="Y59" s="18">
        <v>265482412.43420339</v>
      </c>
      <c r="Z59" s="18">
        <v>522091852.30373263</v>
      </c>
      <c r="AA59" s="18">
        <v>1018096516.615814</v>
      </c>
      <c r="AB59" s="18">
        <v>317343661.751894</v>
      </c>
      <c r="AC59" s="18">
        <v>7266444.9118984966</v>
      </c>
      <c r="AD59" s="18">
        <v>29370437.961248584</v>
      </c>
      <c r="AE59" s="18">
        <v>126778607.03141339</v>
      </c>
      <c r="AF59" s="18">
        <v>140713756.70177728</v>
      </c>
      <c r="AG59" s="18">
        <v>151108707.21290532</v>
      </c>
      <c r="AH59" s="18">
        <v>489323299.48555899</v>
      </c>
      <c r="AI59" s="18">
        <v>75398599.096314937</v>
      </c>
      <c r="AJ59" s="18">
        <v>64654903.183513068</v>
      </c>
      <c r="AK59" s="18">
        <v>13085205.864545498</v>
      </c>
      <c r="AL59" s="18">
        <v>99499961.145722643</v>
      </c>
      <c r="AM59" s="18">
        <v>264674904.18411672</v>
      </c>
      <c r="AN59" s="18">
        <v>20978031.990747198</v>
      </c>
      <c r="AO59" s="18">
        <v>259588726.00732875</v>
      </c>
      <c r="AP59" s="18">
        <v>55896319.27047947</v>
      </c>
      <c r="AQ59" s="18">
        <v>186600327.64298847</v>
      </c>
      <c r="AR59" s="18">
        <v>175763909.83008483</v>
      </c>
      <c r="AS59" s="18">
        <v>247400394.63657328</v>
      </c>
      <c r="AT59" s="18">
        <v>204753582.71543393</v>
      </c>
      <c r="AU59" s="18">
        <v>220657791.81986913</v>
      </c>
      <c r="AV59" s="18">
        <v>52060483.571153603</v>
      </c>
      <c r="AW59" s="18">
        <v>75258750.196050897</v>
      </c>
      <c r="AX59" s="18">
        <v>106790621.81619836</v>
      </c>
      <c r="AY59" s="18">
        <v>22173810.788561258</v>
      </c>
      <c r="AZ59" s="18">
        <v>62011196.692482673</v>
      </c>
      <c r="BA59" s="18">
        <v>322794032.27615732</v>
      </c>
      <c r="BB59" s="18">
        <v>37051982.826271318</v>
      </c>
      <c r="BC59" s="18">
        <v>96667944.315651506</v>
      </c>
      <c r="BD59" s="18">
        <v>235053930.3418996</v>
      </c>
      <c r="BE59" s="18">
        <v>127458289.33985747</v>
      </c>
      <c r="BF59" s="18">
        <v>696257404.26953876</v>
      </c>
      <c r="BG59" s="18">
        <v>833102091.57222652</v>
      </c>
      <c r="BH59" s="18">
        <v>780328897.62928092</v>
      </c>
      <c r="BI59" s="18">
        <v>244067923.03678849</v>
      </c>
      <c r="BJ59" s="18">
        <v>352284376.58173853</v>
      </c>
      <c r="BK59" s="18">
        <v>51502407.249863014</v>
      </c>
      <c r="BL59" s="18">
        <v>41813021.160803512</v>
      </c>
      <c r="BM59" s="18">
        <v>38391981.174762391</v>
      </c>
      <c r="BN59" s="18">
        <v>129752427.44271004</v>
      </c>
      <c r="BO59" s="18">
        <v>84015482.744773939</v>
      </c>
      <c r="BP59" s="18">
        <v>34441547.594076298</v>
      </c>
      <c r="BQ59" s="18">
        <v>157649057.77575615</v>
      </c>
      <c r="BR59" s="18">
        <v>45862469.973462947</v>
      </c>
    </row>
    <row r="60" spans="1:70" ht="15.75" x14ac:dyDescent="0.25">
      <c r="A60" s="17" t="s">
        <v>320</v>
      </c>
      <c r="B60" s="18">
        <v>11977868039.23056</v>
      </c>
      <c r="C60" s="18">
        <v>219292056.7052443</v>
      </c>
      <c r="D60" s="18">
        <v>35231592.478632249</v>
      </c>
      <c r="E60" s="18">
        <v>28351959.630454168</v>
      </c>
      <c r="F60" s="18">
        <v>6879632.8481780812</v>
      </c>
      <c r="G60" s="18">
        <v>189659519.27025491</v>
      </c>
      <c r="H60" s="18">
        <v>46461301.816373631</v>
      </c>
      <c r="I60" s="18">
        <v>119727935.70116746</v>
      </c>
      <c r="J60" s="18">
        <v>5585417.6806250894</v>
      </c>
      <c r="K60" s="18">
        <v>49211161.601750195</v>
      </c>
      <c r="L60" s="18">
        <v>19476639.35892906</v>
      </c>
      <c r="M60" s="18">
        <v>120921519.19781643</v>
      </c>
      <c r="N60" s="18">
        <v>166902038.27875477</v>
      </c>
      <c r="O60" s="18">
        <v>54908262.190516673</v>
      </c>
      <c r="P60" s="18">
        <v>46112043.541879684</v>
      </c>
      <c r="Q60" s="18">
        <v>94639969.168258101</v>
      </c>
      <c r="R60" s="18">
        <v>123040749.93714854</v>
      </c>
      <c r="S60" s="18">
        <v>131831721.0434797</v>
      </c>
      <c r="T60" s="18">
        <v>59014943.615589947</v>
      </c>
      <c r="U60" s="18">
        <v>78405294.172749162</v>
      </c>
      <c r="V60" s="18">
        <v>294641892.47419429</v>
      </c>
      <c r="W60" s="18">
        <v>104391046.33088185</v>
      </c>
      <c r="X60" s="18">
        <v>520689779.5783363</v>
      </c>
      <c r="Y60" s="18">
        <v>265050782.69778982</v>
      </c>
      <c r="Z60" s="18">
        <v>516692558.67229134</v>
      </c>
      <c r="AA60" s="18">
        <v>1012658641.8048205</v>
      </c>
      <c r="AB60" s="18">
        <v>311808733.87219018</v>
      </c>
      <c r="AC60" s="18">
        <v>6654145.0641906764</v>
      </c>
      <c r="AD60" s="18">
        <v>29726878.087552842</v>
      </c>
      <c r="AE60" s="18">
        <v>123387747.73787349</v>
      </c>
      <c r="AF60" s="18">
        <v>138882114.2274043</v>
      </c>
      <c r="AG60" s="18">
        <v>157989913.99265274</v>
      </c>
      <c r="AH60" s="18">
        <v>472811260.30649281</v>
      </c>
      <c r="AI60" s="18">
        <v>74788273.570068046</v>
      </c>
      <c r="AJ60" s="18">
        <v>63783473.912837289</v>
      </c>
      <c r="AK60" s="18">
        <v>12516156.888705509</v>
      </c>
      <c r="AL60" s="18">
        <v>98750134.278462753</v>
      </c>
      <c r="AM60" s="18">
        <v>272189215.52161026</v>
      </c>
      <c r="AN60" s="18">
        <v>20460813.918763746</v>
      </c>
      <c r="AO60" s="18">
        <v>252464368.10400882</v>
      </c>
      <c r="AP60" s="18">
        <v>55015825.805724181</v>
      </c>
      <c r="AQ60" s="18">
        <v>186336519.48131627</v>
      </c>
      <c r="AR60" s="18">
        <v>174074328.69046196</v>
      </c>
      <c r="AS60" s="18">
        <v>242552911.01222059</v>
      </c>
      <c r="AT60" s="18">
        <v>201419244.59860188</v>
      </c>
      <c r="AU60" s="18">
        <v>221094255.65164766</v>
      </c>
      <c r="AV60" s="18">
        <v>50953474.212083578</v>
      </c>
      <c r="AW60" s="18">
        <v>72820433.406344935</v>
      </c>
      <c r="AX60" s="18">
        <v>96084025.697798803</v>
      </c>
      <c r="AY60" s="18">
        <v>21464418.12708988</v>
      </c>
      <c r="AZ60" s="18">
        <v>61133570.196240552</v>
      </c>
      <c r="BA60" s="18">
        <v>320916184.00908601</v>
      </c>
      <c r="BB60" s="18">
        <v>36052624.856962681</v>
      </c>
      <c r="BC60" s="18">
        <v>100915579.7413055</v>
      </c>
      <c r="BD60" s="18">
        <v>247196415.27014607</v>
      </c>
      <c r="BE60" s="18">
        <v>131985411.72909975</v>
      </c>
      <c r="BF60" s="18">
        <v>662021494.53661823</v>
      </c>
      <c r="BG60" s="18">
        <v>838631365.34962451</v>
      </c>
      <c r="BH60" s="18">
        <v>773665668.96627033</v>
      </c>
      <c r="BI60" s="18">
        <v>249890705.03801617</v>
      </c>
      <c r="BJ60" s="18">
        <v>337910845.76999098</v>
      </c>
      <c r="BK60" s="18">
        <v>53286170.839840084</v>
      </c>
      <c r="BL60" s="18">
        <v>34602529.287095666</v>
      </c>
      <c r="BM60" s="18">
        <v>37871675.084583953</v>
      </c>
      <c r="BN60" s="18">
        <v>133501118.30689479</v>
      </c>
      <c r="BO60" s="18">
        <v>87097364.296597317</v>
      </c>
      <c r="BP60" s="18">
        <v>37198342.941645376</v>
      </c>
      <c r="BQ60" s="18">
        <v>161918418.4800736</v>
      </c>
      <c r="BR60" s="18">
        <v>39497021.046883367</v>
      </c>
    </row>
    <row r="61" spans="1:70" ht="15.75" x14ac:dyDescent="0.25">
      <c r="A61" s="17" t="s">
        <v>321</v>
      </c>
      <c r="B61" s="18">
        <v>12050764323.035383</v>
      </c>
      <c r="C61" s="18">
        <v>228227540.67952433</v>
      </c>
      <c r="D61" s="18">
        <v>34473912.023651071</v>
      </c>
      <c r="E61" s="18">
        <v>27908007.42992834</v>
      </c>
      <c r="F61" s="18">
        <v>6565904.5937227365</v>
      </c>
      <c r="G61" s="18">
        <v>191587262.48103499</v>
      </c>
      <c r="H61" s="18">
        <v>38251438.505243942</v>
      </c>
      <c r="I61" s="18">
        <v>116709593.23502268</v>
      </c>
      <c r="J61" s="18">
        <v>5147545.8104138589</v>
      </c>
      <c r="K61" s="18">
        <v>48258649.402433068</v>
      </c>
      <c r="L61" s="18">
        <v>20456887.302591454</v>
      </c>
      <c r="M61" s="18">
        <v>120224373.68246038</v>
      </c>
      <c r="N61" s="18">
        <v>172939631.95549271</v>
      </c>
      <c r="O61" s="18">
        <v>58670813.847049072</v>
      </c>
      <c r="P61" s="18">
        <v>44451747.913047209</v>
      </c>
      <c r="Q61" s="18">
        <v>91375064.091262385</v>
      </c>
      <c r="R61" s="18">
        <v>120743648.05733801</v>
      </c>
      <c r="S61" s="18">
        <v>131112320.06084594</v>
      </c>
      <c r="T61" s="18">
        <v>58841639.782561451</v>
      </c>
      <c r="U61" s="18">
        <v>79118448.127415404</v>
      </c>
      <c r="V61" s="18">
        <v>291965276.6901238</v>
      </c>
      <c r="W61" s="18">
        <v>104759344.60852614</v>
      </c>
      <c r="X61" s="18">
        <v>545188746.92871058</v>
      </c>
      <c r="Y61" s="18">
        <v>259298073.49199316</v>
      </c>
      <c r="Z61" s="18">
        <v>503547400.705818</v>
      </c>
      <c r="AA61" s="18">
        <v>1010348853.2702198</v>
      </c>
      <c r="AB61" s="18">
        <v>317756298.90500939</v>
      </c>
      <c r="AC61" s="18">
        <v>6210937.1199051924</v>
      </c>
      <c r="AD61" s="18">
        <v>30980353.608601477</v>
      </c>
      <c r="AE61" s="18">
        <v>122601812.58325157</v>
      </c>
      <c r="AF61" s="18">
        <v>132580570.34303199</v>
      </c>
      <c r="AG61" s="18">
        <v>147737309.19358602</v>
      </c>
      <c r="AH61" s="18">
        <v>482222738.83045107</v>
      </c>
      <c r="AI61" s="18">
        <v>73663184.09969148</v>
      </c>
      <c r="AJ61" s="18">
        <v>62365774.497908264</v>
      </c>
      <c r="AK61" s="18">
        <v>11828619.079279218</v>
      </c>
      <c r="AL61" s="18">
        <v>101014670.01200637</v>
      </c>
      <c r="AM61" s="18">
        <v>279005105.1884622</v>
      </c>
      <c r="AN61" s="18">
        <v>21645516.500591513</v>
      </c>
      <c r="AO61" s="18">
        <v>253760576.13288206</v>
      </c>
      <c r="AP61" s="18">
        <v>52166999.388551764</v>
      </c>
      <c r="AQ61" s="18">
        <v>190351163.27706754</v>
      </c>
      <c r="AR61" s="18">
        <v>178892793.02367315</v>
      </c>
      <c r="AS61" s="18">
        <v>253698584.78001878</v>
      </c>
      <c r="AT61" s="18">
        <v>211614952.68419492</v>
      </c>
      <c r="AU61" s="18">
        <v>219340334.66221321</v>
      </c>
      <c r="AV61" s="18">
        <v>50598472.015969574</v>
      </c>
      <c r="AW61" s="18">
        <v>70120063.130770579</v>
      </c>
      <c r="AX61" s="18">
        <v>104574825.70209497</v>
      </c>
      <c r="AY61" s="18">
        <v>21805970.897302411</v>
      </c>
      <c r="AZ61" s="18">
        <v>65212438.566770636</v>
      </c>
      <c r="BA61" s="18">
        <v>336791546.83146095</v>
      </c>
      <c r="BB61" s="18">
        <v>37017105.995805971</v>
      </c>
      <c r="BC61" s="18">
        <v>98275416.3322649</v>
      </c>
      <c r="BD61" s="18">
        <v>260869166.94916621</v>
      </c>
      <c r="BE61" s="18">
        <v>130974854.20887271</v>
      </c>
      <c r="BF61" s="18">
        <v>663611218.30119574</v>
      </c>
      <c r="BG61" s="18">
        <v>833873753.06427622</v>
      </c>
      <c r="BH61" s="18">
        <v>767447103.79396474</v>
      </c>
      <c r="BI61" s="18">
        <v>253375243.18858081</v>
      </c>
      <c r="BJ61" s="18">
        <v>337858047.74315488</v>
      </c>
      <c r="BK61" s="18">
        <v>54326058.689976297</v>
      </c>
      <c r="BL61" s="18">
        <v>36075293.647251181</v>
      </c>
      <c r="BM61" s="18">
        <v>37017807.496010169</v>
      </c>
      <c r="BN61" s="18">
        <v>134689113.40134078</v>
      </c>
      <c r="BO61" s="18">
        <v>91885301.617253855</v>
      </c>
      <c r="BP61" s="18">
        <v>36459626.338390209</v>
      </c>
      <c r="BQ61" s="18">
        <v>164003086.28912902</v>
      </c>
      <c r="BR61" s="18">
        <v>38766302.271225058</v>
      </c>
    </row>
    <row r="62" spans="1:70" ht="15.75" x14ac:dyDescent="0.25">
      <c r="A62" s="17" t="s">
        <v>322</v>
      </c>
      <c r="B62" s="18">
        <v>12038375570.556309</v>
      </c>
      <c r="C62" s="18">
        <v>219675967.1170741</v>
      </c>
      <c r="D62" s="18">
        <v>38957250.658680104</v>
      </c>
      <c r="E62" s="18">
        <v>31694480.805321831</v>
      </c>
      <c r="F62" s="18">
        <v>7262769.8533582715</v>
      </c>
      <c r="G62" s="18">
        <v>189347603.82223898</v>
      </c>
      <c r="H62" s="18">
        <v>42323093.513674498</v>
      </c>
      <c r="I62" s="18">
        <v>115166130.97479069</v>
      </c>
      <c r="J62" s="18">
        <v>5439650.4489659946</v>
      </c>
      <c r="K62" s="18">
        <v>49570349.276336968</v>
      </c>
      <c r="L62" s="18">
        <v>20484859.07877383</v>
      </c>
      <c r="M62" s="18">
        <v>113801553.26097383</v>
      </c>
      <c r="N62" s="18">
        <v>170567378.44210553</v>
      </c>
      <c r="O62" s="18">
        <v>58659651.573892169</v>
      </c>
      <c r="P62" s="18">
        <v>43117242.810113139</v>
      </c>
      <c r="Q62" s="18">
        <v>93465567.74934116</v>
      </c>
      <c r="R62" s="18">
        <v>122067070.39576291</v>
      </c>
      <c r="S62" s="18">
        <v>127836439.17739268</v>
      </c>
      <c r="T62" s="18">
        <v>59381962.563262701</v>
      </c>
      <c r="U62" s="18">
        <v>78370402.752147406</v>
      </c>
      <c r="V62" s="18">
        <v>292593842.72101414</v>
      </c>
      <c r="W62" s="18">
        <v>102743397.72571729</v>
      </c>
      <c r="X62" s="18">
        <v>521931131.66557974</v>
      </c>
      <c r="Y62" s="18">
        <v>254415414.20533344</v>
      </c>
      <c r="Z62" s="18">
        <v>516669482.39486921</v>
      </c>
      <c r="AA62" s="18">
        <v>1036565343.6872638</v>
      </c>
      <c r="AB62" s="18">
        <v>326744824.84058368</v>
      </c>
      <c r="AC62" s="18">
        <v>6342094.7667849045</v>
      </c>
      <c r="AD62" s="18">
        <v>30648768.922704916</v>
      </c>
      <c r="AE62" s="18">
        <v>126112720.01606622</v>
      </c>
      <c r="AF62" s="18">
        <v>130270887.09686327</v>
      </c>
      <c r="AG62" s="18">
        <v>158610984.32498372</v>
      </c>
      <c r="AH62" s="18">
        <v>473315439.00224364</v>
      </c>
      <c r="AI62" s="18">
        <v>71869696.220501885</v>
      </c>
      <c r="AJ62" s="18">
        <v>59847201.524582386</v>
      </c>
      <c r="AK62" s="18">
        <v>14754775.169981971</v>
      </c>
      <c r="AL62" s="18">
        <v>97696200.449171185</v>
      </c>
      <c r="AM62" s="18">
        <v>292589446.36982846</v>
      </c>
      <c r="AN62" s="18">
        <v>21673400.90319515</v>
      </c>
      <c r="AO62" s="18">
        <v>243823148.97474882</v>
      </c>
      <c r="AP62" s="18">
        <v>52761451.621284612</v>
      </c>
      <c r="AQ62" s="18">
        <v>197338189.7999714</v>
      </c>
      <c r="AR62" s="18">
        <v>183643004.16897342</v>
      </c>
      <c r="AS62" s="18">
        <v>250833665.45784599</v>
      </c>
      <c r="AT62" s="18">
        <v>217381441.02978554</v>
      </c>
      <c r="AU62" s="18">
        <v>222618243.21821013</v>
      </c>
      <c r="AV62" s="18">
        <v>51137361.292110212</v>
      </c>
      <c r="AW62" s="18">
        <v>67406283.23201026</v>
      </c>
      <c r="AX62" s="18">
        <v>107310970.20301829</v>
      </c>
      <c r="AY62" s="18">
        <v>22518775.497703839</v>
      </c>
      <c r="AZ62" s="18">
        <v>62724564.638631552</v>
      </c>
      <c r="BA62" s="18">
        <v>325504104.40077144</v>
      </c>
      <c r="BB62" s="18">
        <v>33444683.609487355</v>
      </c>
      <c r="BC62" s="18">
        <v>95031676.263631836</v>
      </c>
      <c r="BD62" s="18">
        <v>275076789.65569663</v>
      </c>
      <c r="BE62" s="18">
        <v>133937771.72924581</v>
      </c>
      <c r="BF62" s="18">
        <v>658785824.87456214</v>
      </c>
      <c r="BG62" s="18">
        <v>814316202.21096182</v>
      </c>
      <c r="BH62" s="18">
        <v>760791117.34441698</v>
      </c>
      <c r="BI62" s="18">
        <v>252217782.6206024</v>
      </c>
      <c r="BJ62" s="18">
        <v>344751715.6183188</v>
      </c>
      <c r="BK62" s="18">
        <v>56192502.403450295</v>
      </c>
      <c r="BL62" s="18">
        <v>36597098.650810532</v>
      </c>
      <c r="BM62" s="18">
        <v>37123994.514244445</v>
      </c>
      <c r="BN62" s="18">
        <v>137130594.85544243</v>
      </c>
      <c r="BO62" s="18">
        <v>95225121.57385087</v>
      </c>
      <c r="BP62" s="18">
        <v>32349354.410402458</v>
      </c>
      <c r="BQ62" s="18">
        <v>153708951.87842372</v>
      </c>
      <c r="BR62" s="18">
        <v>33065959.184902586</v>
      </c>
    </row>
    <row r="63" spans="1:70" ht="15.75" x14ac:dyDescent="0.25">
      <c r="A63" s="17" t="s">
        <v>323</v>
      </c>
      <c r="B63" s="18">
        <v>12153193155.715046</v>
      </c>
      <c r="C63" s="18">
        <v>221367708.2625151</v>
      </c>
      <c r="D63" s="18">
        <v>37875636.486935563</v>
      </c>
      <c r="E63" s="18">
        <v>31386655.852735534</v>
      </c>
      <c r="F63" s="18">
        <v>6488980.6342000281</v>
      </c>
      <c r="G63" s="18">
        <v>183538815.0194056</v>
      </c>
      <c r="H63" s="18">
        <v>47922265.098165676</v>
      </c>
      <c r="I63" s="18">
        <v>113975379.82545745</v>
      </c>
      <c r="J63" s="18">
        <v>6738508.9925882658</v>
      </c>
      <c r="K63" s="18">
        <v>51944417.693641953</v>
      </c>
      <c r="L63" s="18">
        <v>21857762.545625839</v>
      </c>
      <c r="M63" s="18">
        <v>112730629.52428409</v>
      </c>
      <c r="N63" s="18">
        <v>175218657.4919723</v>
      </c>
      <c r="O63" s="18">
        <v>59043112.603621699</v>
      </c>
      <c r="P63" s="18">
        <v>41064712.013812385</v>
      </c>
      <c r="Q63" s="18">
        <v>91487959.172111124</v>
      </c>
      <c r="R63" s="18">
        <v>125885151.07028878</v>
      </c>
      <c r="S63" s="18">
        <v>128817976.81866601</v>
      </c>
      <c r="T63" s="18">
        <v>59213215.11191234</v>
      </c>
      <c r="U63" s="18">
        <v>80093274.835587367</v>
      </c>
      <c r="V63" s="18">
        <v>286978562.31213546</v>
      </c>
      <c r="W63" s="18">
        <v>105100359.47584513</v>
      </c>
      <c r="X63" s="18">
        <v>533670615.55795795</v>
      </c>
      <c r="Y63" s="18">
        <v>264595183.15806586</v>
      </c>
      <c r="Z63" s="18">
        <v>508525619.05217874</v>
      </c>
      <c r="AA63" s="18">
        <v>1046658275.2243543</v>
      </c>
      <c r="AB63" s="18">
        <v>320774264.23738223</v>
      </c>
      <c r="AC63" s="18">
        <v>6890877.5812828876</v>
      </c>
      <c r="AD63" s="18">
        <v>33254423.999800414</v>
      </c>
      <c r="AE63" s="18">
        <v>143287616.44676471</v>
      </c>
      <c r="AF63" s="18">
        <v>124644722.77782686</v>
      </c>
      <c r="AG63" s="18">
        <v>151595578.11843276</v>
      </c>
      <c r="AH63" s="18">
        <v>491765928.16621852</v>
      </c>
      <c r="AI63" s="18">
        <v>78568996.247129962</v>
      </c>
      <c r="AJ63" s="18">
        <v>57479004.344674267</v>
      </c>
      <c r="AK63" s="18">
        <v>15914393.197802382</v>
      </c>
      <c r="AL63" s="18">
        <v>102106896.8271863</v>
      </c>
      <c r="AM63" s="18">
        <v>278814365.01168436</v>
      </c>
      <c r="AN63" s="18">
        <v>20375410.743405089</v>
      </c>
      <c r="AO63" s="18">
        <v>242745802.61857685</v>
      </c>
      <c r="AP63" s="18">
        <v>52682811.58602006</v>
      </c>
      <c r="AQ63" s="18">
        <v>201280040.65739316</v>
      </c>
      <c r="AR63" s="18">
        <v>189644179.58350468</v>
      </c>
      <c r="AS63" s="18">
        <v>259167130.10582876</v>
      </c>
      <c r="AT63" s="18">
        <v>208976542.27620813</v>
      </c>
      <c r="AU63" s="18">
        <v>220699174.75779065</v>
      </c>
      <c r="AV63" s="18">
        <v>49651687.491711169</v>
      </c>
      <c r="AW63" s="18">
        <v>79040346.216757461</v>
      </c>
      <c r="AX63" s="18">
        <v>109606752.22416078</v>
      </c>
      <c r="AY63" s="18">
        <v>21631902.118446205</v>
      </c>
      <c r="AZ63" s="18">
        <v>68065540.56572935</v>
      </c>
      <c r="BA63" s="18">
        <v>326151757.98305809</v>
      </c>
      <c r="BB63" s="18">
        <v>38177981.590875842</v>
      </c>
      <c r="BC63" s="18">
        <v>99366359.326899484</v>
      </c>
      <c r="BD63" s="18">
        <v>280329988.39685917</v>
      </c>
      <c r="BE63" s="18">
        <v>141134282.69007188</v>
      </c>
      <c r="BF63" s="18">
        <v>649448084.36583161</v>
      </c>
      <c r="BG63" s="18">
        <v>839553661.95698833</v>
      </c>
      <c r="BH63" s="18">
        <v>773029480.63254905</v>
      </c>
      <c r="BI63" s="18">
        <v>253929430.99711576</v>
      </c>
      <c r="BJ63" s="18">
        <v>340231625.08662146</v>
      </c>
      <c r="BK63" s="18">
        <v>57141254.129955664</v>
      </c>
      <c r="BL63" s="18">
        <v>36860440.817883387</v>
      </c>
      <c r="BM63" s="18">
        <v>38202445.79124102</v>
      </c>
      <c r="BN63" s="18">
        <v>135670778.51198906</v>
      </c>
      <c r="BO63" s="18">
        <v>92875462.279245943</v>
      </c>
      <c r="BP63" s="18">
        <v>34004046.278942756</v>
      </c>
      <c r="BQ63" s="18">
        <v>154248291.20256561</v>
      </c>
      <c r="BR63" s="18">
        <v>29869598.427505441</v>
      </c>
    </row>
    <row r="64" spans="1:70" ht="15.75" x14ac:dyDescent="0.25">
      <c r="A64" s="17" t="s">
        <v>324</v>
      </c>
      <c r="B64" s="18">
        <v>12237243399.581347</v>
      </c>
      <c r="C64" s="18">
        <v>224162462.89741215</v>
      </c>
      <c r="D64" s="18">
        <v>40177658.493182346</v>
      </c>
      <c r="E64" s="18">
        <v>32510285.136714607</v>
      </c>
      <c r="F64" s="18">
        <v>7667373.3564677443</v>
      </c>
      <c r="G64" s="18">
        <v>189496832.58448136</v>
      </c>
      <c r="H64" s="18">
        <v>48354325.589527711</v>
      </c>
      <c r="I64" s="18">
        <v>115934598.51491898</v>
      </c>
      <c r="J64" s="18">
        <v>7065341.4472654471</v>
      </c>
      <c r="K64" s="18">
        <v>52771123.498484649</v>
      </c>
      <c r="L64" s="18">
        <v>21524836.051221553</v>
      </c>
      <c r="M64" s="18">
        <v>112526164.55385473</v>
      </c>
      <c r="N64" s="18">
        <v>170440323.79468593</v>
      </c>
      <c r="O64" s="18">
        <v>58922275.451391861</v>
      </c>
      <c r="P64" s="18">
        <v>41748203.303749435</v>
      </c>
      <c r="Q64" s="18">
        <v>95296533.806203201</v>
      </c>
      <c r="R64" s="18">
        <v>126493555.92290846</v>
      </c>
      <c r="S64" s="18">
        <v>137847808.39293498</v>
      </c>
      <c r="T64" s="18">
        <v>58764705.750161588</v>
      </c>
      <c r="U64" s="18">
        <v>80587852.763018087</v>
      </c>
      <c r="V64" s="18">
        <v>285271403.57790309</v>
      </c>
      <c r="W64" s="18">
        <v>104429211.01250517</v>
      </c>
      <c r="X64" s="18">
        <v>528446227.26855451</v>
      </c>
      <c r="Y64" s="18">
        <v>255583382.13059321</v>
      </c>
      <c r="Z64" s="18">
        <v>487833844.85695648</v>
      </c>
      <c r="AA64" s="18">
        <v>1064029287.1067085</v>
      </c>
      <c r="AB64" s="18">
        <v>322611623.84120864</v>
      </c>
      <c r="AC64" s="18">
        <v>7350370.9973205086</v>
      </c>
      <c r="AD64" s="18">
        <v>33169108.58898931</v>
      </c>
      <c r="AE64" s="18">
        <v>154317026.16033748</v>
      </c>
      <c r="AF64" s="18">
        <v>114775748.79164703</v>
      </c>
      <c r="AG64" s="18">
        <v>157571380.18767586</v>
      </c>
      <c r="AH64" s="18">
        <v>488204473.37919867</v>
      </c>
      <c r="AI64" s="18">
        <v>75877154.855795011</v>
      </c>
      <c r="AJ64" s="18">
        <v>55162242.566563398</v>
      </c>
      <c r="AK64" s="18">
        <v>14375907.913000772</v>
      </c>
      <c r="AL64" s="18">
        <v>103703272.74863176</v>
      </c>
      <c r="AM64" s="18">
        <v>274103540.45814508</v>
      </c>
      <c r="AN64" s="18">
        <v>21662260.691522408</v>
      </c>
      <c r="AO64" s="18">
        <v>242767768.50749263</v>
      </c>
      <c r="AP64" s="18">
        <v>52548468.485838406</v>
      </c>
      <c r="AQ64" s="18">
        <v>206670818.16781926</v>
      </c>
      <c r="AR64" s="18">
        <v>186629632.96586859</v>
      </c>
      <c r="AS64" s="18">
        <v>267358278.21728727</v>
      </c>
      <c r="AT64" s="18">
        <v>226007353.01231292</v>
      </c>
      <c r="AU64" s="18">
        <v>216869897.96331948</v>
      </c>
      <c r="AV64" s="18">
        <v>48093244.02043239</v>
      </c>
      <c r="AW64" s="18">
        <v>80641752.73302339</v>
      </c>
      <c r="AX64" s="18">
        <v>107184197.94090119</v>
      </c>
      <c r="AY64" s="18">
        <v>21299519.98042037</v>
      </c>
      <c r="AZ64" s="18">
        <v>69194676.642642274</v>
      </c>
      <c r="BA64" s="18">
        <v>339931224.04252106</v>
      </c>
      <c r="BB64" s="18">
        <v>41608911.457695022</v>
      </c>
      <c r="BC64" s="18">
        <v>103165407.46240975</v>
      </c>
      <c r="BD64" s="18">
        <v>274856988.69327545</v>
      </c>
      <c r="BE64" s="18">
        <v>139115253.29794154</v>
      </c>
      <c r="BF64" s="18">
        <v>652970289.73825657</v>
      </c>
      <c r="BG64" s="18">
        <v>876897587.51128948</v>
      </c>
      <c r="BH64" s="18">
        <v>774389845.91273761</v>
      </c>
      <c r="BI64" s="18">
        <v>254768658.41333896</v>
      </c>
      <c r="BJ64" s="18">
        <v>345688580.17946517</v>
      </c>
      <c r="BK64" s="18">
        <v>60033695.889387742</v>
      </c>
      <c r="BL64" s="18">
        <v>38220351.328440957</v>
      </c>
      <c r="BM64" s="18">
        <v>39704975.111966126</v>
      </c>
      <c r="BN64" s="18">
        <v>135414796.80606109</v>
      </c>
      <c r="BO64" s="18">
        <v>88806377.272819862</v>
      </c>
      <c r="BP64" s="18">
        <v>31372821.719045158</v>
      </c>
      <c r="BQ64" s="18">
        <v>154224025.66842443</v>
      </c>
      <c r="BR64" s="18">
        <v>30215930.49025508</v>
      </c>
    </row>
    <row r="65" spans="1:70" ht="15.75" x14ac:dyDescent="0.25">
      <c r="A65" s="17" t="s">
        <v>325</v>
      </c>
      <c r="B65" s="18">
        <v>12360768757.478926</v>
      </c>
      <c r="C65" s="18">
        <v>214509585.61025354</v>
      </c>
      <c r="D65" s="18">
        <v>50631005.191179626</v>
      </c>
      <c r="E65" s="18">
        <v>39144653.758992046</v>
      </c>
      <c r="F65" s="18">
        <v>11486351.432187576</v>
      </c>
      <c r="G65" s="18">
        <v>189342342.27895534</v>
      </c>
      <c r="H65" s="18">
        <v>47174718.383528143</v>
      </c>
      <c r="I65" s="18">
        <v>114169928.8169329</v>
      </c>
      <c r="J65" s="18">
        <v>6208643.1319901114</v>
      </c>
      <c r="K65" s="18">
        <v>53693901.286636204</v>
      </c>
      <c r="L65" s="18">
        <v>21890891.589180835</v>
      </c>
      <c r="M65" s="18">
        <v>114905994.89448217</v>
      </c>
      <c r="N65" s="18">
        <v>164959691.93743148</v>
      </c>
      <c r="O65" s="18">
        <v>58355753.394729003</v>
      </c>
      <c r="P65" s="18">
        <v>40383833.915908515</v>
      </c>
      <c r="Q65" s="18">
        <v>97087623.336169124</v>
      </c>
      <c r="R65" s="18">
        <v>129365848.62198398</v>
      </c>
      <c r="S65" s="18">
        <v>149356874.75583491</v>
      </c>
      <c r="T65" s="18">
        <v>61320790.543590851</v>
      </c>
      <c r="U65" s="18">
        <v>79912298.019325301</v>
      </c>
      <c r="V65" s="18">
        <v>289602500.05050325</v>
      </c>
      <c r="W65" s="18">
        <v>105354561.88245268</v>
      </c>
      <c r="X65" s="18">
        <v>521042428.80168974</v>
      </c>
      <c r="Y65" s="18">
        <v>263065435.47444329</v>
      </c>
      <c r="Z65" s="18">
        <v>519454909.03091532</v>
      </c>
      <c r="AA65" s="18">
        <v>1052437328.2801089</v>
      </c>
      <c r="AB65" s="18">
        <v>329573252.8804884</v>
      </c>
      <c r="AC65" s="18">
        <v>7396405.860390557</v>
      </c>
      <c r="AD65" s="18">
        <v>30460787.845882654</v>
      </c>
      <c r="AE65" s="18">
        <v>150290842.75940582</v>
      </c>
      <c r="AF65" s="18">
        <v>118199884.66073234</v>
      </c>
      <c r="AG65" s="18">
        <v>164511743.48885608</v>
      </c>
      <c r="AH65" s="18">
        <v>498830891.06301355</v>
      </c>
      <c r="AI65" s="18">
        <v>82301976.825235337</v>
      </c>
      <c r="AJ65" s="18">
        <v>52635603.979576528</v>
      </c>
      <c r="AK65" s="18">
        <v>21577035.372625448</v>
      </c>
      <c r="AL65" s="18">
        <v>100684706.81871489</v>
      </c>
      <c r="AM65" s="18">
        <v>272886654.99910623</v>
      </c>
      <c r="AN65" s="18">
        <v>20374756.957626346</v>
      </c>
      <c r="AO65" s="18">
        <v>239511371.18081304</v>
      </c>
      <c r="AP65" s="18">
        <v>54909554.45494172</v>
      </c>
      <c r="AQ65" s="18">
        <v>210893537.76918602</v>
      </c>
      <c r="AR65" s="18">
        <v>189196011.75260371</v>
      </c>
      <c r="AS65" s="18">
        <v>274280926.89490747</v>
      </c>
      <c r="AT65" s="18">
        <v>223661231.46668857</v>
      </c>
      <c r="AU65" s="18">
        <v>223375095.47801423</v>
      </c>
      <c r="AV65" s="18">
        <v>48772844.654103294</v>
      </c>
      <c r="AW65" s="18">
        <v>79595373.078521729</v>
      </c>
      <c r="AX65" s="18">
        <v>113949733.66603544</v>
      </c>
      <c r="AY65" s="18">
        <v>24219964.736241966</v>
      </c>
      <c r="AZ65" s="18">
        <v>71537276.885385662</v>
      </c>
      <c r="BA65" s="18">
        <v>344839327.26288015</v>
      </c>
      <c r="BB65" s="18">
        <v>41465110.612162009</v>
      </c>
      <c r="BC65" s="18">
        <v>100566436.40392049</v>
      </c>
      <c r="BD65" s="18">
        <v>273234484.52948332</v>
      </c>
      <c r="BE65" s="18">
        <v>145219806.41398072</v>
      </c>
      <c r="BF65" s="18">
        <v>662017689.04038966</v>
      </c>
      <c r="BG65" s="18">
        <v>860962541.65911591</v>
      </c>
      <c r="BH65" s="18">
        <v>794882261.66012347</v>
      </c>
      <c r="BI65" s="18">
        <v>257970888.79921305</v>
      </c>
      <c r="BJ65" s="18">
        <v>351316690.13253242</v>
      </c>
      <c r="BK65" s="18">
        <v>59501511.788023293</v>
      </c>
      <c r="BL65" s="18">
        <v>36987133.472489461</v>
      </c>
      <c r="BM65" s="18">
        <v>42945403.189562477</v>
      </c>
      <c r="BN65" s="18">
        <v>142188789.26802403</v>
      </c>
      <c r="BO65" s="18">
        <v>90386592.505844072</v>
      </c>
      <c r="BP65" s="18">
        <v>28460710.206749994</v>
      </c>
      <c r="BQ65" s="18">
        <v>144200668.88247207</v>
      </c>
      <c r="BR65" s="18">
        <v>35768356.894636184</v>
      </c>
    </row>
    <row r="66" spans="1:70" ht="15.75" x14ac:dyDescent="0.25">
      <c r="A66" s="17" t="s">
        <v>326</v>
      </c>
      <c r="B66" s="18">
        <v>12397762325.211287</v>
      </c>
      <c r="C66" s="18">
        <v>199183550.6332508</v>
      </c>
      <c r="D66" s="18">
        <v>39776377.050751746</v>
      </c>
      <c r="E66" s="18">
        <v>32254237.473450366</v>
      </c>
      <c r="F66" s="18">
        <v>7522139.5773013728</v>
      </c>
      <c r="G66" s="18">
        <v>190633053.552075</v>
      </c>
      <c r="H66" s="18">
        <v>44702057.934647024</v>
      </c>
      <c r="I66" s="18">
        <v>109739628.75603767</v>
      </c>
      <c r="J66" s="18">
        <v>6206239.929395766</v>
      </c>
      <c r="K66" s="18">
        <v>50103466.956441283</v>
      </c>
      <c r="L66" s="18">
        <v>22757651.909995414</v>
      </c>
      <c r="M66" s="18">
        <v>116152770.24504784</v>
      </c>
      <c r="N66" s="18">
        <v>168605830.59723955</v>
      </c>
      <c r="O66" s="18">
        <v>58949996.582859471</v>
      </c>
      <c r="P66" s="18">
        <v>38678643.738449141</v>
      </c>
      <c r="Q66" s="18">
        <v>98661323.344604641</v>
      </c>
      <c r="R66" s="18">
        <v>128202999.11489007</v>
      </c>
      <c r="S66" s="18">
        <v>140567113.44632578</v>
      </c>
      <c r="T66" s="18">
        <v>60469043.954548918</v>
      </c>
      <c r="U66" s="18">
        <v>79493161.503930435</v>
      </c>
      <c r="V66" s="18">
        <v>292379484.08499736</v>
      </c>
      <c r="W66" s="18">
        <v>111725244.79244341</v>
      </c>
      <c r="X66" s="18">
        <v>528264109.77781838</v>
      </c>
      <c r="Y66" s="18">
        <v>274480136.61964977</v>
      </c>
      <c r="Z66" s="18">
        <v>526763161.75197506</v>
      </c>
      <c r="AA66" s="18">
        <v>1055123621.4963055</v>
      </c>
      <c r="AB66" s="18">
        <v>327312469.63269234</v>
      </c>
      <c r="AC66" s="18">
        <v>8394758.2622052617</v>
      </c>
      <c r="AD66" s="18">
        <v>31726062.56297794</v>
      </c>
      <c r="AE66" s="18">
        <v>153398978.77946657</v>
      </c>
      <c r="AF66" s="18">
        <v>119089755.93626013</v>
      </c>
      <c r="AG66" s="18">
        <v>156519583.63519785</v>
      </c>
      <c r="AH66" s="18">
        <v>505017740.2079435</v>
      </c>
      <c r="AI66" s="18">
        <v>73693595.563937649</v>
      </c>
      <c r="AJ66" s="18">
        <v>54085869.776013464</v>
      </c>
      <c r="AK66" s="18">
        <v>19367077.707637716</v>
      </c>
      <c r="AL66" s="18">
        <v>95315787.492986053</v>
      </c>
      <c r="AM66" s="18">
        <v>279828759.42590851</v>
      </c>
      <c r="AN66" s="18">
        <v>22977421.91576355</v>
      </c>
      <c r="AO66" s="18">
        <v>237204243.14757308</v>
      </c>
      <c r="AP66" s="18">
        <v>52881552.846782275</v>
      </c>
      <c r="AQ66" s="18">
        <v>209944768.64568624</v>
      </c>
      <c r="AR66" s="18">
        <v>189924117.11507732</v>
      </c>
      <c r="AS66" s="18">
        <v>282422298.85351461</v>
      </c>
      <c r="AT66" s="18">
        <v>221926941.74981236</v>
      </c>
      <c r="AU66" s="18">
        <v>223076188.57678255</v>
      </c>
      <c r="AV66" s="18">
        <v>47485433.837152131</v>
      </c>
      <c r="AW66" s="18">
        <v>79463394.430209205</v>
      </c>
      <c r="AX66" s="18">
        <v>113702289.48256955</v>
      </c>
      <c r="AY66" s="18">
        <v>23893060.88854304</v>
      </c>
      <c r="AZ66" s="18">
        <v>73445826.079699904</v>
      </c>
      <c r="BA66" s="18">
        <v>337485565.29762191</v>
      </c>
      <c r="BB66" s="18">
        <v>36654473.991720274</v>
      </c>
      <c r="BC66" s="18">
        <v>91462463.421599805</v>
      </c>
      <c r="BD66" s="18">
        <v>270074435.80586553</v>
      </c>
      <c r="BE66" s="18">
        <v>152551789.7682181</v>
      </c>
      <c r="BF66" s="18">
        <v>655494169.03894365</v>
      </c>
      <c r="BG66" s="18">
        <v>879591697.41332543</v>
      </c>
      <c r="BH66" s="18">
        <v>813442006.33494985</v>
      </c>
      <c r="BI66" s="18">
        <v>266918632.1002827</v>
      </c>
      <c r="BJ66" s="18">
        <v>356357866.29617059</v>
      </c>
      <c r="BK66" s="18">
        <v>67357718.450178549</v>
      </c>
      <c r="BL66" s="18">
        <v>32375238.021048862</v>
      </c>
      <c r="BM66" s="18">
        <v>40085141.605586588</v>
      </c>
      <c r="BN66" s="18">
        <v>139230756.86276421</v>
      </c>
      <c r="BO66" s="18">
        <v>91625838.13780424</v>
      </c>
      <c r="BP66" s="18">
        <v>26312481.506649334</v>
      </c>
      <c r="BQ66" s="18">
        <v>163324774.08674777</v>
      </c>
      <c r="BR66" s="18">
        <v>33700632.745738536</v>
      </c>
    </row>
    <row r="67" spans="1:70" ht="15.75" x14ac:dyDescent="0.25">
      <c r="A67" s="17" t="s">
        <v>327</v>
      </c>
      <c r="B67" s="18">
        <v>12408764785.788002</v>
      </c>
      <c r="C67" s="18">
        <v>193711366.32737026</v>
      </c>
      <c r="D67" s="18">
        <v>46738586.145896032</v>
      </c>
      <c r="E67" s="18">
        <v>39046691.128179722</v>
      </c>
      <c r="F67" s="18">
        <v>7691895.0177163063</v>
      </c>
      <c r="G67" s="18">
        <v>188403784.47827545</v>
      </c>
      <c r="H67" s="18">
        <v>47282463.549325675</v>
      </c>
      <c r="I67" s="18">
        <v>113144100.57252112</v>
      </c>
      <c r="J67" s="18">
        <v>5692143.3450577585</v>
      </c>
      <c r="K67" s="18">
        <v>47574424.14811179</v>
      </c>
      <c r="L67" s="18">
        <v>23840998.883340321</v>
      </c>
      <c r="M67" s="18">
        <v>113049838.54901046</v>
      </c>
      <c r="N67" s="18">
        <v>171396420.49799019</v>
      </c>
      <c r="O67" s="18">
        <v>58626310.139189139</v>
      </c>
      <c r="P67" s="18">
        <v>39505987.83158388</v>
      </c>
      <c r="Q67" s="18">
        <v>98931573.354492828</v>
      </c>
      <c r="R67" s="18">
        <v>128256053.21120058</v>
      </c>
      <c r="S67" s="18">
        <v>143006853.77163339</v>
      </c>
      <c r="T67" s="18">
        <v>65343669.544162109</v>
      </c>
      <c r="U67" s="18">
        <v>76965612.654940873</v>
      </c>
      <c r="V67" s="18">
        <v>276874290.30788958</v>
      </c>
      <c r="W67" s="18">
        <v>113947631.04314983</v>
      </c>
      <c r="X67" s="18">
        <v>541768300.76092327</v>
      </c>
      <c r="Y67" s="18">
        <v>274235083.81521398</v>
      </c>
      <c r="Z67" s="18">
        <v>523852452.1960125</v>
      </c>
      <c r="AA67" s="18">
        <v>1058713497.08608</v>
      </c>
      <c r="AB67" s="18">
        <v>317923324.96939838</v>
      </c>
      <c r="AC67" s="18">
        <v>6793752.0810908359</v>
      </c>
      <c r="AD67" s="18">
        <v>31604497.540430751</v>
      </c>
      <c r="AE67" s="18">
        <v>160901462.06759912</v>
      </c>
      <c r="AF67" s="18">
        <v>118398964.10454562</v>
      </c>
      <c r="AG67" s="18">
        <v>157401095.47659266</v>
      </c>
      <c r="AH67" s="18">
        <v>507932841.13135171</v>
      </c>
      <c r="AI67" s="18">
        <v>73408202.806509376</v>
      </c>
      <c r="AJ67" s="18">
        <v>59636852.961978734</v>
      </c>
      <c r="AK67" s="18">
        <v>20331747.278031841</v>
      </c>
      <c r="AL67" s="18">
        <v>98146936.199476629</v>
      </c>
      <c r="AM67" s="18">
        <v>291029076.37182128</v>
      </c>
      <c r="AN67" s="18">
        <v>22345354.992456991</v>
      </c>
      <c r="AO67" s="18">
        <v>238697216.5390847</v>
      </c>
      <c r="AP67" s="18">
        <v>53060031.523718767</v>
      </c>
      <c r="AQ67" s="18">
        <v>205592616.99037644</v>
      </c>
      <c r="AR67" s="18">
        <v>187334411.53264207</v>
      </c>
      <c r="AS67" s="18">
        <v>285859280.58188164</v>
      </c>
      <c r="AT67" s="18">
        <v>221768067.4153159</v>
      </c>
      <c r="AU67" s="18">
        <v>226232735.9611212</v>
      </c>
      <c r="AV67" s="18">
        <v>48580181.444682516</v>
      </c>
      <c r="AW67" s="18">
        <v>79534693.423625544</v>
      </c>
      <c r="AX67" s="18">
        <v>115434983.07479768</v>
      </c>
      <c r="AY67" s="18">
        <v>21845568.691032134</v>
      </c>
      <c r="AZ67" s="18">
        <v>72558272.324294761</v>
      </c>
      <c r="BA67" s="18">
        <v>354128400.13646245</v>
      </c>
      <c r="BB67" s="18">
        <v>43539965.896692283</v>
      </c>
      <c r="BC67" s="18">
        <v>90940323.932050183</v>
      </c>
      <c r="BD67" s="18">
        <v>265243303.16824666</v>
      </c>
      <c r="BE67" s="18">
        <v>157403907.35090527</v>
      </c>
      <c r="BF67" s="18">
        <v>646773674.18721211</v>
      </c>
      <c r="BG67" s="18">
        <v>855263326.66472232</v>
      </c>
      <c r="BH67" s="18">
        <v>815562198.94929826</v>
      </c>
      <c r="BI67" s="18">
        <v>263777250.22243521</v>
      </c>
      <c r="BJ67" s="18">
        <v>355140978.43473029</v>
      </c>
      <c r="BK67" s="18">
        <v>65046605.83374913</v>
      </c>
      <c r="BL67" s="18">
        <v>32406905.897389095</v>
      </c>
      <c r="BM67" s="18">
        <v>38161920.394507676</v>
      </c>
      <c r="BN67" s="18">
        <v>138684349.84700471</v>
      </c>
      <c r="BO67" s="18">
        <v>88745546.51454851</v>
      </c>
      <c r="BP67" s="18">
        <v>28230261.424127411</v>
      </c>
      <c r="BQ67" s="18">
        <v>164390387.4660269</v>
      </c>
      <c r="BR67" s="18">
        <v>32111869.770662289</v>
      </c>
    </row>
    <row r="68" spans="1:70" ht="15.75" x14ac:dyDescent="0.25">
      <c r="A68" s="17" t="s">
        <v>328</v>
      </c>
      <c r="B68" s="18">
        <v>12442164618.528347</v>
      </c>
      <c r="C68" s="18">
        <v>196256071.42617884</v>
      </c>
      <c r="D68" s="18">
        <v>40812118.014449738</v>
      </c>
      <c r="E68" s="18">
        <v>31699850.962597944</v>
      </c>
      <c r="F68" s="18">
        <v>9112267.0518517923</v>
      </c>
      <c r="G68" s="18">
        <v>185582739.21620822</v>
      </c>
      <c r="H68" s="18">
        <v>47434959.695111476</v>
      </c>
      <c r="I68" s="18">
        <v>113232465.29986265</v>
      </c>
      <c r="J68" s="18">
        <v>5763400.3487843359</v>
      </c>
      <c r="K68" s="18">
        <v>46553778.204762593</v>
      </c>
      <c r="L68" s="18">
        <v>24083060.386641026</v>
      </c>
      <c r="M68" s="18">
        <v>115754886.52996683</v>
      </c>
      <c r="N68" s="18">
        <v>181436011.07612461</v>
      </c>
      <c r="O68" s="18">
        <v>61478072.446704052</v>
      </c>
      <c r="P68" s="18">
        <v>39132419.40409293</v>
      </c>
      <c r="Q68" s="18">
        <v>95736998.228204921</v>
      </c>
      <c r="R68" s="18">
        <v>128467549.05413961</v>
      </c>
      <c r="S68" s="18">
        <v>137794552.41617653</v>
      </c>
      <c r="T68" s="18">
        <v>65150636.543312564</v>
      </c>
      <c r="U68" s="18">
        <v>76632251.623837247</v>
      </c>
      <c r="V68" s="18">
        <v>284244353.94605309</v>
      </c>
      <c r="W68" s="18">
        <v>116685233.11224763</v>
      </c>
      <c r="X68" s="18">
        <v>531094704.40653265</v>
      </c>
      <c r="Y68" s="18">
        <v>272620725.4189949</v>
      </c>
      <c r="Z68" s="18">
        <v>535091498.72957999</v>
      </c>
      <c r="AA68" s="18">
        <v>1061342438.1980518</v>
      </c>
      <c r="AB68" s="18">
        <v>319504187.19818908</v>
      </c>
      <c r="AC68" s="18">
        <v>5879337.527466448</v>
      </c>
      <c r="AD68" s="18">
        <v>29647370.811358988</v>
      </c>
      <c r="AE68" s="18">
        <v>158298330.23757264</v>
      </c>
      <c r="AF68" s="18">
        <v>117070192.74934246</v>
      </c>
      <c r="AG68" s="18">
        <v>156742524.15129924</v>
      </c>
      <c r="AH68" s="18">
        <v>516967986.75100714</v>
      </c>
      <c r="AI68" s="18">
        <v>69720931.555417314</v>
      </c>
      <c r="AJ68" s="18">
        <v>57969380.716224447</v>
      </c>
      <c r="AK68" s="18">
        <v>20361433.533669908</v>
      </c>
      <c r="AL68" s="18">
        <v>100985269.0146015</v>
      </c>
      <c r="AM68" s="18">
        <v>294542567.23589092</v>
      </c>
      <c r="AN68" s="18">
        <v>23949083.059491422</v>
      </c>
      <c r="AO68" s="18">
        <v>237191123.94790831</v>
      </c>
      <c r="AP68" s="18">
        <v>52375636.727503143</v>
      </c>
      <c r="AQ68" s="18">
        <v>202362861.58568078</v>
      </c>
      <c r="AR68" s="18">
        <v>187919425.77192748</v>
      </c>
      <c r="AS68" s="18">
        <v>287381804.63846868</v>
      </c>
      <c r="AT68" s="18">
        <v>238591507.91085011</v>
      </c>
      <c r="AU68" s="18">
        <v>226573271.81756222</v>
      </c>
      <c r="AV68" s="18">
        <v>48079300.704463445</v>
      </c>
      <c r="AW68" s="18">
        <v>73475900.219717845</v>
      </c>
      <c r="AX68" s="18">
        <v>120222954.11294374</v>
      </c>
      <c r="AY68" s="18">
        <v>25290474.435606744</v>
      </c>
      <c r="AZ68" s="18">
        <v>70244677.494348466</v>
      </c>
      <c r="BA68" s="18">
        <v>345245397.82340837</v>
      </c>
      <c r="BB68" s="18">
        <v>43726124.421265163</v>
      </c>
      <c r="BC68" s="18">
        <v>89261658.073671788</v>
      </c>
      <c r="BD68" s="18">
        <v>258802642.38238171</v>
      </c>
      <c r="BE68" s="18">
        <v>154694781.0729509</v>
      </c>
      <c r="BF68" s="18">
        <v>645283475.68731749</v>
      </c>
      <c r="BG68" s="18">
        <v>870830261.69802773</v>
      </c>
      <c r="BH68" s="18">
        <v>824667446.7214334</v>
      </c>
      <c r="BI68" s="18">
        <v>259142000.50079918</v>
      </c>
      <c r="BJ68" s="18">
        <v>363396617.50188929</v>
      </c>
      <c r="BK68" s="18">
        <v>64680900.751970969</v>
      </c>
      <c r="BL68" s="18">
        <v>32293384.700535078</v>
      </c>
      <c r="BM68" s="18">
        <v>36794619.36393778</v>
      </c>
      <c r="BN68" s="18">
        <v>135724981.12007973</v>
      </c>
      <c r="BO68" s="18">
        <v>89778440.1291527</v>
      </c>
      <c r="BP68" s="18">
        <v>29221162.766910166</v>
      </c>
      <c r="BQ68" s="18">
        <v>161007607.81605539</v>
      </c>
      <c r="BR68" s="18">
        <v>33884658.362029433</v>
      </c>
    </row>
    <row r="69" spans="1:70" ht="15.75" x14ac:dyDescent="0.25">
      <c r="A69" s="17" t="s">
        <v>329</v>
      </c>
      <c r="B69" s="18">
        <v>12589462239.44063</v>
      </c>
      <c r="C69" s="18">
        <v>208276587.28692424</v>
      </c>
      <c r="D69" s="18">
        <v>43125979.638181478</v>
      </c>
      <c r="E69" s="18">
        <v>33414791.828143578</v>
      </c>
      <c r="F69" s="18">
        <v>9711187.8100379016</v>
      </c>
      <c r="G69" s="18">
        <v>191506116.01657045</v>
      </c>
      <c r="H69" s="18">
        <v>48552167.562489845</v>
      </c>
      <c r="I69" s="18">
        <v>115527170.55632308</v>
      </c>
      <c r="J69" s="18">
        <v>5777390.9904279318</v>
      </c>
      <c r="K69" s="18">
        <v>44876611.650991894</v>
      </c>
      <c r="L69" s="18">
        <v>24655319.909090444</v>
      </c>
      <c r="M69" s="18">
        <v>117151480.1587446</v>
      </c>
      <c r="N69" s="18">
        <v>184907604.93252757</v>
      </c>
      <c r="O69" s="18">
        <v>64548027.440498799</v>
      </c>
      <c r="P69" s="18">
        <v>39571148.611011222</v>
      </c>
      <c r="Q69" s="18">
        <v>94968617.123093486</v>
      </c>
      <c r="R69" s="18">
        <v>128709945.19102335</v>
      </c>
      <c r="S69" s="18">
        <v>137018941.85294774</v>
      </c>
      <c r="T69" s="18">
        <v>67116016.312124833</v>
      </c>
      <c r="U69" s="18">
        <v>79198263.135819703</v>
      </c>
      <c r="V69" s="18">
        <v>294765959.22480536</v>
      </c>
      <c r="W69" s="18">
        <v>118642712.38875449</v>
      </c>
      <c r="X69" s="18">
        <v>543709545.21552277</v>
      </c>
      <c r="Y69" s="18">
        <v>274549313.49644578</v>
      </c>
      <c r="Z69" s="18">
        <v>523732782.04025269</v>
      </c>
      <c r="AA69" s="18">
        <v>1067949101.656038</v>
      </c>
      <c r="AB69" s="18">
        <v>320599700.64096642</v>
      </c>
      <c r="AC69" s="18">
        <v>6571464.9844309976</v>
      </c>
      <c r="AD69" s="18">
        <v>30551205.764771357</v>
      </c>
      <c r="AE69" s="18">
        <v>156620798.91326097</v>
      </c>
      <c r="AF69" s="18">
        <v>120814654.06641419</v>
      </c>
      <c r="AG69" s="18">
        <v>168320840.69572097</v>
      </c>
      <c r="AH69" s="18">
        <v>525126379.15414774</v>
      </c>
      <c r="AI69" s="18">
        <v>68825156.405643016</v>
      </c>
      <c r="AJ69" s="18">
        <v>61974873.442816556</v>
      </c>
      <c r="AK69" s="18">
        <v>20265769.843508426</v>
      </c>
      <c r="AL69" s="18">
        <v>100376417.85878082</v>
      </c>
      <c r="AM69" s="18">
        <v>297989578.67561507</v>
      </c>
      <c r="AN69" s="18">
        <v>28236465.156124301</v>
      </c>
      <c r="AO69" s="18">
        <v>238576203.37122744</v>
      </c>
      <c r="AP69" s="18">
        <v>52775716.933746547</v>
      </c>
      <c r="AQ69" s="18">
        <v>199967405.16235971</v>
      </c>
      <c r="AR69" s="18">
        <v>201884429.62005013</v>
      </c>
      <c r="AS69" s="18">
        <v>281636823.25936764</v>
      </c>
      <c r="AT69" s="18">
        <v>240550731.70009181</v>
      </c>
      <c r="AU69" s="18">
        <v>234032822.87932524</v>
      </c>
      <c r="AV69" s="18">
        <v>46466670.270882055</v>
      </c>
      <c r="AW69" s="18">
        <v>85539333.504675627</v>
      </c>
      <c r="AX69" s="18">
        <v>123167562.86165884</v>
      </c>
      <c r="AY69" s="18">
        <v>24029579.979163416</v>
      </c>
      <c r="AZ69" s="18">
        <v>73853129.834204003</v>
      </c>
      <c r="BA69" s="18">
        <v>335598668.07405162</v>
      </c>
      <c r="BB69" s="18">
        <v>39614437.428999417</v>
      </c>
      <c r="BC69" s="18">
        <v>92943409.849899977</v>
      </c>
      <c r="BD69" s="18">
        <v>261097166.62087998</v>
      </c>
      <c r="BE69" s="18">
        <v>159705765.84803075</v>
      </c>
      <c r="BF69" s="18">
        <v>646320214.94608963</v>
      </c>
      <c r="BG69" s="18">
        <v>897474875.75126421</v>
      </c>
      <c r="BH69" s="18">
        <v>828752062.54822588</v>
      </c>
      <c r="BI69" s="18">
        <v>250168202.63707012</v>
      </c>
      <c r="BJ69" s="18">
        <v>360813708.65508837</v>
      </c>
      <c r="BK69" s="18">
        <v>67752885.813549712</v>
      </c>
      <c r="BL69" s="18">
        <v>32913822.316312693</v>
      </c>
      <c r="BM69" s="18">
        <v>34615837.097147949</v>
      </c>
      <c r="BN69" s="18">
        <v>134298245.46097362</v>
      </c>
      <c r="BO69" s="18">
        <v>87711536.546578541</v>
      </c>
      <c r="BP69" s="18">
        <v>32629617.396896027</v>
      </c>
      <c r="BQ69" s="18">
        <v>167900091.83623755</v>
      </c>
      <c r="BR69" s="18">
        <v>31561173.24377431</v>
      </c>
    </row>
    <row r="70" spans="1:70" ht="15.75" x14ac:dyDescent="0.25">
      <c r="A70" s="17" t="s">
        <v>330</v>
      </c>
      <c r="B70" s="18">
        <v>12611600890.271343</v>
      </c>
      <c r="C70" s="18">
        <v>207801663.81205934</v>
      </c>
      <c r="D70" s="18">
        <v>42315327.675882339</v>
      </c>
      <c r="E70" s="18">
        <v>34598787.406755142</v>
      </c>
      <c r="F70" s="18">
        <v>7716540.2691271976</v>
      </c>
      <c r="G70" s="18">
        <v>191794655.3914395</v>
      </c>
      <c r="H70" s="18">
        <v>48739887.875415936</v>
      </c>
      <c r="I70" s="18">
        <v>114730574.98225388</v>
      </c>
      <c r="J70" s="18">
        <v>6415943.0578868221</v>
      </c>
      <c r="K70" s="18">
        <v>45584470.419182703</v>
      </c>
      <c r="L70" s="18">
        <v>23084162.102161545</v>
      </c>
      <c r="M70" s="18">
        <v>120279321.53077683</v>
      </c>
      <c r="N70" s="18">
        <v>180222105.10384065</v>
      </c>
      <c r="O70" s="18">
        <v>59510620.201691315</v>
      </c>
      <c r="P70" s="18">
        <v>36831670.715644971</v>
      </c>
      <c r="Q70" s="18">
        <v>95891136.334303126</v>
      </c>
      <c r="R70" s="18">
        <v>128931456.32629904</v>
      </c>
      <c r="S70" s="18">
        <v>134384305.25318986</v>
      </c>
      <c r="T70" s="18">
        <v>65980427.27930434</v>
      </c>
      <c r="U70" s="18">
        <v>79857027.043009207</v>
      </c>
      <c r="V70" s="18">
        <v>297612019.42722178</v>
      </c>
      <c r="W70" s="18">
        <v>118131670.8428095</v>
      </c>
      <c r="X70" s="18">
        <v>542878366.16594684</v>
      </c>
      <c r="Y70" s="18">
        <v>265913047.63398388</v>
      </c>
      <c r="Z70" s="18">
        <v>517175491.0696134</v>
      </c>
      <c r="AA70" s="18">
        <v>1079955906.2499554</v>
      </c>
      <c r="AB70" s="18">
        <v>317796675.86021852</v>
      </c>
      <c r="AC70" s="18">
        <v>6168040.2436428014</v>
      </c>
      <c r="AD70" s="18">
        <v>29387291.466000378</v>
      </c>
      <c r="AE70" s="18">
        <v>159089762.19664311</v>
      </c>
      <c r="AF70" s="18">
        <v>119409165.2112051</v>
      </c>
      <c r="AG70" s="18">
        <v>170766387.50222111</v>
      </c>
      <c r="AH70" s="18">
        <v>530161243.18045139</v>
      </c>
      <c r="AI70" s="18">
        <v>68496315.140306219</v>
      </c>
      <c r="AJ70" s="18">
        <v>62775234.432198875</v>
      </c>
      <c r="AK70" s="18">
        <v>18984042.593199991</v>
      </c>
      <c r="AL70" s="18">
        <v>97805877.908231735</v>
      </c>
      <c r="AM70" s="18">
        <v>307195750.96986711</v>
      </c>
      <c r="AN70" s="18">
        <v>29704927.585178882</v>
      </c>
      <c r="AO70" s="18">
        <v>241114533.03043997</v>
      </c>
      <c r="AP70" s="18">
        <v>50304779.915108249</v>
      </c>
      <c r="AQ70" s="18">
        <v>198416554.95386836</v>
      </c>
      <c r="AR70" s="18">
        <v>199885701.06943804</v>
      </c>
      <c r="AS70" s="18">
        <v>273870886.48086494</v>
      </c>
      <c r="AT70" s="18">
        <v>251137425.00933385</v>
      </c>
      <c r="AU70" s="18">
        <v>239956498.56472626</v>
      </c>
      <c r="AV70" s="18">
        <v>48824533.70246008</v>
      </c>
      <c r="AW70" s="18">
        <v>82152830.464571312</v>
      </c>
      <c r="AX70" s="18">
        <v>122210431.10214506</v>
      </c>
      <c r="AY70" s="18">
        <v>23094206.406041756</v>
      </c>
      <c r="AZ70" s="18">
        <v>71272878.557421952</v>
      </c>
      <c r="BA70" s="18">
        <v>337156180.50140452</v>
      </c>
      <c r="BB70" s="18">
        <v>38774811.608637668</v>
      </c>
      <c r="BC70" s="18">
        <v>93206251.361354575</v>
      </c>
      <c r="BD70" s="18">
        <v>261142606.73226973</v>
      </c>
      <c r="BE70" s="18">
        <v>160995441.57716453</v>
      </c>
      <c r="BF70" s="18">
        <v>631861995.92590475</v>
      </c>
      <c r="BG70" s="18">
        <v>897604307.29895067</v>
      </c>
      <c r="BH70" s="18">
        <v>835023322.88439286</v>
      </c>
      <c r="BI70" s="18">
        <v>252170947.96046606</v>
      </c>
      <c r="BJ70" s="18">
        <v>358181874.63069677</v>
      </c>
      <c r="BK70" s="18">
        <v>65396053.951558918</v>
      </c>
      <c r="BL70" s="18">
        <v>30766693.072222188</v>
      </c>
      <c r="BM70" s="18">
        <v>37192281.414910421</v>
      </c>
      <c r="BN70" s="18">
        <v>142833005.33559355</v>
      </c>
      <c r="BO70" s="18">
        <v>90317656.353185013</v>
      </c>
      <c r="BP70" s="18">
        <v>34795077.949775524</v>
      </c>
      <c r="BQ70" s="18">
        <v>177883637.63707545</v>
      </c>
      <c r="BR70" s="18">
        <v>42295514.036123581</v>
      </c>
    </row>
    <row r="71" spans="1:70" ht="15.75" x14ac:dyDescent="0.25">
      <c r="A71" s="17" t="s">
        <v>331</v>
      </c>
      <c r="B71" s="18">
        <v>12726184468.268126</v>
      </c>
      <c r="C71" s="18">
        <v>227239659.94716889</v>
      </c>
      <c r="D71" s="18">
        <v>39663294.99475348</v>
      </c>
      <c r="E71" s="18">
        <v>30272679.964393746</v>
      </c>
      <c r="F71" s="18">
        <v>9390615.030359732</v>
      </c>
      <c r="G71" s="18">
        <v>190515824.26161617</v>
      </c>
      <c r="H71" s="18">
        <v>48397312.704335526</v>
      </c>
      <c r="I71" s="18">
        <v>116452823.54750246</v>
      </c>
      <c r="J71" s="18">
        <v>6163550.4764171299</v>
      </c>
      <c r="K71" s="18">
        <v>45641689.863443114</v>
      </c>
      <c r="L71" s="18">
        <v>20098463.491806947</v>
      </c>
      <c r="M71" s="18">
        <v>122417679.42008503</v>
      </c>
      <c r="N71" s="18">
        <v>177223083.6270684</v>
      </c>
      <c r="O71" s="18">
        <v>64379094.414089046</v>
      </c>
      <c r="P71" s="18">
        <v>35855746.874251597</v>
      </c>
      <c r="Q71" s="18">
        <v>93542609.44228822</v>
      </c>
      <c r="R71" s="18">
        <v>128761248.21312696</v>
      </c>
      <c r="S71" s="18">
        <v>135193727.46369794</v>
      </c>
      <c r="T71" s="18">
        <v>64015585.215294406</v>
      </c>
      <c r="U71" s="18">
        <v>81043936.463375449</v>
      </c>
      <c r="V71" s="18">
        <v>324165855.52015948</v>
      </c>
      <c r="W71" s="18">
        <v>114959796.30343305</v>
      </c>
      <c r="X71" s="18">
        <v>550090130.51415324</v>
      </c>
      <c r="Y71" s="18">
        <v>267957963.70402172</v>
      </c>
      <c r="Z71" s="18">
        <v>522555981.80989587</v>
      </c>
      <c r="AA71" s="18">
        <v>1082696266.0022254</v>
      </c>
      <c r="AB71" s="18">
        <v>326518698.90704715</v>
      </c>
      <c r="AC71" s="18">
        <v>8557224.5713788606</v>
      </c>
      <c r="AD71" s="18">
        <v>28681652.057015583</v>
      </c>
      <c r="AE71" s="18">
        <v>159495108.86181039</v>
      </c>
      <c r="AF71" s="18">
        <v>114594741.52707532</v>
      </c>
      <c r="AG71" s="18">
        <v>166855152.18361664</v>
      </c>
      <c r="AH71" s="18">
        <v>533355426.45926881</v>
      </c>
      <c r="AI71" s="18">
        <v>71084108.104907945</v>
      </c>
      <c r="AJ71" s="18">
        <v>63548321.972073443</v>
      </c>
      <c r="AK71" s="18">
        <v>17601367.885123063</v>
      </c>
      <c r="AL71" s="18">
        <v>99418228.553520381</v>
      </c>
      <c r="AM71" s="18">
        <v>312847719.61705679</v>
      </c>
      <c r="AN71" s="18">
        <v>32575820.364821307</v>
      </c>
      <c r="AO71" s="18">
        <v>243915303.01527551</v>
      </c>
      <c r="AP71" s="18">
        <v>49321768.664058909</v>
      </c>
      <c r="AQ71" s="18">
        <v>202313948.83796275</v>
      </c>
      <c r="AR71" s="18">
        <v>201376765.83327404</v>
      </c>
      <c r="AS71" s="18">
        <v>279093292.20555282</v>
      </c>
      <c r="AT71" s="18">
        <v>253390645.07879427</v>
      </c>
      <c r="AU71" s="18">
        <v>242587995.04390585</v>
      </c>
      <c r="AV71" s="18">
        <v>53946155.693559743</v>
      </c>
      <c r="AW71" s="18">
        <v>79942389.782238722</v>
      </c>
      <c r="AX71" s="18">
        <v>133152905.62105808</v>
      </c>
      <c r="AY71" s="18">
        <v>24678984.009566303</v>
      </c>
      <c r="AZ71" s="18">
        <v>72587842.550781146</v>
      </c>
      <c r="BA71" s="18">
        <v>331284941.10383898</v>
      </c>
      <c r="BB71" s="18">
        <v>37559153.751574107</v>
      </c>
      <c r="BC71" s="18">
        <v>88657585.807696208</v>
      </c>
      <c r="BD71" s="18">
        <v>267977400.13305512</v>
      </c>
      <c r="BE71" s="18">
        <v>169755084.93907315</v>
      </c>
      <c r="BF71" s="18">
        <v>622717366.25163734</v>
      </c>
      <c r="BG71" s="18">
        <v>902776621.54988742</v>
      </c>
      <c r="BH71" s="18">
        <v>829804568.26976514</v>
      </c>
      <c r="BI71" s="18">
        <v>259376999.38394389</v>
      </c>
      <c r="BJ71" s="18">
        <v>360702109.53334022</v>
      </c>
      <c r="BK71" s="18">
        <v>70054138.922225356</v>
      </c>
      <c r="BL71" s="18">
        <v>30398493.227520742</v>
      </c>
      <c r="BM71" s="18">
        <v>39594638.799089663</v>
      </c>
      <c r="BN71" s="18">
        <v>140282733.40979466</v>
      </c>
      <c r="BO71" s="18">
        <v>91310976.869445875</v>
      </c>
      <c r="BP71" s="18">
        <v>35949087.920138888</v>
      </c>
      <c r="BQ71" s="18">
        <v>175054996.04569897</v>
      </c>
      <c r="BR71" s="18">
        <v>42454680.675447173</v>
      </c>
    </row>
    <row r="72" spans="1:70" ht="15.75" x14ac:dyDescent="0.25">
      <c r="A72" s="17" t="s">
        <v>332</v>
      </c>
      <c r="B72" s="18">
        <v>12848688565.001562</v>
      </c>
      <c r="C72" s="18">
        <v>236572018.17741618</v>
      </c>
      <c r="D72" s="18">
        <v>39098997.557728067</v>
      </c>
      <c r="E72" s="18">
        <v>30444451.589812897</v>
      </c>
      <c r="F72" s="18">
        <v>8654545.9679151736</v>
      </c>
      <c r="G72" s="18">
        <v>190002072.73613107</v>
      </c>
      <c r="H72" s="18">
        <v>49229061.70076894</v>
      </c>
      <c r="I72" s="18">
        <v>115281492.08405788</v>
      </c>
      <c r="J72" s="18">
        <v>5422886.7887724852</v>
      </c>
      <c r="K72" s="18">
        <v>46230294.470514737</v>
      </c>
      <c r="L72" s="18">
        <v>20008431.097890478</v>
      </c>
      <c r="M72" s="18">
        <v>120931800.70228216</v>
      </c>
      <c r="N72" s="18">
        <v>178633768.65542471</v>
      </c>
      <c r="O72" s="18">
        <v>61152631.219324738</v>
      </c>
      <c r="P72" s="18">
        <v>36032595.853888668</v>
      </c>
      <c r="Q72" s="18">
        <v>91655816.867284104</v>
      </c>
      <c r="R72" s="18">
        <v>135550829.49674743</v>
      </c>
      <c r="S72" s="18">
        <v>140855248.20187932</v>
      </c>
      <c r="T72" s="18">
        <v>62124390.804675281</v>
      </c>
      <c r="U72" s="18">
        <v>78003556.887437433</v>
      </c>
      <c r="V72" s="18">
        <v>319406810.7419343</v>
      </c>
      <c r="W72" s="18">
        <v>117980499.17383318</v>
      </c>
      <c r="X72" s="18">
        <v>559725380.15046287</v>
      </c>
      <c r="Y72" s="18">
        <v>268910236.59974796</v>
      </c>
      <c r="Z72" s="18">
        <v>525035592.21993786</v>
      </c>
      <c r="AA72" s="18">
        <v>1094858766.8161998</v>
      </c>
      <c r="AB72" s="18">
        <v>330610962.00604123</v>
      </c>
      <c r="AC72" s="18">
        <v>10241916.061534885</v>
      </c>
      <c r="AD72" s="18">
        <v>30917017.872726798</v>
      </c>
      <c r="AE72" s="18">
        <v>157876042.51656717</v>
      </c>
      <c r="AF72" s="18">
        <v>112201870.73200703</v>
      </c>
      <c r="AG72" s="18">
        <v>161538377.55443385</v>
      </c>
      <c r="AH72" s="18">
        <v>542451410.40555537</v>
      </c>
      <c r="AI72" s="18">
        <v>72236035.623647809</v>
      </c>
      <c r="AJ72" s="18">
        <v>64768600.275508277</v>
      </c>
      <c r="AK72" s="18">
        <v>16844293.043988243</v>
      </c>
      <c r="AL72" s="18">
        <v>107228961.83183974</v>
      </c>
      <c r="AM72" s="18">
        <v>313822051.00945973</v>
      </c>
      <c r="AN72" s="18">
        <v>28025331.584263332</v>
      </c>
      <c r="AO72" s="18">
        <v>242483211.17882499</v>
      </c>
      <c r="AP72" s="18">
        <v>47846247.300559662</v>
      </c>
      <c r="AQ72" s="18">
        <v>204893143.08323613</v>
      </c>
      <c r="AR72" s="18">
        <v>200245838.38843614</v>
      </c>
      <c r="AS72" s="18">
        <v>286713553.42366642</v>
      </c>
      <c r="AT72" s="18">
        <v>262817759.31459582</v>
      </c>
      <c r="AU72" s="18">
        <v>252779288.36363462</v>
      </c>
      <c r="AV72" s="18">
        <v>55146020.038035907</v>
      </c>
      <c r="AW72" s="18">
        <v>84308844.891041845</v>
      </c>
      <c r="AX72" s="18">
        <v>132273184.01287022</v>
      </c>
      <c r="AY72" s="18">
        <v>23605554.325041696</v>
      </c>
      <c r="AZ72" s="18">
        <v>69186173.764119804</v>
      </c>
      <c r="BA72" s="18">
        <v>331711320.34173506</v>
      </c>
      <c r="BB72" s="18">
        <v>39845347.256401375</v>
      </c>
      <c r="BC72" s="18">
        <v>89470278.676471651</v>
      </c>
      <c r="BD72" s="18">
        <v>275538100.01742667</v>
      </c>
      <c r="BE72" s="18">
        <v>185232665.33879131</v>
      </c>
      <c r="BF72" s="18">
        <v>619406553.74286056</v>
      </c>
      <c r="BG72" s="18">
        <v>907639418.73087275</v>
      </c>
      <c r="BH72" s="18">
        <v>840813801.575369</v>
      </c>
      <c r="BI72" s="18">
        <v>262890407.17928782</v>
      </c>
      <c r="BJ72" s="18">
        <v>351922469.86073631</v>
      </c>
      <c r="BK72" s="18">
        <v>72298671.907468244</v>
      </c>
      <c r="BL72" s="18">
        <v>33786900.205189362</v>
      </c>
      <c r="BM72" s="18">
        <v>39457557.149957851</v>
      </c>
      <c r="BN72" s="18">
        <v>148587541.10842258</v>
      </c>
      <c r="BO72" s="18">
        <v>96407299.127563328</v>
      </c>
      <c r="BP72" s="18">
        <v>38484879.708691366</v>
      </c>
      <c r="BQ72" s="18">
        <v>170430693.51355094</v>
      </c>
      <c r="BR72" s="18">
        <v>40999791.954791769</v>
      </c>
    </row>
    <row r="73" spans="1:70" ht="15.75" x14ac:dyDescent="0.25">
      <c r="A73" s="17" t="s">
        <v>333</v>
      </c>
      <c r="B73" s="18">
        <v>12890988830.98315</v>
      </c>
      <c r="C73" s="18">
        <v>234526027.25863352</v>
      </c>
      <c r="D73" s="18">
        <v>37757118.07801149</v>
      </c>
      <c r="E73" s="18">
        <v>28250508.103767484</v>
      </c>
      <c r="F73" s="18">
        <v>9506609.9742440041</v>
      </c>
      <c r="G73" s="18">
        <v>189620640.54917297</v>
      </c>
      <c r="H73" s="18">
        <v>49841982.036746018</v>
      </c>
      <c r="I73" s="18">
        <v>116536734.49884504</v>
      </c>
      <c r="J73" s="18">
        <v>6101255.1241429849</v>
      </c>
      <c r="K73" s="18">
        <v>47912675.250105031</v>
      </c>
      <c r="L73" s="18">
        <v>18649846.828837179</v>
      </c>
      <c r="M73" s="18">
        <v>118813262.66281325</v>
      </c>
      <c r="N73" s="18">
        <v>179507580.49503741</v>
      </c>
      <c r="O73" s="18">
        <v>58204390.139382318</v>
      </c>
      <c r="P73" s="18">
        <v>37572857.533984102</v>
      </c>
      <c r="Q73" s="18">
        <v>91778492.493765742</v>
      </c>
      <c r="R73" s="18">
        <v>134562180.11047456</v>
      </c>
      <c r="S73" s="18">
        <v>140370010.43048966</v>
      </c>
      <c r="T73" s="18">
        <v>62781747.189629607</v>
      </c>
      <c r="U73" s="18">
        <v>81214535.426845267</v>
      </c>
      <c r="V73" s="18">
        <v>312751152.31013811</v>
      </c>
      <c r="W73" s="18">
        <v>112310671.33492896</v>
      </c>
      <c r="X73" s="18">
        <v>569771914.28073609</v>
      </c>
      <c r="Y73" s="18">
        <v>270944680.55765724</v>
      </c>
      <c r="Z73" s="18">
        <v>536798108.88154936</v>
      </c>
      <c r="AA73" s="18">
        <v>1101865058.4698124</v>
      </c>
      <c r="AB73" s="18">
        <v>324462760.16899395</v>
      </c>
      <c r="AC73" s="18">
        <v>9953080.9029891808</v>
      </c>
      <c r="AD73" s="18">
        <v>30583593.863794032</v>
      </c>
      <c r="AE73" s="18">
        <v>158666771.12833884</v>
      </c>
      <c r="AF73" s="18">
        <v>111918620.61122298</v>
      </c>
      <c r="AG73" s="18">
        <v>159485905.74551719</v>
      </c>
      <c r="AH73" s="18">
        <v>549338474.38554776</v>
      </c>
      <c r="AI73" s="18">
        <v>71734926.854819417</v>
      </c>
      <c r="AJ73" s="18">
        <v>65681229.460849293</v>
      </c>
      <c r="AK73" s="18">
        <v>18711124.867445402</v>
      </c>
      <c r="AL73" s="18">
        <v>96962309.34250626</v>
      </c>
      <c r="AM73" s="18">
        <v>322848993.03937542</v>
      </c>
      <c r="AN73" s="18">
        <v>32877916.818700626</v>
      </c>
      <c r="AO73" s="18">
        <v>246246698.12801796</v>
      </c>
      <c r="AP73" s="18">
        <v>46974761.534146123</v>
      </c>
      <c r="AQ73" s="18">
        <v>204258038.64856187</v>
      </c>
      <c r="AR73" s="18">
        <v>195445146.55390009</v>
      </c>
      <c r="AS73" s="18">
        <v>283995880.40133053</v>
      </c>
      <c r="AT73" s="18">
        <v>266827481.33296454</v>
      </c>
      <c r="AU73" s="18">
        <v>261300471.05154237</v>
      </c>
      <c r="AV73" s="18">
        <v>55071093.025590293</v>
      </c>
      <c r="AW73" s="18">
        <v>80210022.197321668</v>
      </c>
      <c r="AX73" s="18">
        <v>129443115.39687702</v>
      </c>
      <c r="AY73" s="18">
        <v>24657296.853384633</v>
      </c>
      <c r="AZ73" s="18">
        <v>69295975.042334765</v>
      </c>
      <c r="BA73" s="18">
        <v>349983970.75444913</v>
      </c>
      <c r="BB73" s="18">
        <v>40727206.866565645</v>
      </c>
      <c r="BC73" s="18">
        <v>87650320.913189352</v>
      </c>
      <c r="BD73" s="18">
        <v>281375732.99760169</v>
      </c>
      <c r="BE73" s="18">
        <v>182901231.86086538</v>
      </c>
      <c r="BF73" s="18">
        <v>620803024.30336928</v>
      </c>
      <c r="BG73" s="18">
        <v>905128076.68441856</v>
      </c>
      <c r="BH73" s="18">
        <v>848459330.06927383</v>
      </c>
      <c r="BI73" s="18">
        <v>266650055.6018236</v>
      </c>
      <c r="BJ73" s="18">
        <v>350198629.76023823</v>
      </c>
      <c r="BK73" s="18">
        <v>73912546.819276601</v>
      </c>
      <c r="BL73" s="18">
        <v>33565906.320630021</v>
      </c>
      <c r="BM73" s="18">
        <v>36917606.162344269</v>
      </c>
      <c r="BN73" s="18">
        <v>139942762.02015308</v>
      </c>
      <c r="BO73" s="18">
        <v>99721664.822966143</v>
      </c>
      <c r="BP73" s="18">
        <v>38432180.754950516</v>
      </c>
      <c r="BQ73" s="18">
        <v>171001403.47090471</v>
      </c>
      <c r="BR73" s="18">
        <v>36472571.502315611</v>
      </c>
    </row>
    <row r="74" spans="1:70" ht="15.75" x14ac:dyDescent="0.25">
      <c r="A74" s="17" t="s">
        <v>334</v>
      </c>
      <c r="B74" s="18">
        <v>12967741288.115433</v>
      </c>
      <c r="C74" s="18">
        <v>230528873.35202011</v>
      </c>
      <c r="D74" s="18">
        <v>40135984.867395736</v>
      </c>
      <c r="E74" s="18">
        <v>30400333.695757005</v>
      </c>
      <c r="F74" s="18">
        <v>9735651.1716387365</v>
      </c>
      <c r="G74" s="18">
        <v>190866395.26801643</v>
      </c>
      <c r="H74" s="18">
        <v>50049765.947901979</v>
      </c>
      <c r="I74" s="18">
        <v>116684256.19054802</v>
      </c>
      <c r="J74" s="18">
        <v>5246066.0914311511</v>
      </c>
      <c r="K74" s="18">
        <v>45670373.250500664</v>
      </c>
      <c r="L74" s="18">
        <v>18601031.637459263</v>
      </c>
      <c r="M74" s="18">
        <v>130507881.41379367</v>
      </c>
      <c r="N74" s="18">
        <v>178139302.06710166</v>
      </c>
      <c r="O74" s="18">
        <v>57862513.33894252</v>
      </c>
      <c r="P74" s="18">
        <v>37753359.596130535</v>
      </c>
      <c r="Q74" s="18">
        <v>90438063.507702574</v>
      </c>
      <c r="R74" s="18">
        <v>136266229.89482254</v>
      </c>
      <c r="S74" s="18">
        <v>139325265.80144051</v>
      </c>
      <c r="T74" s="18">
        <v>64720123.002211474</v>
      </c>
      <c r="U74" s="18">
        <v>81366229.7833125</v>
      </c>
      <c r="V74" s="18">
        <v>321241141.48729044</v>
      </c>
      <c r="W74" s="18">
        <v>113517267.54046911</v>
      </c>
      <c r="X74" s="18">
        <v>573520163.84444821</v>
      </c>
      <c r="Y74" s="18">
        <v>273034393.93303835</v>
      </c>
      <c r="Z74" s="18">
        <v>539023045.11888027</v>
      </c>
      <c r="AA74" s="18">
        <v>1084503917.4825199</v>
      </c>
      <c r="AB74" s="18">
        <v>319863361.07735932</v>
      </c>
      <c r="AC74" s="18">
        <v>8237712.0154043771</v>
      </c>
      <c r="AD74" s="18">
        <v>31211142.382979158</v>
      </c>
      <c r="AE74" s="18">
        <v>156966804.33325931</v>
      </c>
      <c r="AF74" s="18">
        <v>118264484.80580148</v>
      </c>
      <c r="AG74" s="18">
        <v>165187286.28241065</v>
      </c>
      <c r="AH74" s="18">
        <v>558080094.94775069</v>
      </c>
      <c r="AI74" s="18">
        <v>71357462.77728945</v>
      </c>
      <c r="AJ74" s="18">
        <v>70092298.695731148</v>
      </c>
      <c r="AK74" s="18">
        <v>18228870.437872343</v>
      </c>
      <c r="AL74" s="18">
        <v>104486224.91913241</v>
      </c>
      <c r="AM74" s="18">
        <v>321303146.32816398</v>
      </c>
      <c r="AN74" s="18">
        <v>30955371.043235306</v>
      </c>
      <c r="AO74" s="18">
        <v>239571679.56745306</v>
      </c>
      <c r="AP74" s="18">
        <v>48376920.532440394</v>
      </c>
      <c r="AQ74" s="18">
        <v>204487721.98546943</v>
      </c>
      <c r="AR74" s="18">
        <v>206640385.42728028</v>
      </c>
      <c r="AS74" s="18">
        <v>288377643.45866072</v>
      </c>
      <c r="AT74" s="18">
        <v>267974659.47048515</v>
      </c>
      <c r="AU74" s="18">
        <v>253144252.33047813</v>
      </c>
      <c r="AV74" s="18">
        <v>53461378.970865518</v>
      </c>
      <c r="AW74" s="18">
        <v>82291424.83787021</v>
      </c>
      <c r="AX74" s="18">
        <v>134893259.46682623</v>
      </c>
      <c r="AY74" s="18">
        <v>25005931.322791323</v>
      </c>
      <c r="AZ74" s="18">
        <v>69634726.50196436</v>
      </c>
      <c r="BA74" s="18">
        <v>367427435.29110789</v>
      </c>
      <c r="BB74" s="18">
        <v>39750524.965218827</v>
      </c>
      <c r="BC74" s="18">
        <v>88340278.460470498</v>
      </c>
      <c r="BD74" s="18">
        <v>282461241.8295477</v>
      </c>
      <c r="BE74" s="18">
        <v>190764872.37982202</v>
      </c>
      <c r="BF74" s="18">
        <v>626267283.81754625</v>
      </c>
      <c r="BG74" s="18">
        <v>908401843.87918794</v>
      </c>
      <c r="BH74" s="18">
        <v>845406509.42287159</v>
      </c>
      <c r="BI74" s="18">
        <v>268129717.77289346</v>
      </c>
      <c r="BJ74" s="18">
        <v>352631370.54554307</v>
      </c>
      <c r="BK74" s="18">
        <v>81771019.424860209</v>
      </c>
      <c r="BL74" s="18">
        <v>36136727.080390111</v>
      </c>
      <c r="BM74" s="18">
        <v>34251773.657827862</v>
      </c>
      <c r="BN74" s="18">
        <v>143636650.37910461</v>
      </c>
      <c r="BO74" s="18">
        <v>93797761.874986351</v>
      </c>
      <c r="BP74" s="18">
        <v>38313459.803411782</v>
      </c>
      <c r="BQ74" s="18">
        <v>173214960.50141346</v>
      </c>
      <c r="BR74" s="18">
        <v>29941968.692877579</v>
      </c>
    </row>
    <row r="75" spans="1:70" ht="15.75" x14ac:dyDescent="0.25">
      <c r="A75" s="17" t="s">
        <v>335</v>
      </c>
      <c r="B75" s="18">
        <v>13003516969.7337</v>
      </c>
      <c r="C75" s="18">
        <v>211010431.38152266</v>
      </c>
      <c r="D75" s="18">
        <v>37335974.548644744</v>
      </c>
      <c r="E75" s="18">
        <v>30809911.942560293</v>
      </c>
      <c r="F75" s="18">
        <v>6526062.6060844492</v>
      </c>
      <c r="G75" s="18">
        <v>193480148.1627517</v>
      </c>
      <c r="H75" s="18">
        <v>48121423.816915579</v>
      </c>
      <c r="I75" s="18">
        <v>115395589.63789046</v>
      </c>
      <c r="J75" s="18">
        <v>5066861.5869411472</v>
      </c>
      <c r="K75" s="18">
        <v>45756340.972100012</v>
      </c>
      <c r="L75" s="18">
        <v>18651396.285650041</v>
      </c>
      <c r="M75" s="18">
        <v>130192125.92403473</v>
      </c>
      <c r="N75" s="18">
        <v>182741607.90355712</v>
      </c>
      <c r="O75" s="18">
        <v>57558200.807897106</v>
      </c>
      <c r="P75" s="18">
        <v>38512524.98330418</v>
      </c>
      <c r="Q75" s="18">
        <v>90028741.656717896</v>
      </c>
      <c r="R75" s="18">
        <v>137446814.4376047</v>
      </c>
      <c r="S75" s="18">
        <v>139666411.14280826</v>
      </c>
      <c r="T75" s="18">
        <v>67776291.843791395</v>
      </c>
      <c r="U75" s="18">
        <v>74810369.561996505</v>
      </c>
      <c r="V75" s="18">
        <v>330753277.97972578</v>
      </c>
      <c r="W75" s="18">
        <v>117782683.49093962</v>
      </c>
      <c r="X75" s="18">
        <v>560942782.03377116</v>
      </c>
      <c r="Y75" s="18">
        <v>279502995.55901492</v>
      </c>
      <c r="Z75" s="18">
        <v>548262318.18426478</v>
      </c>
      <c r="AA75" s="18">
        <v>1076021384.0970705</v>
      </c>
      <c r="AB75" s="18">
        <v>324182687.46476543</v>
      </c>
      <c r="AC75" s="18">
        <v>7400910.9698117496</v>
      </c>
      <c r="AD75" s="18">
        <v>30030999.671398733</v>
      </c>
      <c r="AE75" s="18">
        <v>157724067.19771174</v>
      </c>
      <c r="AF75" s="18">
        <v>120160343.3831998</v>
      </c>
      <c r="AG75" s="18">
        <v>177168574.41392893</v>
      </c>
      <c r="AH75" s="18">
        <v>563247948.28126597</v>
      </c>
      <c r="AI75" s="18">
        <v>68967195.558384046</v>
      </c>
      <c r="AJ75" s="18">
        <v>60832464.092522338</v>
      </c>
      <c r="AK75" s="18">
        <v>18537683.068297092</v>
      </c>
      <c r="AL75" s="18">
        <v>105282817.04729907</v>
      </c>
      <c r="AM75" s="18">
        <v>329025308.18985093</v>
      </c>
      <c r="AN75" s="18">
        <v>30676241.158871572</v>
      </c>
      <c r="AO75" s="18">
        <v>230499977.73691571</v>
      </c>
      <c r="AP75" s="18">
        <v>47819250.652113169</v>
      </c>
      <c r="AQ75" s="18">
        <v>204416070.15806299</v>
      </c>
      <c r="AR75" s="18">
        <v>210775277.53541309</v>
      </c>
      <c r="AS75" s="18">
        <v>286053036.95056367</v>
      </c>
      <c r="AT75" s="18">
        <v>285048053.10623038</v>
      </c>
      <c r="AU75" s="18">
        <v>270649437.59384316</v>
      </c>
      <c r="AV75" s="18">
        <v>51950601.351644322</v>
      </c>
      <c r="AW75" s="18">
        <v>78999097.973751515</v>
      </c>
      <c r="AX75" s="18">
        <v>130142244.02089946</v>
      </c>
      <c r="AY75" s="18">
        <v>24711260.950234294</v>
      </c>
      <c r="AZ75" s="18">
        <v>72353587.631561711</v>
      </c>
      <c r="BA75" s="18">
        <v>363066585.0527848</v>
      </c>
      <c r="BB75" s="18">
        <v>39485253.229688488</v>
      </c>
      <c r="BC75" s="18">
        <v>92743953.804077044</v>
      </c>
      <c r="BD75" s="18">
        <v>291315852.57204407</v>
      </c>
      <c r="BE75" s="18">
        <v>185670119.49441832</v>
      </c>
      <c r="BF75" s="18">
        <v>615189808.5643028</v>
      </c>
      <c r="BG75" s="18">
        <v>912625440.13662672</v>
      </c>
      <c r="BH75" s="18">
        <v>835150526.34643722</v>
      </c>
      <c r="BI75" s="18">
        <v>272071515.37279767</v>
      </c>
      <c r="BJ75" s="18">
        <v>359552677.01610386</v>
      </c>
      <c r="BK75" s="18">
        <v>79274266.58619</v>
      </c>
      <c r="BL75" s="18">
        <v>35475093.020400301</v>
      </c>
      <c r="BM75" s="18">
        <v>35703540.030011013</v>
      </c>
      <c r="BN75" s="18">
        <v>148445753.11136341</v>
      </c>
      <c r="BO75" s="18">
        <v>98742803.382866651</v>
      </c>
      <c r="BP75" s="18">
        <v>37643286.072722659</v>
      </c>
      <c r="BQ75" s="18">
        <v>175381678.69521025</v>
      </c>
      <c r="BR75" s="18">
        <v>32506985.088198379</v>
      </c>
    </row>
    <row r="76" spans="1:70" ht="15.75" x14ac:dyDescent="0.25">
      <c r="A76" s="17" t="s">
        <v>336</v>
      </c>
      <c r="B76" s="18">
        <v>12986678074.027534</v>
      </c>
      <c r="C76" s="18">
        <v>200442724.15819794</v>
      </c>
      <c r="D76" s="18">
        <v>40080902.894206695</v>
      </c>
      <c r="E76" s="18">
        <v>30811962.610527836</v>
      </c>
      <c r="F76" s="18">
        <v>9268940.2836788595</v>
      </c>
      <c r="G76" s="18">
        <v>192693858.23459983</v>
      </c>
      <c r="H76" s="18">
        <v>49417069.354920454</v>
      </c>
      <c r="I76" s="18">
        <v>116826597.12695265</v>
      </c>
      <c r="J76" s="18">
        <v>5035966.298051158</v>
      </c>
      <c r="K76" s="18">
        <v>43385577.780275337</v>
      </c>
      <c r="L76" s="18">
        <v>19187457.448607624</v>
      </c>
      <c r="M76" s="18">
        <v>129091026.71969348</v>
      </c>
      <c r="N76" s="18">
        <v>177787035.78791469</v>
      </c>
      <c r="O76" s="18">
        <v>55928401.419170283</v>
      </c>
      <c r="P76" s="18">
        <v>41151302.356357805</v>
      </c>
      <c r="Q76" s="18">
        <v>91622620.093017161</v>
      </c>
      <c r="R76" s="18">
        <v>140293822.77840823</v>
      </c>
      <c r="S76" s="18">
        <v>137980286.64009026</v>
      </c>
      <c r="T76" s="18">
        <v>66843893.821960248</v>
      </c>
      <c r="U76" s="18">
        <v>81075072.593771115</v>
      </c>
      <c r="V76" s="18">
        <v>315682346.8153047</v>
      </c>
      <c r="W76" s="18">
        <v>115422913.69575363</v>
      </c>
      <c r="X76" s="18">
        <v>560937328.20642495</v>
      </c>
      <c r="Y76" s="18">
        <v>273378270.36735421</v>
      </c>
      <c r="Z76" s="18">
        <v>539399287.92542851</v>
      </c>
      <c r="AA76" s="18">
        <v>1083284989.6215537</v>
      </c>
      <c r="AB76" s="18">
        <v>341120702.1170848</v>
      </c>
      <c r="AC76" s="18">
        <v>7065092.9647402624</v>
      </c>
      <c r="AD76" s="18">
        <v>25631084.192974973</v>
      </c>
      <c r="AE76" s="18">
        <v>158895191.42791247</v>
      </c>
      <c r="AF76" s="18">
        <v>122521349.75413439</v>
      </c>
      <c r="AG76" s="18">
        <v>175332613.67034155</v>
      </c>
      <c r="AH76" s="18">
        <v>565090989.32634616</v>
      </c>
      <c r="AI76" s="18">
        <v>76679669.321265012</v>
      </c>
      <c r="AJ76" s="18">
        <v>61010933.527834207</v>
      </c>
      <c r="AK76" s="18">
        <v>17014520.191306297</v>
      </c>
      <c r="AL76" s="18">
        <v>105959196.92735411</v>
      </c>
      <c r="AM76" s="18">
        <v>325735942.82256633</v>
      </c>
      <c r="AN76" s="18">
        <v>30052608.772494975</v>
      </c>
      <c r="AO76" s="18">
        <v>230670373.90035722</v>
      </c>
      <c r="AP76" s="18">
        <v>47495776.967574582</v>
      </c>
      <c r="AQ76" s="18">
        <v>201791726.6764417</v>
      </c>
      <c r="AR76" s="18">
        <v>215643004.65051177</v>
      </c>
      <c r="AS76" s="18">
        <v>287827495.01887655</v>
      </c>
      <c r="AT76" s="18">
        <v>272306972.89776194</v>
      </c>
      <c r="AU76" s="18">
        <v>271753647.22417051</v>
      </c>
      <c r="AV76" s="18">
        <v>53844519.331418</v>
      </c>
      <c r="AW76" s="18">
        <v>86458229.311612397</v>
      </c>
      <c r="AX76" s="18">
        <v>126127884.06560519</v>
      </c>
      <c r="AY76" s="18">
        <v>26872644.739467405</v>
      </c>
      <c r="AZ76" s="18">
        <v>76598197.698647499</v>
      </c>
      <c r="BA76" s="18">
        <v>367421731.49573421</v>
      </c>
      <c r="BB76" s="18">
        <v>42621169.339111812</v>
      </c>
      <c r="BC76" s="18">
        <v>92473776.620377883</v>
      </c>
      <c r="BD76" s="18">
        <v>287754163.88506007</v>
      </c>
      <c r="BE76" s="18">
        <v>188274424.98307151</v>
      </c>
      <c r="BF76" s="18">
        <v>604261160.93388855</v>
      </c>
      <c r="BG76" s="18">
        <v>906487664.83131588</v>
      </c>
      <c r="BH76" s="18">
        <v>832943117.37860382</v>
      </c>
      <c r="BI76" s="18">
        <v>274803367.64883357</v>
      </c>
      <c r="BJ76" s="18">
        <v>365291681.48471624</v>
      </c>
      <c r="BK76" s="18">
        <v>79256237.55053544</v>
      </c>
      <c r="BL76" s="18">
        <v>35277061.410438418</v>
      </c>
      <c r="BM76" s="18">
        <v>36597167.115072936</v>
      </c>
      <c r="BN76" s="18">
        <v>149329648.26721737</v>
      </c>
      <c r="BO76" s="18">
        <v>92950941.642892554</v>
      </c>
      <c r="BP76" s="18">
        <v>37078128.441357382</v>
      </c>
      <c r="BQ76" s="18">
        <v>173793046.12166578</v>
      </c>
      <c r="BR76" s="18">
        <v>33614465.240821496</v>
      </c>
    </row>
    <row r="77" spans="1:70" ht="15.75" x14ac:dyDescent="0.25">
      <c r="A77" s="17" t="s">
        <v>337</v>
      </c>
      <c r="B77" s="18">
        <v>12991278124.19949</v>
      </c>
      <c r="C77" s="18">
        <v>202489772.78367645</v>
      </c>
      <c r="D77" s="18">
        <v>37220011.387443505</v>
      </c>
      <c r="E77" s="18">
        <v>28169278.381327402</v>
      </c>
      <c r="F77" s="18">
        <v>9050733.0061161034</v>
      </c>
      <c r="G77" s="18">
        <v>202372450.43144056</v>
      </c>
      <c r="H77" s="18">
        <v>42572732.479863197</v>
      </c>
      <c r="I77" s="18">
        <v>117000231.57129607</v>
      </c>
      <c r="J77" s="18">
        <v>5121071.7406369951</v>
      </c>
      <c r="K77" s="18">
        <v>44760761.333830833</v>
      </c>
      <c r="L77" s="18">
        <v>19033747.757748753</v>
      </c>
      <c r="M77" s="18">
        <v>122038867.17521954</v>
      </c>
      <c r="N77" s="18">
        <v>180208625.50065622</v>
      </c>
      <c r="O77" s="18">
        <v>51636293.214889109</v>
      </c>
      <c r="P77" s="18">
        <v>40220999.902648091</v>
      </c>
      <c r="Q77" s="18">
        <v>88784222.162604973</v>
      </c>
      <c r="R77" s="18">
        <v>140431661.0796383</v>
      </c>
      <c r="S77" s="18">
        <v>137269694.02666271</v>
      </c>
      <c r="T77" s="18">
        <v>66536280.054987006</v>
      </c>
      <c r="U77" s="18">
        <v>77940417.832422197</v>
      </c>
      <c r="V77" s="18">
        <v>317136368.61385977</v>
      </c>
      <c r="W77" s="18">
        <v>111938344.00707603</v>
      </c>
      <c r="X77" s="18">
        <v>575539461.24709201</v>
      </c>
      <c r="Y77" s="18">
        <v>276339072.9533602</v>
      </c>
      <c r="Z77" s="18">
        <v>533218534.0742982</v>
      </c>
      <c r="AA77" s="18">
        <v>1070853215.5763745</v>
      </c>
      <c r="AB77" s="18">
        <v>334905112.5116908</v>
      </c>
      <c r="AC77" s="18">
        <v>7491419.4418633282</v>
      </c>
      <c r="AD77" s="18">
        <v>31081372.751384199</v>
      </c>
      <c r="AE77" s="18">
        <v>166758142.63984755</v>
      </c>
      <c r="AF77" s="18">
        <v>129801175.21597108</v>
      </c>
      <c r="AG77" s="18">
        <v>173063054.28123465</v>
      </c>
      <c r="AH77" s="18">
        <v>572938574.32286203</v>
      </c>
      <c r="AI77" s="18">
        <v>77147684.008244067</v>
      </c>
      <c r="AJ77" s="18">
        <v>63258409.5346516</v>
      </c>
      <c r="AK77" s="18">
        <v>16878718.179781187</v>
      </c>
      <c r="AL77" s="18">
        <v>107406679.49806267</v>
      </c>
      <c r="AM77" s="18">
        <v>316623406.09151423</v>
      </c>
      <c r="AN77" s="18">
        <v>25038071.207384352</v>
      </c>
      <c r="AO77" s="18">
        <v>233121878.76180959</v>
      </c>
      <c r="AP77" s="18">
        <v>45564169.702125259</v>
      </c>
      <c r="AQ77" s="18">
        <v>200384904.81695831</v>
      </c>
      <c r="AR77" s="18">
        <v>212380972.40408799</v>
      </c>
      <c r="AS77" s="18">
        <v>298693001.00686944</v>
      </c>
      <c r="AT77" s="18">
        <v>275650112.02045679</v>
      </c>
      <c r="AU77" s="18">
        <v>265005454.47249815</v>
      </c>
      <c r="AV77" s="18">
        <v>53056987.50367897</v>
      </c>
      <c r="AW77" s="18">
        <v>89697288.794831112</v>
      </c>
      <c r="AX77" s="18">
        <v>122971947.67161122</v>
      </c>
      <c r="AY77" s="18">
        <v>26468936.679093733</v>
      </c>
      <c r="AZ77" s="18">
        <v>80671270.764930308</v>
      </c>
      <c r="BA77" s="18">
        <v>378913323.93975127</v>
      </c>
      <c r="BB77" s="18">
        <v>40891514.067512445</v>
      </c>
      <c r="BC77" s="18">
        <v>94646126.406753615</v>
      </c>
      <c r="BD77" s="18">
        <v>289214746.07845104</v>
      </c>
      <c r="BE77" s="18">
        <v>186293914.52160153</v>
      </c>
      <c r="BF77" s="18">
        <v>605808117.04783142</v>
      </c>
      <c r="BG77" s="18">
        <v>904348337.65328526</v>
      </c>
      <c r="BH77" s="18">
        <v>831635453.2299788</v>
      </c>
      <c r="BI77" s="18">
        <v>278151680.22851866</v>
      </c>
      <c r="BJ77" s="18">
        <v>365783277.07251763</v>
      </c>
      <c r="BK77" s="18">
        <v>71969256.908873573</v>
      </c>
      <c r="BL77" s="18">
        <v>33883432.84745796</v>
      </c>
      <c r="BM77" s="18">
        <v>36060208.083137646</v>
      </c>
      <c r="BN77" s="18">
        <v>149275851.64610317</v>
      </c>
      <c r="BO77" s="18">
        <v>92847311.829538316</v>
      </c>
      <c r="BP77" s="18">
        <v>38784657.742778994</v>
      </c>
      <c r="BQ77" s="18">
        <v>171566250.99448252</v>
      </c>
      <c r="BR77" s="18">
        <v>34483082.709748358</v>
      </c>
    </row>
    <row r="78" spans="1:70" ht="15.75" x14ac:dyDescent="0.25">
      <c r="A78" s="17" t="s">
        <v>338</v>
      </c>
      <c r="B78" s="18">
        <v>13247413960.176456</v>
      </c>
      <c r="C78" s="18">
        <v>223191926.34511399</v>
      </c>
      <c r="D78" s="18">
        <v>35105936.819542147</v>
      </c>
      <c r="E78" s="18">
        <v>25899066.314189993</v>
      </c>
      <c r="F78" s="18">
        <v>9206870.5053521562</v>
      </c>
      <c r="G78" s="18">
        <v>202703819.59836352</v>
      </c>
      <c r="H78" s="18">
        <v>46550804.929020844</v>
      </c>
      <c r="I78" s="18">
        <v>120637945.79493034</v>
      </c>
      <c r="J78" s="18">
        <v>4754523.8908078158</v>
      </c>
      <c r="K78" s="18">
        <v>44931308.153713293</v>
      </c>
      <c r="L78" s="18">
        <v>19350353.278975714</v>
      </c>
      <c r="M78" s="18">
        <v>118679120.72212756</v>
      </c>
      <c r="N78" s="18">
        <v>185928888.70411265</v>
      </c>
      <c r="O78" s="18">
        <v>54036253.460379444</v>
      </c>
      <c r="P78" s="18">
        <v>41081745.924254276</v>
      </c>
      <c r="Q78" s="18">
        <v>92340680.004615963</v>
      </c>
      <c r="R78" s="18">
        <v>145868732.17680201</v>
      </c>
      <c r="S78" s="18">
        <v>146534837.88028514</v>
      </c>
      <c r="T78" s="18">
        <v>66607834.87700367</v>
      </c>
      <c r="U78" s="18">
        <v>77605194.821011916</v>
      </c>
      <c r="V78" s="18">
        <v>330131136.9308809</v>
      </c>
      <c r="W78" s="18">
        <v>116225097.15862456</v>
      </c>
      <c r="X78" s="18">
        <v>585762355.62620342</v>
      </c>
      <c r="Y78" s="18">
        <v>279194169.95076263</v>
      </c>
      <c r="Z78" s="18">
        <v>531109896.08808362</v>
      </c>
      <c r="AA78" s="18">
        <v>1100607362.9073982</v>
      </c>
      <c r="AB78" s="18">
        <v>358956083.23935831</v>
      </c>
      <c r="AC78" s="18">
        <v>5443671.6009590682</v>
      </c>
      <c r="AD78" s="18">
        <v>31580829.396092575</v>
      </c>
      <c r="AE78" s="18">
        <v>178111892.21891835</v>
      </c>
      <c r="AF78" s="18">
        <v>118665444.29663138</v>
      </c>
      <c r="AG78" s="18">
        <v>178638214.18843418</v>
      </c>
      <c r="AH78" s="18">
        <v>573715530.27009213</v>
      </c>
      <c r="AI78" s="18">
        <v>67790547.687336147</v>
      </c>
      <c r="AJ78" s="18">
        <v>65289027.598193109</v>
      </c>
      <c r="AK78" s="18">
        <v>14524251.187489145</v>
      </c>
      <c r="AL78" s="18">
        <v>107446250.83228204</v>
      </c>
      <c r="AM78" s="18">
        <v>333687065.01902401</v>
      </c>
      <c r="AN78" s="18">
        <v>27799352.375414222</v>
      </c>
      <c r="AO78" s="18">
        <v>239346305.2991398</v>
      </c>
      <c r="AP78" s="18">
        <v>46214807.892118402</v>
      </c>
      <c r="AQ78" s="18">
        <v>205761068.41980705</v>
      </c>
      <c r="AR78" s="18">
        <v>203171200.5189313</v>
      </c>
      <c r="AS78" s="18">
        <v>308968613.52865428</v>
      </c>
      <c r="AT78" s="18">
        <v>286174920.85294074</v>
      </c>
      <c r="AU78" s="18">
        <v>269366287.33919698</v>
      </c>
      <c r="AV78" s="18">
        <v>56381391.133429781</v>
      </c>
      <c r="AW78" s="18">
        <v>92053044.337610692</v>
      </c>
      <c r="AX78" s="18">
        <v>127519623.29123348</v>
      </c>
      <c r="AY78" s="18">
        <v>26902438.794566523</v>
      </c>
      <c r="AZ78" s="18">
        <v>79558727.271021724</v>
      </c>
      <c r="BA78" s="18">
        <v>391044782.90112412</v>
      </c>
      <c r="BB78" s="18">
        <v>38777779.713039808</v>
      </c>
      <c r="BC78" s="18">
        <v>95772458.799802601</v>
      </c>
      <c r="BD78" s="18">
        <v>302100793.08962947</v>
      </c>
      <c r="BE78" s="18">
        <v>191965652.01509908</v>
      </c>
      <c r="BF78" s="18">
        <v>594407450.18461275</v>
      </c>
      <c r="BG78" s="18">
        <v>945348695.72353625</v>
      </c>
      <c r="BH78" s="18">
        <v>846999387.14551091</v>
      </c>
      <c r="BI78" s="18">
        <v>264296444.53712052</v>
      </c>
      <c r="BJ78" s="18">
        <v>365887417.28012502</v>
      </c>
      <c r="BK78" s="18">
        <v>71939484.50944145</v>
      </c>
      <c r="BL78" s="18">
        <v>35082643.122928962</v>
      </c>
      <c r="BM78" s="18">
        <v>37941404.82140097</v>
      </c>
      <c r="BN78" s="18">
        <v>151458544.58573258</v>
      </c>
      <c r="BO78" s="18">
        <v>93540425.493835464</v>
      </c>
      <c r="BP78" s="18">
        <v>35854713.978947058</v>
      </c>
      <c r="BQ78" s="18">
        <v>176399106.43498445</v>
      </c>
      <c r="BR78" s="18">
        <v>36590261.207699597</v>
      </c>
    </row>
    <row r="79" spans="1:70" ht="15.75" x14ac:dyDescent="0.25">
      <c r="A79" s="17" t="s">
        <v>339</v>
      </c>
      <c r="B79" s="18">
        <v>13181295522.763266</v>
      </c>
      <c r="C79" s="18">
        <v>207107199.38984859</v>
      </c>
      <c r="D79" s="18">
        <v>36927998.011143103</v>
      </c>
      <c r="E79" s="18">
        <v>28331061.721676312</v>
      </c>
      <c r="F79" s="18">
        <v>8596936.2894667909</v>
      </c>
      <c r="G79" s="18">
        <v>203335047.7412256</v>
      </c>
      <c r="H79" s="18">
        <v>46040542.489276916</v>
      </c>
      <c r="I79" s="18">
        <v>116528182.8465964</v>
      </c>
      <c r="J79" s="18">
        <v>5196876.2240273152</v>
      </c>
      <c r="K79" s="18">
        <v>42539264.254050009</v>
      </c>
      <c r="L79" s="18">
        <v>17963772.837459739</v>
      </c>
      <c r="M79" s="18">
        <v>118369284.17004584</v>
      </c>
      <c r="N79" s="18">
        <v>167447001.52929646</v>
      </c>
      <c r="O79" s="18">
        <v>52671592.389665022</v>
      </c>
      <c r="P79" s="18">
        <v>38997534.945523523</v>
      </c>
      <c r="Q79" s="18">
        <v>90356667.412371174</v>
      </c>
      <c r="R79" s="18">
        <v>144937811.85344622</v>
      </c>
      <c r="S79" s="18">
        <v>147624856.60957021</v>
      </c>
      <c r="T79" s="18">
        <v>66598539.414901949</v>
      </c>
      <c r="U79" s="18">
        <v>79333159.004361823</v>
      </c>
      <c r="V79" s="18">
        <v>328458736.76148266</v>
      </c>
      <c r="W79" s="18">
        <v>114802440.90312998</v>
      </c>
      <c r="X79" s="18">
        <v>584583821.3878262</v>
      </c>
      <c r="Y79" s="18">
        <v>286801648.79217255</v>
      </c>
      <c r="Z79" s="18">
        <v>534003589.72207195</v>
      </c>
      <c r="AA79" s="18">
        <v>1091466167.0078082</v>
      </c>
      <c r="AB79" s="18">
        <v>350282591.21615237</v>
      </c>
      <c r="AC79" s="18">
        <v>7298131.6134498231</v>
      </c>
      <c r="AD79" s="18">
        <v>29623250.011743251</v>
      </c>
      <c r="AE79" s="18">
        <v>171292612.56232336</v>
      </c>
      <c r="AF79" s="18">
        <v>120758601.44895798</v>
      </c>
      <c r="AG79" s="18">
        <v>181060758.63702488</v>
      </c>
      <c r="AH79" s="18">
        <v>569783186.07892931</v>
      </c>
      <c r="AI79" s="18">
        <v>68928933.425543651</v>
      </c>
      <c r="AJ79" s="18">
        <v>58581854.388189062</v>
      </c>
      <c r="AK79" s="18">
        <v>14794060.825092675</v>
      </c>
      <c r="AL79" s="18">
        <v>108744224.85316801</v>
      </c>
      <c r="AM79" s="18">
        <v>332376637.10401148</v>
      </c>
      <c r="AN79" s="18">
        <v>33934704.095724106</v>
      </c>
      <c r="AO79" s="18">
        <v>240562599.13761064</v>
      </c>
      <c r="AP79" s="18">
        <v>46869315.064095423</v>
      </c>
      <c r="AQ79" s="18">
        <v>203620198.15495819</v>
      </c>
      <c r="AR79" s="18">
        <v>211885775.23758981</v>
      </c>
      <c r="AS79" s="18">
        <v>301656817.51273286</v>
      </c>
      <c r="AT79" s="18">
        <v>283445011.78200132</v>
      </c>
      <c r="AU79" s="18">
        <v>267751963.13584185</v>
      </c>
      <c r="AV79" s="18">
        <v>55883144.781406976</v>
      </c>
      <c r="AW79" s="18">
        <v>92304810.315641612</v>
      </c>
      <c r="AX79" s="18">
        <v>130668701.32828151</v>
      </c>
      <c r="AY79" s="18">
        <v>26688055.049157396</v>
      </c>
      <c r="AZ79" s="18">
        <v>83738898.697222441</v>
      </c>
      <c r="BA79" s="18">
        <v>381464740.41242224</v>
      </c>
      <c r="BB79" s="18">
        <v>39803531.135167129</v>
      </c>
      <c r="BC79" s="18">
        <v>95260070.739641696</v>
      </c>
      <c r="BD79" s="18">
        <v>301834039.9450103</v>
      </c>
      <c r="BE79" s="18">
        <v>195640796.45856723</v>
      </c>
      <c r="BF79" s="18">
        <v>601211797.43839872</v>
      </c>
      <c r="BG79" s="18">
        <v>930574291.09086919</v>
      </c>
      <c r="BH79" s="18">
        <v>859199281.08488369</v>
      </c>
      <c r="BI79" s="18">
        <v>257994837.31800532</v>
      </c>
      <c r="BJ79" s="18">
        <v>360969948.41539109</v>
      </c>
      <c r="BK79" s="18">
        <v>75282707.458603278</v>
      </c>
      <c r="BL79" s="18">
        <v>36478981.640560284</v>
      </c>
      <c r="BM79" s="18">
        <v>37762816.301246598</v>
      </c>
      <c r="BN79" s="18">
        <v>148987869.65425977</v>
      </c>
      <c r="BO79" s="18">
        <v>97197244.231312186</v>
      </c>
      <c r="BP79" s="18">
        <v>39127819.911764495</v>
      </c>
      <c r="BQ79" s="18">
        <v>166321791.88178927</v>
      </c>
      <c r="BR79" s="18">
        <v>41556385.491223194</v>
      </c>
    </row>
    <row r="80" spans="1:70" ht="15.75" x14ac:dyDescent="0.25">
      <c r="A80" s="17" t="s">
        <v>340</v>
      </c>
      <c r="B80" s="18">
        <v>13214737313.112724</v>
      </c>
      <c r="C80" s="18">
        <v>204517490.84040812</v>
      </c>
      <c r="D80" s="18">
        <v>33239142.09396131</v>
      </c>
      <c r="E80" s="18">
        <v>24457756.695116855</v>
      </c>
      <c r="F80" s="18">
        <v>8781385.3988444526</v>
      </c>
      <c r="G80" s="18">
        <v>201710046.98055872</v>
      </c>
      <c r="H80" s="18">
        <v>46887300.9385726</v>
      </c>
      <c r="I80" s="18">
        <v>115480041.30988477</v>
      </c>
      <c r="J80" s="18">
        <v>4068300.3042016109</v>
      </c>
      <c r="K80" s="18">
        <v>43716090.943733476</v>
      </c>
      <c r="L80" s="18">
        <v>18133660.455319025</v>
      </c>
      <c r="M80" s="18">
        <v>115729920.53213117</v>
      </c>
      <c r="N80" s="18">
        <v>175085107.27137542</v>
      </c>
      <c r="O80" s="18">
        <v>53077109.591258496</v>
      </c>
      <c r="P80" s="18">
        <v>36203864.841123521</v>
      </c>
      <c r="Q80" s="18">
        <v>89515601.368479788</v>
      </c>
      <c r="R80" s="18">
        <v>145432022.88559538</v>
      </c>
      <c r="S80" s="18">
        <v>151636991.55353582</v>
      </c>
      <c r="T80" s="18">
        <v>66158712.04096587</v>
      </c>
      <c r="U80" s="18">
        <v>80564629.190036118</v>
      </c>
      <c r="V80" s="18">
        <v>335015350.36487329</v>
      </c>
      <c r="W80" s="18">
        <v>117641191.71452834</v>
      </c>
      <c r="X80" s="18">
        <v>580687239.06071723</v>
      </c>
      <c r="Y80" s="18">
        <v>286967282.05960816</v>
      </c>
      <c r="Z80" s="18">
        <v>536023128.15728831</v>
      </c>
      <c r="AA80" s="18">
        <v>1078113066.3850594</v>
      </c>
      <c r="AB80" s="18">
        <v>363861003.34368557</v>
      </c>
      <c r="AC80" s="18">
        <v>6134125.6367864087</v>
      </c>
      <c r="AD80" s="18">
        <v>30775124.786634758</v>
      </c>
      <c r="AE80" s="18">
        <v>176630490.99898237</v>
      </c>
      <c r="AF80" s="18">
        <v>121198917.61473562</v>
      </c>
      <c r="AG80" s="18">
        <v>193094508.46701232</v>
      </c>
      <c r="AH80" s="18">
        <v>575780604.58401191</v>
      </c>
      <c r="AI80" s="18">
        <v>67069485.266981125</v>
      </c>
      <c r="AJ80" s="18">
        <v>67240857.741533071</v>
      </c>
      <c r="AK80" s="18">
        <v>16346211.043193758</v>
      </c>
      <c r="AL80" s="18">
        <v>99273965.755559519</v>
      </c>
      <c r="AM80" s="18">
        <v>348946796.54075295</v>
      </c>
      <c r="AN80" s="18">
        <v>27647896.339353278</v>
      </c>
      <c r="AO80" s="18">
        <v>235769623.23110551</v>
      </c>
      <c r="AP80" s="18">
        <v>48436493.825833097</v>
      </c>
      <c r="AQ80" s="18">
        <v>207593485.61346507</v>
      </c>
      <c r="AR80" s="18">
        <v>215112332.06437188</v>
      </c>
      <c r="AS80" s="18">
        <v>297530404.48459303</v>
      </c>
      <c r="AT80" s="18">
        <v>302055298.22068584</v>
      </c>
      <c r="AU80" s="18">
        <v>266511954.96818444</v>
      </c>
      <c r="AV80" s="18">
        <v>53044479.050278708</v>
      </c>
      <c r="AW80" s="18">
        <v>85428729.846222907</v>
      </c>
      <c r="AX80" s="18">
        <v>134450357.42966324</v>
      </c>
      <c r="AY80" s="18">
        <v>26402394.379983939</v>
      </c>
      <c r="AZ80" s="18">
        <v>75125966.369062409</v>
      </c>
      <c r="BA80" s="18">
        <v>404068673.83570546</v>
      </c>
      <c r="BB80" s="18">
        <v>40605329.440229833</v>
      </c>
      <c r="BC80" s="18">
        <v>97492318.707422316</v>
      </c>
      <c r="BD80" s="18">
        <v>298630266.93052727</v>
      </c>
      <c r="BE80" s="18">
        <v>194262694.19947565</v>
      </c>
      <c r="BF80" s="18">
        <v>592041223.09862709</v>
      </c>
      <c r="BG80" s="18">
        <v>913869637.05984735</v>
      </c>
      <c r="BH80" s="18">
        <v>855728911.14484966</v>
      </c>
      <c r="BI80" s="18">
        <v>259782636.64057764</v>
      </c>
      <c r="BJ80" s="18">
        <v>363106446.9941563</v>
      </c>
      <c r="BK80" s="18">
        <v>72303339.391052306</v>
      </c>
      <c r="BL80" s="18">
        <v>35645737.078958854</v>
      </c>
      <c r="BM80" s="18">
        <v>36580421.136078179</v>
      </c>
      <c r="BN80" s="18">
        <v>145356030.4950588</v>
      </c>
      <c r="BO80" s="18">
        <v>97688936.957103953</v>
      </c>
      <c r="BP80" s="18">
        <v>37479462.198535711</v>
      </c>
      <c r="BQ80" s="18">
        <v>170803447.98862803</v>
      </c>
      <c r="BR80" s="18">
        <v>42227001.33000084</v>
      </c>
    </row>
    <row r="81" spans="1:70" ht="15.75" x14ac:dyDescent="0.25">
      <c r="A81" s="17" t="s">
        <v>341</v>
      </c>
      <c r="B81" s="18">
        <v>13245167542.534746</v>
      </c>
      <c r="C81" s="18">
        <v>205302150.7560553</v>
      </c>
      <c r="D81" s="18">
        <v>31707158.506313596</v>
      </c>
      <c r="E81" s="18">
        <v>23361109.909732264</v>
      </c>
      <c r="F81" s="18">
        <v>8346048.5965813296</v>
      </c>
      <c r="G81" s="18">
        <v>197608918.32450715</v>
      </c>
      <c r="H81" s="18">
        <v>47596382.012490615</v>
      </c>
      <c r="I81" s="18">
        <v>109873128.4564431</v>
      </c>
      <c r="J81" s="18">
        <v>4536707.0701930365</v>
      </c>
      <c r="K81" s="18">
        <v>43517182.430235788</v>
      </c>
      <c r="L81" s="18">
        <v>19345388.214615878</v>
      </c>
      <c r="M81" s="18">
        <v>115921007.14945884</v>
      </c>
      <c r="N81" s="18">
        <v>171298185.9378756</v>
      </c>
      <c r="O81" s="18">
        <v>55848201.952454418</v>
      </c>
      <c r="P81" s="18">
        <v>34884974.99997443</v>
      </c>
      <c r="Q81" s="18">
        <v>87834745.50175038</v>
      </c>
      <c r="R81" s="18">
        <v>151197311.7010465</v>
      </c>
      <c r="S81" s="18">
        <v>152329213.19257483</v>
      </c>
      <c r="T81" s="18">
        <v>66116117.851355523</v>
      </c>
      <c r="U81" s="18">
        <v>82567627.016402215</v>
      </c>
      <c r="V81" s="18">
        <v>319811301.29318339</v>
      </c>
      <c r="W81" s="18">
        <v>130224568.65070605</v>
      </c>
      <c r="X81" s="18">
        <v>578985612.83532369</v>
      </c>
      <c r="Y81" s="18">
        <v>276176284.72304583</v>
      </c>
      <c r="Z81" s="18">
        <v>537534962.48179889</v>
      </c>
      <c r="AA81" s="18">
        <v>1085619489.1321502</v>
      </c>
      <c r="AB81" s="18">
        <v>368968232.52635646</v>
      </c>
      <c r="AC81" s="18">
        <v>7242387.073883771</v>
      </c>
      <c r="AD81" s="18">
        <v>31291731.580954645</v>
      </c>
      <c r="AE81" s="18">
        <v>181148277.83973196</v>
      </c>
      <c r="AF81" s="18">
        <v>118733080.25746004</v>
      </c>
      <c r="AG81" s="18">
        <v>188098539.51815367</v>
      </c>
      <c r="AH81" s="18">
        <v>584845192.82901359</v>
      </c>
      <c r="AI81" s="18">
        <v>70148874.105202541</v>
      </c>
      <c r="AJ81" s="18">
        <v>68370602.44667986</v>
      </c>
      <c r="AK81" s="18">
        <v>17175226.456937481</v>
      </c>
      <c r="AL81" s="18">
        <v>98251077.507532105</v>
      </c>
      <c r="AM81" s="18">
        <v>361580585.93090439</v>
      </c>
      <c r="AN81" s="18">
        <v>27802995.465294391</v>
      </c>
      <c r="AO81" s="18">
        <v>236900106.36051691</v>
      </c>
      <c r="AP81" s="18">
        <v>51067497.293088049</v>
      </c>
      <c r="AQ81" s="18">
        <v>214621268.4457449</v>
      </c>
      <c r="AR81" s="18">
        <v>206836507.43416607</v>
      </c>
      <c r="AS81" s="18">
        <v>307511122.07872826</v>
      </c>
      <c r="AT81" s="18">
        <v>300113119.30384481</v>
      </c>
      <c r="AU81" s="18">
        <v>266351558.68889415</v>
      </c>
      <c r="AV81" s="18">
        <v>53103940.921641089</v>
      </c>
      <c r="AW81" s="18">
        <v>88133409.636311114</v>
      </c>
      <c r="AX81" s="18">
        <v>138926466.36752495</v>
      </c>
      <c r="AY81" s="18">
        <v>27283992.903129593</v>
      </c>
      <c r="AZ81" s="18">
        <v>73136346.937352851</v>
      </c>
      <c r="BA81" s="18">
        <v>393639356.47953564</v>
      </c>
      <c r="BB81" s="18">
        <v>43710400.038709693</v>
      </c>
      <c r="BC81" s="18">
        <v>98088872.25104484</v>
      </c>
      <c r="BD81" s="18">
        <v>298163800.26728237</v>
      </c>
      <c r="BE81" s="18">
        <v>187243681.551438</v>
      </c>
      <c r="BF81" s="18">
        <v>588392466.73168242</v>
      </c>
      <c r="BG81" s="18">
        <v>928798473.05113161</v>
      </c>
      <c r="BH81" s="18">
        <v>871138013.06988084</v>
      </c>
      <c r="BI81" s="18">
        <v>258468775.33452624</v>
      </c>
      <c r="BJ81" s="18">
        <v>342234791.01832807</v>
      </c>
      <c r="BK81" s="18">
        <v>75939961.367000163</v>
      </c>
      <c r="BL81" s="18">
        <v>36787261.247813538</v>
      </c>
      <c r="BM81" s="18">
        <v>34987720.319784746</v>
      </c>
      <c r="BN81" s="18">
        <v>145168043.15385076</v>
      </c>
      <c r="BO81" s="18">
        <v>96505687.730090171</v>
      </c>
      <c r="BP81" s="18">
        <v>36919176.797260813</v>
      </c>
      <c r="BQ81" s="18">
        <v>173985867.46608678</v>
      </c>
      <c r="BR81" s="18">
        <v>41516434.560293548</v>
      </c>
    </row>
    <row r="82" spans="1:70" ht="15.75" x14ac:dyDescent="0.25">
      <c r="A82" s="17" t="s">
        <v>342</v>
      </c>
      <c r="B82" s="18">
        <v>13297141529.65188</v>
      </c>
      <c r="C82" s="18">
        <v>217360100.46372771</v>
      </c>
      <c r="D82" s="18">
        <v>32612302.629616145</v>
      </c>
      <c r="E82" s="18">
        <v>24206600.574683104</v>
      </c>
      <c r="F82" s="18">
        <v>8405702.0549330432</v>
      </c>
      <c r="G82" s="18">
        <v>198572489.9752835</v>
      </c>
      <c r="H82" s="18">
        <v>47966173.534287922</v>
      </c>
      <c r="I82" s="18">
        <v>112085196.56324507</v>
      </c>
      <c r="J82" s="18">
        <v>3892035.3991586193</v>
      </c>
      <c r="K82" s="18">
        <v>43439569.424489751</v>
      </c>
      <c r="L82" s="18">
        <v>19679956.312330019</v>
      </c>
      <c r="M82" s="18">
        <v>114538068.01120265</v>
      </c>
      <c r="N82" s="18">
        <v>175176125.21606237</v>
      </c>
      <c r="O82" s="18">
        <v>52760864.287351787</v>
      </c>
      <c r="P82" s="18">
        <v>39538880.477645047</v>
      </c>
      <c r="Q82" s="18">
        <v>85067880.042233437</v>
      </c>
      <c r="R82" s="18">
        <v>147570776.30628452</v>
      </c>
      <c r="S82" s="18">
        <v>151179581.75152668</v>
      </c>
      <c r="T82" s="18">
        <v>66008037.442566097</v>
      </c>
      <c r="U82" s="18">
        <v>87720048.074019477</v>
      </c>
      <c r="V82" s="18">
        <v>340386076.26125395</v>
      </c>
      <c r="W82" s="18">
        <v>136944042.62869108</v>
      </c>
      <c r="X82" s="18">
        <v>568114827.05386424</v>
      </c>
      <c r="Y82" s="18">
        <v>266059370.31187046</v>
      </c>
      <c r="Z82" s="18">
        <v>543170185.75726497</v>
      </c>
      <c r="AA82" s="18">
        <v>1082472027.0561447</v>
      </c>
      <c r="AB82" s="18">
        <v>368076782.19915539</v>
      </c>
      <c r="AC82" s="18">
        <v>7023673.5564636793</v>
      </c>
      <c r="AD82" s="18">
        <v>30266618.490591764</v>
      </c>
      <c r="AE82" s="18">
        <v>181826523.99248889</v>
      </c>
      <c r="AF82" s="18">
        <v>120597450.74131039</v>
      </c>
      <c r="AG82" s="18">
        <v>186781592.54931098</v>
      </c>
      <c r="AH82" s="18">
        <v>595642048.65811765</v>
      </c>
      <c r="AI82" s="18">
        <v>71539404.360986531</v>
      </c>
      <c r="AJ82" s="18">
        <v>70776662.25945498</v>
      </c>
      <c r="AK82" s="18">
        <v>18465774.009001143</v>
      </c>
      <c r="AL82" s="18">
        <v>100541509.57267012</v>
      </c>
      <c r="AM82" s="18">
        <v>356607013.14089352</v>
      </c>
      <c r="AN82" s="18">
        <v>26014946.287758384</v>
      </c>
      <c r="AO82" s="18">
        <v>224467801.30120388</v>
      </c>
      <c r="AP82" s="18">
        <v>51740382.757153131</v>
      </c>
      <c r="AQ82" s="18">
        <v>212669892.65470999</v>
      </c>
      <c r="AR82" s="18">
        <v>218094290.57624564</v>
      </c>
      <c r="AS82" s="18">
        <v>305445256.99488342</v>
      </c>
      <c r="AT82" s="18">
        <v>313687525.97672188</v>
      </c>
      <c r="AU82" s="18">
        <v>260970535.5208329</v>
      </c>
      <c r="AV82" s="18">
        <v>57515355.383988991</v>
      </c>
      <c r="AW82" s="18">
        <v>87438020.276623249</v>
      </c>
      <c r="AX82" s="18">
        <v>152677723.13014713</v>
      </c>
      <c r="AY82" s="18">
        <v>25753207.302753434</v>
      </c>
      <c r="AZ82" s="18">
        <v>66688059.4663845</v>
      </c>
      <c r="BA82" s="18">
        <v>382228859.94304335</v>
      </c>
      <c r="BB82" s="18">
        <v>46357986.748335719</v>
      </c>
      <c r="BC82" s="18">
        <v>97988892.885991693</v>
      </c>
      <c r="BD82" s="18">
        <v>297199740.04829234</v>
      </c>
      <c r="BE82" s="18">
        <v>196599445.60468173</v>
      </c>
      <c r="BF82" s="18">
        <v>591418855.47320199</v>
      </c>
      <c r="BG82" s="18">
        <v>915097896.68898797</v>
      </c>
      <c r="BH82" s="18">
        <v>874822638.3583864</v>
      </c>
      <c r="BI82" s="18">
        <v>257988592.28537279</v>
      </c>
      <c r="BJ82" s="18">
        <v>348782221.61920142</v>
      </c>
      <c r="BK82" s="18">
        <v>74062410.245683357</v>
      </c>
      <c r="BL82" s="18">
        <v>37288829.384705797</v>
      </c>
      <c r="BM82" s="18">
        <v>38548839.882770151</v>
      </c>
      <c r="BN82" s="18">
        <v>153089844.94077271</v>
      </c>
      <c r="BO82" s="18">
        <v>96731259.424607709</v>
      </c>
      <c r="BP82" s="18">
        <v>31875607.962495677</v>
      </c>
      <c r="BQ82" s="18">
        <v>173451979.61935812</v>
      </c>
      <c r="BR82" s="18">
        <v>39984962.396024816</v>
      </c>
    </row>
    <row r="83" spans="1:70" ht="15.75" x14ac:dyDescent="0.25">
      <c r="A83" s="17" t="s">
        <v>343</v>
      </c>
      <c r="B83" s="18">
        <v>13380674443.865108</v>
      </c>
      <c r="C83" s="18">
        <v>228610105.38036156</v>
      </c>
      <c r="D83" s="18">
        <v>30725401.989075169</v>
      </c>
      <c r="E83" s="18">
        <v>20805030.983813684</v>
      </c>
      <c r="F83" s="18">
        <v>9920371.0052614845</v>
      </c>
      <c r="G83" s="18">
        <v>199115434.91559303</v>
      </c>
      <c r="H83" s="18">
        <v>48216980.144573145</v>
      </c>
      <c r="I83" s="18">
        <v>111867686.56368868</v>
      </c>
      <c r="J83" s="18">
        <v>3382689.905181434</v>
      </c>
      <c r="K83" s="18">
        <v>44393929.661767013</v>
      </c>
      <c r="L83" s="18">
        <v>23330293.488330785</v>
      </c>
      <c r="M83" s="18">
        <v>118867130.13437083</v>
      </c>
      <c r="N83" s="18">
        <v>166680878.0889177</v>
      </c>
      <c r="O83" s="18">
        <v>51499085.733291239</v>
      </c>
      <c r="P83" s="18">
        <v>39786900.272427022</v>
      </c>
      <c r="Q83" s="18">
        <v>87395185.468441755</v>
      </c>
      <c r="R83" s="18">
        <v>144669197.65819997</v>
      </c>
      <c r="S83" s="18">
        <v>145620322.39027166</v>
      </c>
      <c r="T83" s="18">
        <v>69266601.790207446</v>
      </c>
      <c r="U83" s="18">
        <v>87289051.555349931</v>
      </c>
      <c r="V83" s="18">
        <v>332770400.37594002</v>
      </c>
      <c r="W83" s="18">
        <v>133980945.62340172</v>
      </c>
      <c r="X83" s="18">
        <v>598235922.73873413</v>
      </c>
      <c r="Y83" s="18">
        <v>280059891.4629389</v>
      </c>
      <c r="Z83" s="18">
        <v>531821344.26265818</v>
      </c>
      <c r="AA83" s="18">
        <v>1095859540.7874846</v>
      </c>
      <c r="AB83" s="18">
        <v>362077003.00631231</v>
      </c>
      <c r="AC83" s="18">
        <v>6967131.4420207515</v>
      </c>
      <c r="AD83" s="18">
        <v>33126512.048353113</v>
      </c>
      <c r="AE83" s="18">
        <v>180941460.94700342</v>
      </c>
      <c r="AF83" s="18">
        <v>117371559.01456067</v>
      </c>
      <c r="AG83" s="18">
        <v>177420004.92818046</v>
      </c>
      <c r="AH83" s="18">
        <v>612005136.34732044</v>
      </c>
      <c r="AI83" s="18">
        <v>68278534.436321527</v>
      </c>
      <c r="AJ83" s="18">
        <v>78661799.982346788</v>
      </c>
      <c r="AK83" s="18">
        <v>16751904.057475684</v>
      </c>
      <c r="AL83" s="18">
        <v>105953111.56856057</v>
      </c>
      <c r="AM83" s="18">
        <v>362003078.79467422</v>
      </c>
      <c r="AN83" s="18">
        <v>31202837.278434247</v>
      </c>
      <c r="AO83" s="18">
        <v>221550138.35769352</v>
      </c>
      <c r="AP83" s="18">
        <v>49649398.311958715</v>
      </c>
      <c r="AQ83" s="18">
        <v>210668431.36688623</v>
      </c>
      <c r="AR83" s="18">
        <v>217721833.04789552</v>
      </c>
      <c r="AS83" s="18">
        <v>288215291.35484469</v>
      </c>
      <c r="AT83" s="18">
        <v>303968523.84662056</v>
      </c>
      <c r="AU83" s="18">
        <v>256701771.40303069</v>
      </c>
      <c r="AV83" s="18">
        <v>54189726.409204632</v>
      </c>
      <c r="AW83" s="18">
        <v>90209528.880723909</v>
      </c>
      <c r="AX83" s="18">
        <v>153411001.35958743</v>
      </c>
      <c r="AY83" s="18">
        <v>25737666.589567065</v>
      </c>
      <c r="AZ83" s="18">
        <v>71853737.684157312</v>
      </c>
      <c r="BA83" s="18">
        <v>415665382.13281739</v>
      </c>
      <c r="BB83" s="18">
        <v>45933453.285754658</v>
      </c>
      <c r="BC83" s="18">
        <v>98560737.33361271</v>
      </c>
      <c r="BD83" s="18">
        <v>283109567.72000074</v>
      </c>
      <c r="BE83" s="18">
        <v>194335678.23257011</v>
      </c>
      <c r="BF83" s="18">
        <v>591822206.44137335</v>
      </c>
      <c r="BG83" s="18">
        <v>921331638.70069683</v>
      </c>
      <c r="BH83" s="18">
        <v>887152112.00780714</v>
      </c>
      <c r="BI83" s="18">
        <v>258493182.36427456</v>
      </c>
      <c r="BJ83" s="18">
        <v>354800205.32320976</v>
      </c>
      <c r="BK83" s="18">
        <v>73732668.57838273</v>
      </c>
      <c r="BL83" s="18">
        <v>36677692.169626631</v>
      </c>
      <c r="BM83" s="18">
        <v>38866711.529636629</v>
      </c>
      <c r="BN83" s="18">
        <v>164683757.62165493</v>
      </c>
      <c r="BO83" s="18">
        <v>97874643.378779858</v>
      </c>
      <c r="BP83" s="18">
        <v>34061662.988514327</v>
      </c>
      <c r="BQ83" s="18">
        <v>179369812.11972269</v>
      </c>
      <c r="BR83" s="18">
        <v>34121289.081730299</v>
      </c>
    </row>
    <row r="84" spans="1:70" ht="15.75" x14ac:dyDescent="0.25">
      <c r="A84" s="17" t="s">
        <v>344</v>
      </c>
      <c r="B84" s="18">
        <v>13451798376.504496</v>
      </c>
      <c r="C84" s="18">
        <v>217874641.50172263</v>
      </c>
      <c r="D84" s="18">
        <v>31580683.004250851</v>
      </c>
      <c r="E84" s="18">
        <v>24513995.598021276</v>
      </c>
      <c r="F84" s="18">
        <v>7066687.406229577</v>
      </c>
      <c r="G84" s="18">
        <v>197607705.49763635</v>
      </c>
      <c r="H84" s="18">
        <v>47631713.317182757</v>
      </c>
      <c r="I84" s="18">
        <v>113514854.65629052</v>
      </c>
      <c r="J84" s="18">
        <v>4469745.9613251667</v>
      </c>
      <c r="K84" s="18">
        <v>44595623.852488331</v>
      </c>
      <c r="L84" s="18">
        <v>23816016.28252314</v>
      </c>
      <c r="M84" s="18">
        <v>125240489.79573041</v>
      </c>
      <c r="N84" s="18">
        <v>173877177.4786213</v>
      </c>
      <c r="O84" s="18">
        <v>53588051.629411496</v>
      </c>
      <c r="P84" s="18">
        <v>38788300.122299932</v>
      </c>
      <c r="Q84" s="18">
        <v>88523162.631541103</v>
      </c>
      <c r="R84" s="18">
        <v>143600468.65403026</v>
      </c>
      <c r="S84" s="18">
        <v>149999208.62858298</v>
      </c>
      <c r="T84" s="18">
        <v>71136010.433574632</v>
      </c>
      <c r="U84" s="18">
        <v>87549810.332325667</v>
      </c>
      <c r="V84" s="18">
        <v>343613909.14225781</v>
      </c>
      <c r="W84" s="18">
        <v>135206119.49602368</v>
      </c>
      <c r="X84" s="18">
        <v>615241652.96786499</v>
      </c>
      <c r="Y84" s="18">
        <v>274612224.06094557</v>
      </c>
      <c r="Z84" s="18">
        <v>530470038.78606308</v>
      </c>
      <c r="AA84" s="18">
        <v>1111418512.4213774</v>
      </c>
      <c r="AB84" s="18">
        <v>355635668.18952179</v>
      </c>
      <c r="AC84" s="18">
        <v>6739214.0516932458</v>
      </c>
      <c r="AD84" s="18">
        <v>28353464.855465762</v>
      </c>
      <c r="AE84" s="18">
        <v>186693363.48656797</v>
      </c>
      <c r="AF84" s="18">
        <v>115576213.54578723</v>
      </c>
      <c r="AG84" s="18">
        <v>175828537.41842291</v>
      </c>
      <c r="AH84" s="18">
        <v>615841332.30651975</v>
      </c>
      <c r="AI84" s="18">
        <v>74064871.209419176</v>
      </c>
      <c r="AJ84" s="18">
        <v>77761989.597896859</v>
      </c>
      <c r="AK84" s="18">
        <v>16235090.96021468</v>
      </c>
      <c r="AL84" s="18">
        <v>107725349.39707971</v>
      </c>
      <c r="AM84" s="18">
        <v>367423337.23662049</v>
      </c>
      <c r="AN84" s="18">
        <v>32753039.269869193</v>
      </c>
      <c r="AO84" s="18">
        <v>222235421.75483507</v>
      </c>
      <c r="AP84" s="18">
        <v>49691833.150187276</v>
      </c>
      <c r="AQ84" s="18">
        <v>212727318.55142701</v>
      </c>
      <c r="AR84" s="18">
        <v>213556555.84910706</v>
      </c>
      <c r="AS84" s="18">
        <v>293504055.52892965</v>
      </c>
      <c r="AT84" s="18">
        <v>302303234.0541718</v>
      </c>
      <c r="AU84" s="18">
        <v>261055092.09776273</v>
      </c>
      <c r="AV84" s="18">
        <v>54864571.280347735</v>
      </c>
      <c r="AW84" s="18">
        <v>90299715.449921221</v>
      </c>
      <c r="AX84" s="18">
        <v>134270367.19092199</v>
      </c>
      <c r="AY84" s="18">
        <v>26604778.559787922</v>
      </c>
      <c r="AZ84" s="18">
        <v>78536720.094292998</v>
      </c>
      <c r="BA84" s="18">
        <v>415475210.47940016</v>
      </c>
      <c r="BB84" s="18">
        <v>45888688.682986155</v>
      </c>
      <c r="BC84" s="18">
        <v>97897289.29607138</v>
      </c>
      <c r="BD84" s="18">
        <v>289098741.04456526</v>
      </c>
      <c r="BE84" s="18">
        <v>185983165.20060524</v>
      </c>
      <c r="BF84" s="18">
        <v>602367544.31882679</v>
      </c>
      <c r="BG84" s="18">
        <v>925012163.98504806</v>
      </c>
      <c r="BH84" s="18">
        <v>887955342.44791806</v>
      </c>
      <c r="BI84" s="18">
        <v>260176498.38044649</v>
      </c>
      <c r="BJ84" s="18">
        <v>353791569.75095892</v>
      </c>
      <c r="BK84" s="18">
        <v>66071409.61370413</v>
      </c>
      <c r="BL84" s="18">
        <v>33325075.704293802</v>
      </c>
      <c r="BM84" s="18">
        <v>40545956.497691959</v>
      </c>
      <c r="BN84" s="18">
        <v>170649344.56343713</v>
      </c>
      <c r="BO84" s="18">
        <v>98172260.652353838</v>
      </c>
      <c r="BP84" s="18">
        <v>34193675.043023698</v>
      </c>
      <c r="BQ84" s="18">
        <v>183860640.1696119</v>
      </c>
      <c r="BR84" s="18">
        <v>37096544.932715163</v>
      </c>
    </row>
    <row r="85" spans="1:70" ht="15.75" x14ac:dyDescent="0.25">
      <c r="A85" s="17" t="s">
        <v>345</v>
      </c>
      <c r="B85" s="18">
        <v>13318801057.471062</v>
      </c>
      <c r="C85" s="18">
        <v>214927852.23008192</v>
      </c>
      <c r="D85" s="18">
        <v>32554410.429658081</v>
      </c>
      <c r="E85" s="18">
        <v>25062166.696083203</v>
      </c>
      <c r="F85" s="18">
        <v>7492243.7335748766</v>
      </c>
      <c r="G85" s="18">
        <v>198257298.75683689</v>
      </c>
      <c r="H85" s="18">
        <v>47472786.719009645</v>
      </c>
      <c r="I85" s="18">
        <v>111135969.32986397</v>
      </c>
      <c r="J85" s="18">
        <v>4564922.3377607102</v>
      </c>
      <c r="K85" s="18">
        <v>42957988.092472702</v>
      </c>
      <c r="L85" s="18">
        <v>22715739.457750008</v>
      </c>
      <c r="M85" s="18">
        <v>130734223.91198449</v>
      </c>
      <c r="N85" s="18">
        <v>173738071.51716489</v>
      </c>
      <c r="O85" s="18">
        <v>55696682.59232989</v>
      </c>
      <c r="P85" s="18">
        <v>38501873.818824805</v>
      </c>
      <c r="Q85" s="18">
        <v>91461781.390565842</v>
      </c>
      <c r="R85" s="18">
        <v>139720890.08294973</v>
      </c>
      <c r="S85" s="18">
        <v>154594101.17456636</v>
      </c>
      <c r="T85" s="18">
        <v>64347866.629394278</v>
      </c>
      <c r="U85" s="18">
        <v>91960526.126716018</v>
      </c>
      <c r="V85" s="18">
        <v>345224306.46887863</v>
      </c>
      <c r="W85" s="18">
        <v>133768918.79890746</v>
      </c>
      <c r="X85" s="18">
        <v>605571550.73531497</v>
      </c>
      <c r="Y85" s="18">
        <v>273424928.67440438</v>
      </c>
      <c r="Z85" s="18">
        <v>526537305.74958926</v>
      </c>
      <c r="AA85" s="18">
        <v>1102451259.0433018</v>
      </c>
      <c r="AB85" s="18">
        <v>341370328.70073038</v>
      </c>
      <c r="AC85" s="18">
        <v>7126603.8860249724</v>
      </c>
      <c r="AD85" s="18">
        <v>29635631.891976047</v>
      </c>
      <c r="AE85" s="18">
        <v>190788598.07750744</v>
      </c>
      <c r="AF85" s="18">
        <v>114972663.21922067</v>
      </c>
      <c r="AG85" s="18">
        <v>172432867.10741296</v>
      </c>
      <c r="AH85" s="18">
        <v>603935848.38119614</v>
      </c>
      <c r="AI85" s="18">
        <v>66526228.276804633</v>
      </c>
      <c r="AJ85" s="18">
        <v>75325681.353921592</v>
      </c>
      <c r="AK85" s="18">
        <v>14132240.827291839</v>
      </c>
      <c r="AL85" s="18">
        <v>108299280.7357786</v>
      </c>
      <c r="AM85" s="18">
        <v>364248851.93193978</v>
      </c>
      <c r="AN85" s="18">
        <v>32005653.817532353</v>
      </c>
      <c r="AO85" s="18">
        <v>222143183.25025362</v>
      </c>
      <c r="AP85" s="18">
        <v>45584145.152078062</v>
      </c>
      <c r="AQ85" s="18">
        <v>213964001.58314407</v>
      </c>
      <c r="AR85" s="18">
        <v>209819160.40691432</v>
      </c>
      <c r="AS85" s="18">
        <v>290473670.66511834</v>
      </c>
      <c r="AT85" s="18">
        <v>280006965.28113455</v>
      </c>
      <c r="AU85" s="18">
        <v>243270583.4771767</v>
      </c>
      <c r="AV85" s="18">
        <v>54987423.94332321</v>
      </c>
      <c r="AW85" s="18">
        <v>89094877.686851352</v>
      </c>
      <c r="AX85" s="18">
        <v>131421095.46201016</v>
      </c>
      <c r="AY85" s="18">
        <v>29019386.34848547</v>
      </c>
      <c r="AZ85" s="18">
        <v>76377404.045943588</v>
      </c>
      <c r="BA85" s="18">
        <v>412773528.91790783</v>
      </c>
      <c r="BB85" s="18">
        <v>47080004.312067918</v>
      </c>
      <c r="BC85" s="18">
        <v>92199102.317475259</v>
      </c>
      <c r="BD85" s="18">
        <v>292806856.92735952</v>
      </c>
      <c r="BE85" s="18">
        <v>194399735.73814735</v>
      </c>
      <c r="BF85" s="18">
        <v>592213979.75507236</v>
      </c>
      <c r="BG85" s="18">
        <v>901512251.917732</v>
      </c>
      <c r="BH85" s="18">
        <v>875827531.41402352</v>
      </c>
      <c r="BI85" s="18">
        <v>264619941.32564098</v>
      </c>
      <c r="BJ85" s="18">
        <v>353273425.96516222</v>
      </c>
      <c r="BK85" s="18">
        <v>72148126.764121041</v>
      </c>
      <c r="BL85" s="18">
        <v>32865333.818945896</v>
      </c>
      <c r="BM85" s="18">
        <v>39390384.419284724</v>
      </c>
      <c r="BN85" s="18">
        <v>183119623.12868616</v>
      </c>
      <c r="BO85" s="18">
        <v>96704669.496990621</v>
      </c>
      <c r="BP85" s="18">
        <v>30178801.401634499</v>
      </c>
      <c r="BQ85" s="18">
        <v>189884295.2661365</v>
      </c>
      <c r="BR85" s="18">
        <v>38519835.006574489</v>
      </c>
    </row>
    <row r="86" spans="1:70" ht="15.75" x14ac:dyDescent="0.25">
      <c r="A86" s="17" t="s">
        <v>346</v>
      </c>
      <c r="B86" s="18">
        <v>13349191321.925499</v>
      </c>
      <c r="C86" s="18">
        <v>213977649.15697595</v>
      </c>
      <c r="D86" s="18">
        <v>31111518.238242675</v>
      </c>
      <c r="E86" s="18">
        <v>25868394.822697509</v>
      </c>
      <c r="F86" s="18">
        <v>5243123.4155451665</v>
      </c>
      <c r="G86" s="18">
        <v>200973459.71261436</v>
      </c>
      <c r="H86" s="18">
        <v>45918484.245097071</v>
      </c>
      <c r="I86" s="18">
        <v>109489927.62886524</v>
      </c>
      <c r="J86" s="18">
        <v>5449333.4482799191</v>
      </c>
      <c r="K86" s="18">
        <v>44554579.73757562</v>
      </c>
      <c r="L86" s="18">
        <v>22177218.637095682</v>
      </c>
      <c r="M86" s="18">
        <v>132900469.76408425</v>
      </c>
      <c r="N86" s="18">
        <v>176397284.09503314</v>
      </c>
      <c r="O86" s="18">
        <v>54793654.020790137</v>
      </c>
      <c r="P86" s="18">
        <v>37455364.44901935</v>
      </c>
      <c r="Q86" s="18">
        <v>93383163.724509075</v>
      </c>
      <c r="R86" s="18">
        <v>136916351.33017015</v>
      </c>
      <c r="S86" s="18">
        <v>146947260.36695302</v>
      </c>
      <c r="T86" s="18">
        <v>70485630.77656287</v>
      </c>
      <c r="U86" s="18">
        <v>93873930.269205406</v>
      </c>
      <c r="V86" s="18">
        <v>349591148.41508526</v>
      </c>
      <c r="W86" s="18">
        <v>131199921.60635044</v>
      </c>
      <c r="X86" s="18">
        <v>576873496.36648619</v>
      </c>
      <c r="Y86" s="18">
        <v>268101733.70275435</v>
      </c>
      <c r="Z86" s="18">
        <v>548013081.0713588</v>
      </c>
      <c r="AA86" s="18">
        <v>1124408026.7894249</v>
      </c>
      <c r="AB86" s="18">
        <v>347579353.98577362</v>
      </c>
      <c r="AC86" s="18">
        <v>5925014.9398646792</v>
      </c>
      <c r="AD86" s="18">
        <v>30160329.406009361</v>
      </c>
      <c r="AE86" s="18">
        <v>190693603.64988011</v>
      </c>
      <c r="AF86" s="18">
        <v>110100240.16560325</v>
      </c>
      <c r="AG86" s="18">
        <v>168271315.778083</v>
      </c>
      <c r="AH86" s="18">
        <v>608260883.58512056</v>
      </c>
      <c r="AI86" s="18">
        <v>61515565.919907667</v>
      </c>
      <c r="AJ86" s="18">
        <v>72666250.358554184</v>
      </c>
      <c r="AK86" s="18">
        <v>13655603.276022209</v>
      </c>
      <c r="AL86" s="18">
        <v>102948525.88167551</v>
      </c>
      <c r="AM86" s="18">
        <v>368005547.59347343</v>
      </c>
      <c r="AN86" s="18">
        <v>29944423.343176804</v>
      </c>
      <c r="AO86" s="18">
        <v>224300160.93415147</v>
      </c>
      <c r="AP86" s="18">
        <v>44042198.015924618</v>
      </c>
      <c r="AQ86" s="18">
        <v>211359368.1459946</v>
      </c>
      <c r="AR86" s="18">
        <v>214760642.58632243</v>
      </c>
      <c r="AS86" s="18">
        <v>295697398.24633658</v>
      </c>
      <c r="AT86" s="18">
        <v>291884803.47953081</v>
      </c>
      <c r="AU86" s="18">
        <v>251366141.63497028</v>
      </c>
      <c r="AV86" s="18">
        <v>52895925.675980777</v>
      </c>
      <c r="AW86" s="18">
        <v>89005865.999363959</v>
      </c>
      <c r="AX86" s="18">
        <v>127797349.36047149</v>
      </c>
      <c r="AY86" s="18">
        <v>29937500.772724219</v>
      </c>
      <c r="AZ86" s="18">
        <v>75902006.787935078</v>
      </c>
      <c r="BA86" s="18">
        <v>413183749.39476347</v>
      </c>
      <c r="BB86" s="18">
        <v>43532271.013015091</v>
      </c>
      <c r="BC86" s="18">
        <v>94924793.845509171</v>
      </c>
      <c r="BD86" s="18">
        <v>292873393.88589942</v>
      </c>
      <c r="BE86" s="18">
        <v>190804714.95005086</v>
      </c>
      <c r="BF86" s="18">
        <v>593971272.63637447</v>
      </c>
      <c r="BG86" s="18">
        <v>910133320.64472401</v>
      </c>
      <c r="BH86" s="18">
        <v>871718831.62574387</v>
      </c>
      <c r="BI86" s="18">
        <v>266079056.97871593</v>
      </c>
      <c r="BJ86" s="18">
        <v>355945494.39555889</v>
      </c>
      <c r="BK86" s="18">
        <v>77190740.446932644</v>
      </c>
      <c r="BL86" s="18">
        <v>34823731.91684185</v>
      </c>
      <c r="BM86" s="18">
        <v>38322154.535619378</v>
      </c>
      <c r="BN86" s="18">
        <v>173673236.00258699</v>
      </c>
      <c r="BO86" s="18">
        <v>101629769.10237007</v>
      </c>
      <c r="BP86" s="18">
        <v>30701569.660551146</v>
      </c>
      <c r="BQ86" s="18">
        <v>188580326.85293773</v>
      </c>
      <c r="BR86" s="18">
        <v>37434186.961923927</v>
      </c>
    </row>
    <row r="87" spans="1:70" ht="15.75" x14ac:dyDescent="0.25">
      <c r="A87" s="17" t="s">
        <v>347</v>
      </c>
      <c r="B87" s="18">
        <v>13414483784.286139</v>
      </c>
      <c r="C87" s="18">
        <v>214802492.97447178</v>
      </c>
      <c r="D87" s="18">
        <v>33422380.56076692</v>
      </c>
      <c r="E87" s="18">
        <v>28364695.754480835</v>
      </c>
      <c r="F87" s="18">
        <v>5057684.8062860873</v>
      </c>
      <c r="G87" s="18">
        <v>197972617.96178472</v>
      </c>
      <c r="H87" s="18">
        <v>46728164.656633437</v>
      </c>
      <c r="I87" s="18">
        <v>112238443.01447426</v>
      </c>
      <c r="J87" s="18">
        <v>5091871.2487766212</v>
      </c>
      <c r="K87" s="18">
        <v>45138247.45356407</v>
      </c>
      <c r="L87" s="18">
        <v>20615572.333509747</v>
      </c>
      <c r="M87" s="18">
        <v>126854239.03986727</v>
      </c>
      <c r="N87" s="18">
        <v>181064820.50746873</v>
      </c>
      <c r="O87" s="18">
        <v>54411470.280216083</v>
      </c>
      <c r="P87" s="18">
        <v>38208345.90622738</v>
      </c>
      <c r="Q87" s="18">
        <v>93660022.011040509</v>
      </c>
      <c r="R87" s="18">
        <v>139570068.70368272</v>
      </c>
      <c r="S87" s="18">
        <v>145236132.31431442</v>
      </c>
      <c r="T87" s="18">
        <v>68702324.323207751</v>
      </c>
      <c r="U87" s="18">
        <v>92766702.731861293</v>
      </c>
      <c r="V87" s="18">
        <v>348578009.92621738</v>
      </c>
      <c r="W87" s="18">
        <v>134941939.33896291</v>
      </c>
      <c r="X87" s="18">
        <v>581618847.21223927</v>
      </c>
      <c r="Y87" s="18">
        <v>279116025.70294732</v>
      </c>
      <c r="Z87" s="18">
        <v>538579455.84770918</v>
      </c>
      <c r="AA87" s="18">
        <v>1095215695.8329136</v>
      </c>
      <c r="AB87" s="18">
        <v>345727549.24649096</v>
      </c>
      <c r="AC87" s="18">
        <v>6867675.0760759311</v>
      </c>
      <c r="AD87" s="18">
        <v>33172061.330205839</v>
      </c>
      <c r="AE87" s="18">
        <v>200809686.82546374</v>
      </c>
      <c r="AF87" s="18">
        <v>112898611.56421705</v>
      </c>
      <c r="AG87" s="18">
        <v>166885567.63856521</v>
      </c>
      <c r="AH87" s="18">
        <v>595950045.97240865</v>
      </c>
      <c r="AI87" s="18">
        <v>66489774.546076074</v>
      </c>
      <c r="AJ87" s="18">
        <v>74222318.531843096</v>
      </c>
      <c r="AK87" s="18">
        <v>16400514.900565144</v>
      </c>
      <c r="AL87" s="18">
        <v>102101978.31789356</v>
      </c>
      <c r="AM87" s="18">
        <v>363716603.01628029</v>
      </c>
      <c r="AN87" s="18">
        <v>32357787.766184423</v>
      </c>
      <c r="AO87" s="18">
        <v>228366296.94327128</v>
      </c>
      <c r="AP87" s="18">
        <v>51410477.393236674</v>
      </c>
      <c r="AQ87" s="18">
        <v>210284115.31512418</v>
      </c>
      <c r="AR87" s="18">
        <v>217266087.85281941</v>
      </c>
      <c r="AS87" s="18">
        <v>292893829.16379225</v>
      </c>
      <c r="AT87" s="18">
        <v>303814746.8787623</v>
      </c>
      <c r="AU87" s="18">
        <v>264902179.23824704</v>
      </c>
      <c r="AV87" s="18">
        <v>53810253.866359413</v>
      </c>
      <c r="AW87" s="18">
        <v>87918379.782976612</v>
      </c>
      <c r="AX87" s="18">
        <v>130315107.19795167</v>
      </c>
      <c r="AY87" s="18">
        <v>29707439.829210743</v>
      </c>
      <c r="AZ87" s="18">
        <v>78990541.202000916</v>
      </c>
      <c r="BA87" s="18">
        <v>417071719.2899431</v>
      </c>
      <c r="BB87" s="18">
        <v>47370653.524394207</v>
      </c>
      <c r="BC87" s="18">
        <v>92795313.776648208</v>
      </c>
      <c r="BD87" s="18">
        <v>304754960.78933924</v>
      </c>
      <c r="BE87" s="18">
        <v>185010578.71795204</v>
      </c>
      <c r="BF87" s="18">
        <v>597978916.78855622</v>
      </c>
      <c r="BG87" s="18">
        <v>920502028.46950245</v>
      </c>
      <c r="BH87" s="18">
        <v>867075300.5130657</v>
      </c>
      <c r="BI87" s="18">
        <v>267794801.86910132</v>
      </c>
      <c r="BJ87" s="18">
        <v>366168573.54518229</v>
      </c>
      <c r="BK87" s="18">
        <v>84025126.754503772</v>
      </c>
      <c r="BL87" s="18">
        <v>37424986.331174254</v>
      </c>
      <c r="BM87" s="18">
        <v>41302561.736620568</v>
      </c>
      <c r="BN87" s="18">
        <v>164338236.17246744</v>
      </c>
      <c r="BO87" s="18">
        <v>100419025.82502887</v>
      </c>
      <c r="BP87" s="18">
        <v>35544416.945188388</v>
      </c>
      <c r="BQ87" s="18">
        <v>185857947.9564302</v>
      </c>
      <c r="BR87" s="18">
        <v>37235116.002157465</v>
      </c>
    </row>
    <row r="88" spans="1:70" ht="15.75" x14ac:dyDescent="0.25">
      <c r="A88" s="17" t="s">
        <v>348</v>
      </c>
      <c r="B88" s="18">
        <v>13437046881.993254</v>
      </c>
      <c r="C88" s="18">
        <v>218899614.38370851</v>
      </c>
      <c r="D88" s="18">
        <v>36305727.795153253</v>
      </c>
      <c r="E88" s="18">
        <v>29010559.971446946</v>
      </c>
      <c r="F88" s="18">
        <v>7295167.8237063074</v>
      </c>
      <c r="G88" s="18">
        <v>203032382.39438224</v>
      </c>
      <c r="H88" s="18">
        <v>46577307.851375051</v>
      </c>
      <c r="I88" s="18">
        <v>108177992.48612505</v>
      </c>
      <c r="J88" s="18">
        <v>4632740.876453083</v>
      </c>
      <c r="K88" s="18">
        <v>45217586.222234391</v>
      </c>
      <c r="L88" s="18">
        <v>19509110.927256007</v>
      </c>
      <c r="M88" s="18">
        <v>119096470.42111379</v>
      </c>
      <c r="N88" s="18">
        <v>189660397.62769184</v>
      </c>
      <c r="O88" s="18">
        <v>54166496.066418275</v>
      </c>
      <c r="P88" s="18">
        <v>40431745.396143459</v>
      </c>
      <c r="Q88" s="18">
        <v>92772220.79406324</v>
      </c>
      <c r="R88" s="18">
        <v>142616963.03945112</v>
      </c>
      <c r="S88" s="18">
        <v>142726210.85755104</v>
      </c>
      <c r="T88" s="18">
        <v>71415569.40732801</v>
      </c>
      <c r="U88" s="18">
        <v>94623031.196896017</v>
      </c>
      <c r="V88" s="18">
        <v>344299900.05800849</v>
      </c>
      <c r="W88" s="18">
        <v>139141434.94543886</v>
      </c>
      <c r="X88" s="18">
        <v>590698417.45651913</v>
      </c>
      <c r="Y88" s="18">
        <v>288013295.88904369</v>
      </c>
      <c r="Z88" s="18">
        <v>552340854.09831619</v>
      </c>
      <c r="AA88" s="18">
        <v>1081909263.7900574</v>
      </c>
      <c r="AB88" s="18">
        <v>351015733.30900085</v>
      </c>
      <c r="AC88" s="18">
        <v>5410201.6700810324</v>
      </c>
      <c r="AD88" s="18">
        <v>28085513.151142165</v>
      </c>
      <c r="AE88" s="18">
        <v>198866173.43762034</v>
      </c>
      <c r="AF88" s="18">
        <v>114061110.19165765</v>
      </c>
      <c r="AG88" s="18">
        <v>170259084.98172823</v>
      </c>
      <c r="AH88" s="18">
        <v>593282702.39195216</v>
      </c>
      <c r="AI88" s="18">
        <v>65983914.66334603</v>
      </c>
      <c r="AJ88" s="18">
        <v>77592624.188181281</v>
      </c>
      <c r="AK88" s="18">
        <v>18988427.636069573</v>
      </c>
      <c r="AL88" s="18">
        <v>100259854.13384353</v>
      </c>
      <c r="AM88" s="18">
        <v>360984661.20665669</v>
      </c>
      <c r="AN88" s="18">
        <v>31859729.252067227</v>
      </c>
      <c r="AO88" s="18">
        <v>230243406.54829326</v>
      </c>
      <c r="AP88" s="18">
        <v>50707872.017455399</v>
      </c>
      <c r="AQ88" s="18">
        <v>209933561.59720409</v>
      </c>
      <c r="AR88" s="18">
        <v>210548916.82765165</v>
      </c>
      <c r="AS88" s="18">
        <v>297513247.27610946</v>
      </c>
      <c r="AT88" s="18">
        <v>309685982.37100357</v>
      </c>
      <c r="AU88" s="18">
        <v>262331036.12437823</v>
      </c>
      <c r="AV88" s="18">
        <v>53541918.47845079</v>
      </c>
      <c r="AW88" s="18">
        <v>84166593.852025479</v>
      </c>
      <c r="AX88" s="18">
        <v>129002348.20277055</v>
      </c>
      <c r="AY88" s="18">
        <v>27193817.610953201</v>
      </c>
      <c r="AZ88" s="18">
        <v>84413959.572055459</v>
      </c>
      <c r="BA88" s="18">
        <v>406502416.90319794</v>
      </c>
      <c r="BB88" s="18">
        <v>44388388.171840236</v>
      </c>
      <c r="BC88" s="18">
        <v>97319326.512363479</v>
      </c>
      <c r="BD88" s="18">
        <v>308194840.32202089</v>
      </c>
      <c r="BE88" s="18">
        <v>177511592.31329599</v>
      </c>
      <c r="BF88" s="18">
        <v>604054096.7907182</v>
      </c>
      <c r="BG88" s="18">
        <v>925239138.00682449</v>
      </c>
      <c r="BH88" s="18">
        <v>861381147.41198146</v>
      </c>
      <c r="BI88" s="18">
        <v>272163285.40577054</v>
      </c>
      <c r="BJ88" s="18">
        <v>368160515.93000531</v>
      </c>
      <c r="BK88" s="18">
        <v>80651457.123150453</v>
      </c>
      <c r="BL88" s="18">
        <v>40156802.302049458</v>
      </c>
      <c r="BM88" s="18">
        <v>38952809.609697632</v>
      </c>
      <c r="BN88" s="18">
        <v>164842845.77952144</v>
      </c>
      <c r="BO88" s="18">
        <v>101594034.19264317</v>
      </c>
      <c r="BP88" s="18">
        <v>35186740.613665119</v>
      </c>
      <c r="BQ88" s="18">
        <v>180838624.37110686</v>
      </c>
      <c r="BR88" s="18">
        <v>37711695.560968734</v>
      </c>
    </row>
    <row r="89" spans="1:70" ht="15.75" x14ac:dyDescent="0.25">
      <c r="A89" s="17" t="s">
        <v>349</v>
      </c>
      <c r="B89" s="18">
        <v>13555270845.586624</v>
      </c>
      <c r="C89" s="18">
        <v>207996418.82309768</v>
      </c>
      <c r="D89" s="18">
        <v>38470285.201723158</v>
      </c>
      <c r="E89" s="18">
        <v>29867069.669512965</v>
      </c>
      <c r="F89" s="18">
        <v>8603215.5322101936</v>
      </c>
      <c r="G89" s="18">
        <v>203447139.37816015</v>
      </c>
      <c r="H89" s="18">
        <v>44664350.352264993</v>
      </c>
      <c r="I89" s="18">
        <v>111765280.5437457</v>
      </c>
      <c r="J89" s="18">
        <v>5260314.3641157486</v>
      </c>
      <c r="K89" s="18">
        <v>48884825.208242469</v>
      </c>
      <c r="L89" s="18">
        <v>21094334.086653586</v>
      </c>
      <c r="M89" s="18">
        <v>123250835.42740411</v>
      </c>
      <c r="N89" s="18">
        <v>187975399.95249242</v>
      </c>
      <c r="O89" s="18">
        <v>52214041.461684249</v>
      </c>
      <c r="P89" s="18">
        <v>38790438.728396907</v>
      </c>
      <c r="Q89" s="18">
        <v>89833751.132818311</v>
      </c>
      <c r="R89" s="18">
        <v>138624114.8348335</v>
      </c>
      <c r="S89" s="18">
        <v>142112285.62010309</v>
      </c>
      <c r="T89" s="18">
        <v>73582747.868627071</v>
      </c>
      <c r="U89" s="18">
        <v>94976476.765298888</v>
      </c>
      <c r="V89" s="18">
        <v>347579273.79422832</v>
      </c>
      <c r="W89" s="18">
        <v>144563056.05804607</v>
      </c>
      <c r="X89" s="18">
        <v>594398549.05155933</v>
      </c>
      <c r="Y89" s="18">
        <v>289755596.18747103</v>
      </c>
      <c r="Z89" s="18">
        <v>556313865.55590332</v>
      </c>
      <c r="AA89" s="18">
        <v>1070656854.1719537</v>
      </c>
      <c r="AB89" s="18">
        <v>359604304.80760825</v>
      </c>
      <c r="AC89" s="18">
        <v>5861823.1058887513</v>
      </c>
      <c r="AD89" s="18">
        <v>35404487.093273737</v>
      </c>
      <c r="AE89" s="18">
        <v>187279091.47025025</v>
      </c>
      <c r="AF89" s="18">
        <v>124548703.0724315</v>
      </c>
      <c r="AG89" s="18">
        <v>170544927.15169662</v>
      </c>
      <c r="AH89" s="18">
        <v>625035706.51975358</v>
      </c>
      <c r="AI89" s="18">
        <v>65127548.95716431</v>
      </c>
      <c r="AJ89" s="18">
        <v>70602333.192706764</v>
      </c>
      <c r="AK89" s="18">
        <v>19474014.145511393</v>
      </c>
      <c r="AL89" s="18">
        <v>99201247.629513577</v>
      </c>
      <c r="AM89" s="18">
        <v>373144812.37008661</v>
      </c>
      <c r="AN89" s="18">
        <v>33780993.968347274</v>
      </c>
      <c r="AO89" s="18">
        <v>230451543.83058071</v>
      </c>
      <c r="AP89" s="18">
        <v>47721857.669463158</v>
      </c>
      <c r="AQ89" s="18">
        <v>213733996.34476486</v>
      </c>
      <c r="AR89" s="18">
        <v>223644987.57257849</v>
      </c>
      <c r="AS89" s="18">
        <v>312081120.31909484</v>
      </c>
      <c r="AT89" s="18">
        <v>312373481.41248131</v>
      </c>
      <c r="AU89" s="18">
        <v>269470024.77793437</v>
      </c>
      <c r="AV89" s="18">
        <v>52798240.336321607</v>
      </c>
      <c r="AW89" s="18">
        <v>84070421.744464353</v>
      </c>
      <c r="AX89" s="18">
        <v>136509875.96021265</v>
      </c>
      <c r="AY89" s="18">
        <v>30822618.829623569</v>
      </c>
      <c r="AZ89" s="18">
        <v>87131020.66525726</v>
      </c>
      <c r="BA89" s="18">
        <v>395117208.84367168</v>
      </c>
      <c r="BB89" s="18">
        <v>42071944.007586353</v>
      </c>
      <c r="BC89" s="18">
        <v>108172557.05176735</v>
      </c>
      <c r="BD89" s="18">
        <v>309086646.29261005</v>
      </c>
      <c r="BE89" s="18">
        <v>181069192.27532467</v>
      </c>
      <c r="BF89" s="18">
        <v>604574450.39523041</v>
      </c>
      <c r="BG89" s="18">
        <v>929052069.65163183</v>
      </c>
      <c r="BH89" s="18">
        <v>870293822.86850345</v>
      </c>
      <c r="BI89" s="18">
        <v>284895729.72228539</v>
      </c>
      <c r="BJ89" s="18">
        <v>365852140.28209704</v>
      </c>
      <c r="BK89" s="18">
        <v>77041614.384889513</v>
      </c>
      <c r="BL89" s="18">
        <v>38381796.2502442</v>
      </c>
      <c r="BM89" s="18">
        <v>39773041.494623549</v>
      </c>
      <c r="BN89" s="18">
        <v>155797369.91370949</v>
      </c>
      <c r="BO89" s="18">
        <v>106982463.97882891</v>
      </c>
      <c r="BP89" s="18">
        <v>36436637.497413106</v>
      </c>
      <c r="BQ89" s="18">
        <v>174049514.82110903</v>
      </c>
      <c r="BR89" s="18">
        <v>39993228.339265309</v>
      </c>
    </row>
    <row r="90" spans="1:70" ht="15.75" x14ac:dyDescent="0.25">
      <c r="A90" s="17" t="s">
        <v>350</v>
      </c>
      <c r="B90" s="18">
        <v>13545544705.477594</v>
      </c>
      <c r="C90" s="18">
        <v>210659314.07410759</v>
      </c>
      <c r="D90" s="18">
        <v>31429979.054081533</v>
      </c>
      <c r="E90" s="18">
        <v>26324072.403256517</v>
      </c>
      <c r="F90" s="18">
        <v>5105906.6508250181</v>
      </c>
      <c r="G90" s="18">
        <v>201873100.9768272</v>
      </c>
      <c r="H90" s="18">
        <v>44295640.260597356</v>
      </c>
      <c r="I90" s="18">
        <v>109331528.6525065</v>
      </c>
      <c r="J90" s="18">
        <v>5536209.6637063771</v>
      </c>
      <c r="K90" s="18">
        <v>46200672.542135254</v>
      </c>
      <c r="L90" s="18">
        <v>22198677.468378939</v>
      </c>
      <c r="M90" s="18">
        <v>123119698.44306616</v>
      </c>
      <c r="N90" s="18">
        <v>184148845.0575259</v>
      </c>
      <c r="O90" s="18">
        <v>54057484.596601039</v>
      </c>
      <c r="P90" s="18">
        <v>36078288.664071776</v>
      </c>
      <c r="Q90" s="18">
        <v>86204329.652352542</v>
      </c>
      <c r="R90" s="18">
        <v>142973182.77872744</v>
      </c>
      <c r="S90" s="18">
        <v>144842233.28666374</v>
      </c>
      <c r="T90" s="18">
        <v>72832509.82336235</v>
      </c>
      <c r="U90" s="18">
        <v>90538131.942270011</v>
      </c>
      <c r="V90" s="18">
        <v>354944558.00365764</v>
      </c>
      <c r="W90" s="18">
        <v>142707134.49194366</v>
      </c>
      <c r="X90" s="18">
        <v>600510312.20797098</v>
      </c>
      <c r="Y90" s="18">
        <v>293328878.6693399</v>
      </c>
      <c r="Z90" s="18">
        <v>556713379.67499888</v>
      </c>
      <c r="AA90" s="18">
        <v>1055796711.8965533</v>
      </c>
      <c r="AB90" s="18">
        <v>368792840.25921881</v>
      </c>
      <c r="AC90" s="18">
        <v>6979238.2686526207</v>
      </c>
      <c r="AD90" s="18">
        <v>29909008.579869974</v>
      </c>
      <c r="AE90" s="18">
        <v>193648907.59390426</v>
      </c>
      <c r="AF90" s="18">
        <v>125417349.55406138</v>
      </c>
      <c r="AG90" s="18">
        <v>186723357.51456606</v>
      </c>
      <c r="AH90" s="18">
        <v>618629260.34339273</v>
      </c>
      <c r="AI90" s="18">
        <v>65040897.797650695</v>
      </c>
      <c r="AJ90" s="18">
        <v>70953136.175197035</v>
      </c>
      <c r="AK90" s="18">
        <v>21164131.096135002</v>
      </c>
      <c r="AL90" s="18">
        <v>104164410.33094317</v>
      </c>
      <c r="AM90" s="18">
        <v>366585679.78816456</v>
      </c>
      <c r="AN90" s="18">
        <v>34486973.693959624</v>
      </c>
      <c r="AO90" s="18">
        <v>229990848.92642185</v>
      </c>
      <c r="AP90" s="18">
        <v>45597579.83138711</v>
      </c>
      <c r="AQ90" s="18">
        <v>220192423.69220564</v>
      </c>
      <c r="AR90" s="18">
        <v>217385523.92658392</v>
      </c>
      <c r="AS90" s="18">
        <v>319453849.15448344</v>
      </c>
      <c r="AT90" s="18">
        <v>303814839.46327829</v>
      </c>
      <c r="AU90" s="18">
        <v>281478962.11981511</v>
      </c>
      <c r="AV90" s="18">
        <v>53048425.823812321</v>
      </c>
      <c r="AW90" s="18">
        <v>86316067.70320335</v>
      </c>
      <c r="AX90" s="18">
        <v>138532984.02742982</v>
      </c>
      <c r="AY90" s="18">
        <v>29960788.669887509</v>
      </c>
      <c r="AZ90" s="18">
        <v>84790596.093645126</v>
      </c>
      <c r="BA90" s="18">
        <v>397765254.40855694</v>
      </c>
      <c r="BB90" s="18">
        <v>36210215.184673011</v>
      </c>
      <c r="BC90" s="18">
        <v>107038113.67652632</v>
      </c>
      <c r="BD90" s="18">
        <v>315869499.80671722</v>
      </c>
      <c r="BE90" s="18">
        <v>184412793.79477096</v>
      </c>
      <c r="BF90" s="18">
        <v>600434376.14765477</v>
      </c>
      <c r="BG90" s="18">
        <v>921015544.79737067</v>
      </c>
      <c r="BH90" s="18">
        <v>859549204.98282981</v>
      </c>
      <c r="BI90" s="18">
        <v>277172084.59796208</v>
      </c>
      <c r="BJ90" s="18">
        <v>361450117.86923528</v>
      </c>
      <c r="BK90" s="18">
        <v>80388545.414624348</v>
      </c>
      <c r="BL90" s="18">
        <v>37003179.095708698</v>
      </c>
      <c r="BM90" s="18">
        <v>39156066.849950984</v>
      </c>
      <c r="BN90" s="18">
        <v>157594575.38763285</v>
      </c>
      <c r="BO90" s="18">
        <v>109412342.3966627</v>
      </c>
      <c r="BP90" s="18">
        <v>36810609.892649658</v>
      </c>
      <c r="BQ90" s="18">
        <v>180344118.92225039</v>
      </c>
      <c r="BR90" s="18">
        <v>30539179.942505386</v>
      </c>
    </row>
    <row r="91" spans="1:70" ht="15.75" x14ac:dyDescent="0.25">
      <c r="A91" s="17" t="s">
        <v>351</v>
      </c>
      <c r="B91" s="18">
        <v>13688226766.418734</v>
      </c>
      <c r="C91" s="18">
        <v>206702181.66693696</v>
      </c>
      <c r="D91" s="18">
        <v>33092467.822937451</v>
      </c>
      <c r="E91" s="18">
        <v>28007677.807115596</v>
      </c>
      <c r="F91" s="18">
        <v>5084790.0158218583</v>
      </c>
      <c r="G91" s="18">
        <v>208080352.98565522</v>
      </c>
      <c r="H91" s="18">
        <v>47049986.851275265</v>
      </c>
      <c r="I91" s="18">
        <v>108914348.07644619</v>
      </c>
      <c r="J91" s="18">
        <v>5872284.5760939419</v>
      </c>
      <c r="K91" s="18">
        <v>48701195.330206946</v>
      </c>
      <c r="L91" s="18">
        <v>21668264.88524694</v>
      </c>
      <c r="M91" s="18">
        <v>122619867.19876105</v>
      </c>
      <c r="N91" s="18">
        <v>182327780.69805294</v>
      </c>
      <c r="O91" s="18">
        <v>55314299.11808145</v>
      </c>
      <c r="P91" s="18">
        <v>35988840.695530877</v>
      </c>
      <c r="Q91" s="18">
        <v>91304573.793862462</v>
      </c>
      <c r="R91" s="18">
        <v>145463077.48326558</v>
      </c>
      <c r="S91" s="18">
        <v>148657287.57732928</v>
      </c>
      <c r="T91" s="18">
        <v>71222183.202612072</v>
      </c>
      <c r="U91" s="18">
        <v>90221543.805044636</v>
      </c>
      <c r="V91" s="18">
        <v>365306087.94835311</v>
      </c>
      <c r="W91" s="18">
        <v>139653483.39723912</v>
      </c>
      <c r="X91" s="18">
        <v>610921171.23451293</v>
      </c>
      <c r="Y91" s="18">
        <v>302393472.43664861</v>
      </c>
      <c r="Z91" s="18">
        <v>547536135.87115419</v>
      </c>
      <c r="AA91" s="18">
        <v>1068532776.8656179</v>
      </c>
      <c r="AB91" s="18">
        <v>374123130.87790328</v>
      </c>
      <c r="AC91" s="18">
        <v>7876531.3879452581</v>
      </c>
      <c r="AD91" s="18">
        <v>32064956.031370152</v>
      </c>
      <c r="AE91" s="18">
        <v>192863772.49284974</v>
      </c>
      <c r="AF91" s="18">
        <v>137636773.16776606</v>
      </c>
      <c r="AG91" s="18">
        <v>192747701.82588449</v>
      </c>
      <c r="AH91" s="18">
        <v>640124206.69427073</v>
      </c>
      <c r="AI91" s="18">
        <v>71896885.493997589</v>
      </c>
      <c r="AJ91" s="18">
        <v>70193357.531109273</v>
      </c>
      <c r="AK91" s="18">
        <v>23127488.891810007</v>
      </c>
      <c r="AL91" s="18">
        <v>104563528.89233476</v>
      </c>
      <c r="AM91" s="18">
        <v>363239499.82411051</v>
      </c>
      <c r="AN91" s="18">
        <v>32726454.968630929</v>
      </c>
      <c r="AO91" s="18">
        <v>229825097.70340222</v>
      </c>
      <c r="AP91" s="18">
        <v>50879088.650986373</v>
      </c>
      <c r="AQ91" s="18">
        <v>212286063.78390998</v>
      </c>
      <c r="AR91" s="18">
        <v>209460166.04267454</v>
      </c>
      <c r="AS91" s="18">
        <v>322454282.34929538</v>
      </c>
      <c r="AT91" s="18">
        <v>305584367.11120439</v>
      </c>
      <c r="AU91" s="18">
        <v>285523948.79963124</v>
      </c>
      <c r="AV91" s="18">
        <v>59683543.481447607</v>
      </c>
      <c r="AW91" s="18">
        <v>84773823.30030413</v>
      </c>
      <c r="AX91" s="18">
        <v>138380199.19461849</v>
      </c>
      <c r="AY91" s="18">
        <v>32039064.279892668</v>
      </c>
      <c r="AZ91" s="18">
        <v>83548075.231051356</v>
      </c>
      <c r="BA91" s="18">
        <v>382787236.19992936</v>
      </c>
      <c r="BB91" s="18">
        <v>39102817.55448664</v>
      </c>
      <c r="BC91" s="18">
        <v>93172747.277581871</v>
      </c>
      <c r="BD91" s="18">
        <v>325582719.10769534</v>
      </c>
      <c r="BE91" s="18">
        <v>186386568.60168591</v>
      </c>
      <c r="BF91" s="18">
        <v>609164232.48558736</v>
      </c>
      <c r="BG91" s="18">
        <v>931337898.61929846</v>
      </c>
      <c r="BH91" s="18">
        <v>876143409.88614404</v>
      </c>
      <c r="BI91" s="18">
        <v>273729205.16462624</v>
      </c>
      <c r="BJ91" s="18">
        <v>361258504.91680634</v>
      </c>
      <c r="BK91" s="18">
        <v>86173665.240607321</v>
      </c>
      <c r="BL91" s="18">
        <v>38343920.376823641</v>
      </c>
      <c r="BM91" s="18">
        <v>38760642.990873672</v>
      </c>
      <c r="BN91" s="18">
        <v>171410125.61197609</v>
      </c>
      <c r="BO91" s="18">
        <v>108979777.41184644</v>
      </c>
      <c r="BP91" s="18">
        <v>38213759.01709456</v>
      </c>
      <c r="BQ91" s="18">
        <v>182425899.18429595</v>
      </c>
      <c r="BR91" s="18">
        <v>30087965.242106333</v>
      </c>
    </row>
    <row r="92" spans="1:70" ht="15.75" x14ac:dyDescent="0.25">
      <c r="A92" s="17" t="s">
        <v>352</v>
      </c>
      <c r="B92" s="18">
        <v>13683868824.964022</v>
      </c>
      <c r="C92" s="18">
        <v>210145655.83678815</v>
      </c>
      <c r="D92" s="18">
        <v>30132029.100303587</v>
      </c>
      <c r="E92" s="18">
        <v>24730276.619794149</v>
      </c>
      <c r="F92" s="18">
        <v>5401752.4805094395</v>
      </c>
      <c r="G92" s="18">
        <v>211610295.67374435</v>
      </c>
      <c r="H92" s="18">
        <v>46241563.758505642</v>
      </c>
      <c r="I92" s="18">
        <v>103611730.07247001</v>
      </c>
      <c r="J92" s="18">
        <v>5530367.1504610982</v>
      </c>
      <c r="K92" s="18">
        <v>47119839.235434309</v>
      </c>
      <c r="L92" s="18">
        <v>22892301.447813403</v>
      </c>
      <c r="M92" s="18">
        <v>124635507.25216281</v>
      </c>
      <c r="N92" s="18">
        <v>173659161.07217655</v>
      </c>
      <c r="O92" s="18">
        <v>55857910.22212787</v>
      </c>
      <c r="P92" s="18">
        <v>34404830.163114026</v>
      </c>
      <c r="Q92" s="18">
        <v>92884665.824403226</v>
      </c>
      <c r="R92" s="18">
        <v>144457061.98952419</v>
      </c>
      <c r="S92" s="18">
        <v>146496364.87204045</v>
      </c>
      <c r="T92" s="18">
        <v>70419185.917240292</v>
      </c>
      <c r="U92" s="18">
        <v>90310204.721407697</v>
      </c>
      <c r="V92" s="18">
        <v>366379367.7006011</v>
      </c>
      <c r="W92" s="18">
        <v>134030822.04960777</v>
      </c>
      <c r="X92" s="18">
        <v>584775894.53081131</v>
      </c>
      <c r="Y92" s="18">
        <v>309730211.79151803</v>
      </c>
      <c r="Z92" s="18">
        <v>552764394.83998954</v>
      </c>
      <c r="AA92" s="18">
        <v>1055207700.8915386</v>
      </c>
      <c r="AB92" s="18">
        <v>384155303.77447653</v>
      </c>
      <c r="AC92" s="18">
        <v>8373892.9481918588</v>
      </c>
      <c r="AD92" s="18">
        <v>32878829.058606841</v>
      </c>
      <c r="AE92" s="18">
        <v>196265634.7397635</v>
      </c>
      <c r="AF92" s="18">
        <v>130183175.67276976</v>
      </c>
      <c r="AG92" s="18">
        <v>196555592.35229799</v>
      </c>
      <c r="AH92" s="18">
        <v>624943363.6039207</v>
      </c>
      <c r="AI92" s="18">
        <v>70567107.140838921</v>
      </c>
      <c r="AJ92" s="18">
        <v>71776918.557322115</v>
      </c>
      <c r="AK92" s="18">
        <v>20673433.525266077</v>
      </c>
      <c r="AL92" s="18">
        <v>104010181.28849305</v>
      </c>
      <c r="AM92" s="18">
        <v>358947824.85400677</v>
      </c>
      <c r="AN92" s="18">
        <v>35622308.593455657</v>
      </c>
      <c r="AO92" s="18">
        <v>230413227.24941108</v>
      </c>
      <c r="AP92" s="18">
        <v>50264736.645435862</v>
      </c>
      <c r="AQ92" s="18">
        <v>213189138.71820012</v>
      </c>
      <c r="AR92" s="18">
        <v>220934241.40681943</v>
      </c>
      <c r="AS92" s="18">
        <v>325162464.07417846</v>
      </c>
      <c r="AT92" s="18">
        <v>305675768.6441955</v>
      </c>
      <c r="AU92" s="18">
        <v>292808583.57397914</v>
      </c>
      <c r="AV92" s="18">
        <v>61894184.683721006</v>
      </c>
      <c r="AW92" s="18">
        <v>86599723.253242597</v>
      </c>
      <c r="AX92" s="18">
        <v>131827262.3099452</v>
      </c>
      <c r="AY92" s="18">
        <v>33776859.768794626</v>
      </c>
      <c r="AZ92" s="18">
        <v>82300590.959388524</v>
      </c>
      <c r="BA92" s="18">
        <v>389629784.19855618</v>
      </c>
      <c r="BB92" s="18">
        <v>41339972.211204946</v>
      </c>
      <c r="BC92" s="18">
        <v>99882432.648469791</v>
      </c>
      <c r="BD92" s="18">
        <v>308666908.0430935</v>
      </c>
      <c r="BE92" s="18">
        <v>186662477.43640876</v>
      </c>
      <c r="BF92" s="18">
        <v>613449592.70510125</v>
      </c>
      <c r="BG92" s="18">
        <v>930738860.14334095</v>
      </c>
      <c r="BH92" s="18">
        <v>896597516.95445395</v>
      </c>
      <c r="BI92" s="18">
        <v>265390271.90570167</v>
      </c>
      <c r="BJ92" s="18">
        <v>377056321.24577743</v>
      </c>
      <c r="BK92" s="18">
        <v>87344399.120627165</v>
      </c>
      <c r="BL92" s="18">
        <v>37786196.83482258</v>
      </c>
      <c r="BM92" s="18">
        <v>37415906.002592318</v>
      </c>
      <c r="BN92" s="18">
        <v>163437586.52446729</v>
      </c>
      <c r="BO92" s="18">
        <v>105250170.52385156</v>
      </c>
      <c r="BP92" s="18">
        <v>38700123.562715217</v>
      </c>
      <c r="BQ92" s="18">
        <v>183129967.06031063</v>
      </c>
      <c r="BR92" s="18">
        <v>38292924.33202295</v>
      </c>
    </row>
    <row r="93" spans="1:70" ht="15.75" x14ac:dyDescent="0.25">
      <c r="A93" s="17" t="s">
        <v>353</v>
      </c>
      <c r="B93" s="18">
        <v>13684152301.304625</v>
      </c>
      <c r="C93" s="18">
        <v>213310765.32709947</v>
      </c>
      <c r="D93" s="18">
        <v>33472921.315044474</v>
      </c>
      <c r="E93" s="18">
        <v>25402234.926613037</v>
      </c>
      <c r="F93" s="18">
        <v>8070686.3884314345</v>
      </c>
      <c r="G93" s="18">
        <v>210131453.34451759</v>
      </c>
      <c r="H93" s="18">
        <v>48280690.474088632</v>
      </c>
      <c r="I93" s="18">
        <v>107366839.09219483</v>
      </c>
      <c r="J93" s="18">
        <v>5168423.4265271062</v>
      </c>
      <c r="K93" s="18">
        <v>46562805.8853186</v>
      </c>
      <c r="L93" s="18">
        <v>24627625.249973401</v>
      </c>
      <c r="M93" s="18">
        <v>119036488.26115128</v>
      </c>
      <c r="N93" s="18">
        <v>174683560.67917758</v>
      </c>
      <c r="O93" s="18">
        <v>56777456.534594916</v>
      </c>
      <c r="P93" s="18">
        <v>33612711.612112612</v>
      </c>
      <c r="Q93" s="18">
        <v>93547212.605845675</v>
      </c>
      <c r="R93" s="18">
        <v>147031284.72545332</v>
      </c>
      <c r="S93" s="18">
        <v>146004399.23104534</v>
      </c>
      <c r="T93" s="18">
        <v>67123751.280408114</v>
      </c>
      <c r="U93" s="18">
        <v>86524476.038234904</v>
      </c>
      <c r="V93" s="18">
        <v>361291240.97851741</v>
      </c>
      <c r="W93" s="18">
        <v>130260420.30263256</v>
      </c>
      <c r="X93" s="18">
        <v>577389420.38859212</v>
      </c>
      <c r="Y93" s="18">
        <v>302294819.22964215</v>
      </c>
      <c r="Z93" s="18">
        <v>552567582.79514897</v>
      </c>
      <c r="AA93" s="18">
        <v>1059719869.6192318</v>
      </c>
      <c r="AB93" s="18">
        <v>384311894.55768293</v>
      </c>
      <c r="AC93" s="18">
        <v>8404956.8560138494</v>
      </c>
      <c r="AD93" s="18">
        <v>29462624.935709141</v>
      </c>
      <c r="AE93" s="18">
        <v>190417396.18733701</v>
      </c>
      <c r="AF93" s="18">
        <v>128355615.62076914</v>
      </c>
      <c r="AG93" s="18">
        <v>195470740.84963334</v>
      </c>
      <c r="AH93" s="18">
        <v>628123745.5108093</v>
      </c>
      <c r="AI93" s="18">
        <v>65406327.340416856</v>
      </c>
      <c r="AJ93" s="18">
        <v>84737240.314760089</v>
      </c>
      <c r="AK93" s="18">
        <v>16069911.621322893</v>
      </c>
      <c r="AL93" s="18">
        <v>106574776.35675675</v>
      </c>
      <c r="AM93" s="18">
        <v>365913135.86892861</v>
      </c>
      <c r="AN93" s="18">
        <v>36075656.201885223</v>
      </c>
      <c r="AO93" s="18">
        <v>228229065.81657568</v>
      </c>
      <c r="AP93" s="18">
        <v>51131840.728467017</v>
      </c>
      <c r="AQ93" s="18">
        <v>208084864.20228422</v>
      </c>
      <c r="AR93" s="18">
        <v>229266592.62797779</v>
      </c>
      <c r="AS93" s="18">
        <v>320634306.76333505</v>
      </c>
      <c r="AT93" s="18">
        <v>306868045.07796347</v>
      </c>
      <c r="AU93" s="18">
        <v>289136528.85525715</v>
      </c>
      <c r="AV93" s="18">
        <v>58360944.343561128</v>
      </c>
      <c r="AW93" s="18">
        <v>83978053.157025754</v>
      </c>
      <c r="AX93" s="18">
        <v>137967646.14452344</v>
      </c>
      <c r="AY93" s="18">
        <v>36165340.467077449</v>
      </c>
      <c r="AZ93" s="18">
        <v>87397001.07262519</v>
      </c>
      <c r="BA93" s="18">
        <v>383670531.96722889</v>
      </c>
      <c r="BB93" s="18">
        <v>41726335.911022</v>
      </c>
      <c r="BC93" s="18">
        <v>102486244.16488065</v>
      </c>
      <c r="BD93" s="18">
        <v>298230963.89085549</v>
      </c>
      <c r="BE93" s="18">
        <v>204673713.8949793</v>
      </c>
      <c r="BF93" s="18">
        <v>621655897.63315582</v>
      </c>
      <c r="BG93" s="18">
        <v>934830744.88093603</v>
      </c>
      <c r="BH93" s="18">
        <v>907691430.921749</v>
      </c>
      <c r="BI93" s="18">
        <v>259838200.6386801</v>
      </c>
      <c r="BJ93" s="18">
        <v>383042749.87900013</v>
      </c>
      <c r="BK93" s="18">
        <v>85845352.863975674</v>
      </c>
      <c r="BL93" s="18">
        <v>38452991.193505272</v>
      </c>
      <c r="BM93" s="18">
        <v>37062717.023779631</v>
      </c>
      <c r="BN93" s="18">
        <v>156014570.42597148</v>
      </c>
      <c r="BO93" s="18">
        <v>103582192.74824926</v>
      </c>
      <c r="BP93" s="18">
        <v>39459209.158969164</v>
      </c>
      <c r="BQ93" s="18">
        <v>174698983.52948195</v>
      </c>
      <c r="BR93" s="18">
        <v>37859000.702953272</v>
      </c>
    </row>
    <row r="94" spans="1:70" ht="15.75" x14ac:dyDescent="0.25">
      <c r="A94" s="17" t="s">
        <v>354</v>
      </c>
      <c r="B94" s="18">
        <v>13651477964.04846</v>
      </c>
      <c r="C94" s="18">
        <v>202199750.00369978</v>
      </c>
      <c r="D94" s="18">
        <v>33771312.386238314</v>
      </c>
      <c r="E94" s="18">
        <v>26004813.442571878</v>
      </c>
      <c r="F94" s="18">
        <v>7766498.9436664376</v>
      </c>
      <c r="G94" s="18">
        <v>193418616.2318632</v>
      </c>
      <c r="H94" s="18">
        <v>47663292.357237861</v>
      </c>
      <c r="I94" s="18">
        <v>105388415.11397074</v>
      </c>
      <c r="J94" s="18">
        <v>4524903.2303355085</v>
      </c>
      <c r="K94" s="18">
        <v>46328512.660628945</v>
      </c>
      <c r="L94" s="18">
        <v>23547531.7643179</v>
      </c>
      <c r="M94" s="18">
        <v>114483854.07446757</v>
      </c>
      <c r="N94" s="18">
        <v>169655142.60542503</v>
      </c>
      <c r="O94" s="18">
        <v>54780488.921658419</v>
      </c>
      <c r="P94" s="18">
        <v>35850459.551718235</v>
      </c>
      <c r="Q94" s="18">
        <v>92423229.02051197</v>
      </c>
      <c r="R94" s="18">
        <v>146553790.97278801</v>
      </c>
      <c r="S94" s="18">
        <v>147568374.39868197</v>
      </c>
      <c r="T94" s="18">
        <v>64775397.930174641</v>
      </c>
      <c r="U94" s="18">
        <v>86900144.201699391</v>
      </c>
      <c r="V94" s="18">
        <v>364503061.74707609</v>
      </c>
      <c r="W94" s="18">
        <v>118658407.16749397</v>
      </c>
      <c r="X94" s="18">
        <v>569716696.42889178</v>
      </c>
      <c r="Y94" s="18">
        <v>288549247.47891557</v>
      </c>
      <c r="Z94" s="18">
        <v>531029548.69850624</v>
      </c>
      <c r="AA94" s="18">
        <v>1067131017.0006729</v>
      </c>
      <c r="AB94" s="18">
        <v>383709689.4530856</v>
      </c>
      <c r="AC94" s="18">
        <v>6690259.1933327727</v>
      </c>
      <c r="AD94" s="18">
        <v>28972856.283307433</v>
      </c>
      <c r="AE94" s="18">
        <v>206866907.76204497</v>
      </c>
      <c r="AF94" s="18">
        <v>128354663.42264533</v>
      </c>
      <c r="AG94" s="18">
        <v>193260177.0586116</v>
      </c>
      <c r="AH94" s="18">
        <v>628899233.59444749</v>
      </c>
      <c r="AI94" s="18">
        <v>64865974.01682508</v>
      </c>
      <c r="AJ94" s="18">
        <v>83963010.681392953</v>
      </c>
      <c r="AK94" s="18">
        <v>13942801.981467994</v>
      </c>
      <c r="AL94" s="18">
        <v>106090154.07053092</v>
      </c>
      <c r="AM94" s="18">
        <v>370835363.47474897</v>
      </c>
      <c r="AN94" s="18">
        <v>41667252.124522895</v>
      </c>
      <c r="AO94" s="18">
        <v>230193533.29502028</v>
      </c>
      <c r="AP94" s="18">
        <v>50877058.971789189</v>
      </c>
      <c r="AQ94" s="18">
        <v>215084439.10917556</v>
      </c>
      <c r="AR94" s="18">
        <v>223484846.39924836</v>
      </c>
      <c r="AS94" s="18">
        <v>327646660.64775825</v>
      </c>
      <c r="AT94" s="18">
        <v>308239689.86776513</v>
      </c>
      <c r="AU94" s="18">
        <v>282504339.13575774</v>
      </c>
      <c r="AV94" s="18">
        <v>55346323.23190774</v>
      </c>
      <c r="AW94" s="18">
        <v>81044246.096802324</v>
      </c>
      <c r="AX94" s="18">
        <v>143307585.33700958</v>
      </c>
      <c r="AY94" s="18">
        <v>34974652.486586824</v>
      </c>
      <c r="AZ94" s="18">
        <v>82063720.435946465</v>
      </c>
      <c r="BA94" s="18">
        <v>392450340.46603698</v>
      </c>
      <c r="BB94" s="18">
        <v>41288773.686601184</v>
      </c>
      <c r="BC94" s="18">
        <v>103785558.42813142</v>
      </c>
      <c r="BD94" s="18">
        <v>307452357.69116622</v>
      </c>
      <c r="BE94" s="18">
        <v>203054509.00110906</v>
      </c>
      <c r="BF94" s="18">
        <v>606735614.93587172</v>
      </c>
      <c r="BG94" s="18">
        <v>934548383.78299296</v>
      </c>
      <c r="BH94" s="18">
        <v>918680783.75936258</v>
      </c>
      <c r="BI94" s="18">
        <v>265465170.45928594</v>
      </c>
      <c r="BJ94" s="18">
        <v>368403960.65330631</v>
      </c>
      <c r="BK94" s="18">
        <v>88426230.702380389</v>
      </c>
      <c r="BL94" s="18">
        <v>39282564.968265772</v>
      </c>
      <c r="BM94" s="18">
        <v>36030024.311160877</v>
      </c>
      <c r="BN94" s="18">
        <v>167143205.49512628</v>
      </c>
      <c r="BO94" s="18">
        <v>104488572.76813886</v>
      </c>
      <c r="BP94" s="18">
        <v>40527173.677837804</v>
      </c>
      <c r="BQ94" s="18">
        <v>190987071.88595411</v>
      </c>
      <c r="BR94" s="18">
        <v>40421035.297027037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8FE8-2E48-4568-BC55-3647F8F89BD4}">
  <sheetPr codeName="Sheet7"/>
  <dimension ref="A1:S94"/>
  <sheetViews>
    <sheetView workbookViewId="0"/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>
        <v>7.34</v>
      </c>
      <c r="C3" s="8">
        <v>8.4559027609877333</v>
      </c>
      <c r="D3" s="8">
        <v>6.9368536398368219</v>
      </c>
      <c r="E3" s="8">
        <v>5.025777291583104</v>
      </c>
      <c r="F3" s="8">
        <v>9.5810591933874374</v>
      </c>
      <c r="G3" s="8">
        <v>7.4567835389069872</v>
      </c>
      <c r="H3" s="8">
        <v>7.3700651799523582</v>
      </c>
      <c r="I3" s="8">
        <v>5.5796010235481521</v>
      </c>
      <c r="J3" s="8">
        <v>6.7162773366924045</v>
      </c>
      <c r="K3" s="8">
        <v>4.1318595411925054</v>
      </c>
      <c r="L3" s="8">
        <v>10.040873887098352</v>
      </c>
      <c r="M3" s="8">
        <v>9.8032095628955886</v>
      </c>
      <c r="N3" s="8">
        <v>9.9765866279827744</v>
      </c>
      <c r="O3" s="8">
        <v>5.5142389310582418</v>
      </c>
      <c r="P3" s="8">
        <v>8.5826232825301272</v>
      </c>
      <c r="Q3" s="8">
        <v>9.5515380239138068</v>
      </c>
      <c r="R3" s="8">
        <v>6.8306415070651898</v>
      </c>
      <c r="S3" s="8">
        <v>5.3613142612357922</v>
      </c>
    </row>
    <row r="4" spans="1:19" x14ac:dyDescent="0.25">
      <c r="A4" s="7" t="s">
        <v>34</v>
      </c>
      <c r="B4" s="8">
        <v>7.47</v>
      </c>
      <c r="C4" s="8">
        <v>8.4502882767463809</v>
      </c>
      <c r="D4" s="8">
        <v>7.117602947336092</v>
      </c>
      <c r="E4" s="8">
        <v>5.09726255949644</v>
      </c>
      <c r="F4" s="8">
        <v>9.3389186430551181</v>
      </c>
      <c r="G4" s="8">
        <v>7.4918271508582928</v>
      </c>
      <c r="H4" s="8">
        <v>7.7552349928982922</v>
      </c>
      <c r="I4" s="8">
        <v>5.6360034671055441</v>
      </c>
      <c r="J4" s="8">
        <v>6.9231816747211798</v>
      </c>
      <c r="K4" s="8">
        <v>4.006769052517055</v>
      </c>
      <c r="L4" s="8">
        <v>11.115115784480611</v>
      </c>
      <c r="M4" s="8">
        <v>10.575466998937582</v>
      </c>
      <c r="N4" s="8">
        <v>10.007921889402132</v>
      </c>
      <c r="O4" s="8">
        <v>5.8908149990122789</v>
      </c>
      <c r="P4" s="8">
        <v>8.7361933422461799</v>
      </c>
      <c r="Q4" s="8">
        <v>9.1922281345132362</v>
      </c>
      <c r="R4" s="8">
        <v>6.9332550470449901</v>
      </c>
      <c r="S4" s="8">
        <v>5.4201369361856209</v>
      </c>
    </row>
    <row r="5" spans="1:19" x14ac:dyDescent="0.25">
      <c r="A5" s="7" t="s">
        <v>35</v>
      </c>
      <c r="B5" s="8">
        <v>7.43</v>
      </c>
      <c r="C5" s="8">
        <v>8.3192751988910754</v>
      </c>
      <c r="D5" s="8">
        <v>7.1208755924671001</v>
      </c>
      <c r="E5" s="8">
        <v>5.6240028655380234</v>
      </c>
      <c r="F5" s="8">
        <v>9.1588275736763514</v>
      </c>
      <c r="G5" s="8">
        <v>7.4906618649951779</v>
      </c>
      <c r="H5" s="8">
        <v>7.6533687249767315</v>
      </c>
      <c r="I5" s="8">
        <v>5.5833358790832524</v>
      </c>
      <c r="J5" s="8">
        <v>7.1780426098517927</v>
      </c>
      <c r="K5" s="8">
        <v>4.1006657986351813</v>
      </c>
      <c r="L5" s="8">
        <v>11.410897255237748</v>
      </c>
      <c r="M5" s="8">
        <v>10.417940973688165</v>
      </c>
      <c r="N5" s="8">
        <v>9.5864538292702068</v>
      </c>
      <c r="O5" s="8">
        <v>5.9013278283715627</v>
      </c>
      <c r="P5" s="8">
        <v>8.7908278908641453</v>
      </c>
      <c r="Q5" s="8">
        <v>9.198601060871308</v>
      </c>
      <c r="R5" s="8">
        <v>6.8436848421379084</v>
      </c>
      <c r="S5" s="8">
        <v>5.4813069415115692</v>
      </c>
    </row>
    <row r="6" spans="1:19" x14ac:dyDescent="0.25">
      <c r="A6" s="7" t="s">
        <v>36</v>
      </c>
      <c r="B6" s="8">
        <v>7.56</v>
      </c>
      <c r="C6" s="8">
        <v>8.6002446832722104</v>
      </c>
      <c r="D6" s="8">
        <v>7.181411846500275</v>
      </c>
      <c r="E6" s="8">
        <v>4.8451999080023249</v>
      </c>
      <c r="F6" s="8">
        <v>9.0854207116275081</v>
      </c>
      <c r="G6" s="8">
        <v>7.6118812443842181</v>
      </c>
      <c r="H6" s="8">
        <v>7.9537868636697402</v>
      </c>
      <c r="I6" s="8">
        <v>5.5706516450154613</v>
      </c>
      <c r="J6" s="8">
        <v>7.4068932197592057</v>
      </c>
      <c r="K6" s="8">
        <v>4.2742950624699612</v>
      </c>
      <c r="L6" s="8">
        <v>10.780155772656389</v>
      </c>
      <c r="M6" s="8">
        <v>10.705686547488135</v>
      </c>
      <c r="N6" s="8">
        <v>9.7031994704879967</v>
      </c>
      <c r="O6" s="8">
        <v>5.9367976571011907</v>
      </c>
      <c r="P6" s="8">
        <v>9.1305602435964452</v>
      </c>
      <c r="Q6" s="8">
        <v>9.4823967973424388</v>
      </c>
      <c r="R6" s="8">
        <v>6.9903240908102173</v>
      </c>
      <c r="S6" s="8">
        <v>5.7132236343663401</v>
      </c>
    </row>
    <row r="7" spans="1:19" x14ac:dyDescent="0.25">
      <c r="A7" s="7" t="s">
        <v>37</v>
      </c>
      <c r="B7" s="8">
        <v>7.69</v>
      </c>
      <c r="C7" s="8">
        <v>8.598021406441573</v>
      </c>
      <c r="D7" s="8">
        <v>7.3757227268749901</v>
      </c>
      <c r="E7" s="8">
        <v>5.7772046349709267</v>
      </c>
      <c r="F7" s="8">
        <v>9.0569998319656086</v>
      </c>
      <c r="G7" s="8">
        <v>7.9928068547994178</v>
      </c>
      <c r="H7" s="8">
        <v>7.7642178119836798</v>
      </c>
      <c r="I7" s="8">
        <v>5.6730996077742644</v>
      </c>
      <c r="J7" s="8">
        <v>7.1221575610500452</v>
      </c>
      <c r="K7" s="8">
        <v>4.2808938657881521</v>
      </c>
      <c r="L7" s="8">
        <v>10.969794635197848</v>
      </c>
      <c r="M7" s="8">
        <v>10.561695027871478</v>
      </c>
      <c r="N7" s="8">
        <v>10.350193610446661</v>
      </c>
      <c r="O7" s="8">
        <v>5.9561297776428077</v>
      </c>
      <c r="P7" s="8">
        <v>9.2384020098327433</v>
      </c>
      <c r="Q7" s="8">
        <v>9.2278781160312953</v>
      </c>
      <c r="R7" s="8">
        <v>6.942819277991001</v>
      </c>
      <c r="S7" s="8">
        <v>6.1580947938026833</v>
      </c>
    </row>
    <row r="8" spans="1:19" x14ac:dyDescent="0.25">
      <c r="A8" s="7" t="s">
        <v>38</v>
      </c>
      <c r="B8" s="8">
        <v>7.76</v>
      </c>
      <c r="C8" s="8">
        <v>8.6810018406962079</v>
      </c>
      <c r="D8" s="8">
        <v>7.4316263690148485</v>
      </c>
      <c r="E8" s="8">
        <v>4.8901478320657796</v>
      </c>
      <c r="F8" s="8">
        <v>9.0889420975050275</v>
      </c>
      <c r="G8" s="8">
        <v>7.819119530693964</v>
      </c>
      <c r="H8" s="8">
        <v>8.0502933367022127</v>
      </c>
      <c r="I8" s="8">
        <v>5.8803674025825021</v>
      </c>
      <c r="J8" s="8">
        <v>7.0506922654180784</v>
      </c>
      <c r="K8" s="8">
        <v>4.3771699105103288</v>
      </c>
      <c r="L8" s="8">
        <v>11.80591523164237</v>
      </c>
      <c r="M8" s="8">
        <v>10.991697092372329</v>
      </c>
      <c r="N8" s="8">
        <v>10.540258953118711</v>
      </c>
      <c r="O8" s="8">
        <v>6.564336863415174</v>
      </c>
      <c r="P8" s="8">
        <v>9.2320196783474504</v>
      </c>
      <c r="Q8" s="8">
        <v>9.3040007644329492</v>
      </c>
      <c r="R8" s="8">
        <v>7.0753416150399353</v>
      </c>
      <c r="S8" s="8">
        <v>5.8864141330834645</v>
      </c>
    </row>
    <row r="9" spans="1:19" x14ac:dyDescent="0.25">
      <c r="A9" s="7" t="s">
        <v>39</v>
      </c>
      <c r="B9" s="8">
        <v>7.82</v>
      </c>
      <c r="C9" s="8">
        <v>8.6073281042208674</v>
      </c>
      <c r="D9" s="8">
        <v>7.5557923483231155</v>
      </c>
      <c r="E9" s="8">
        <v>5.1248024260953207</v>
      </c>
      <c r="F9" s="8">
        <v>9.3576991533471805</v>
      </c>
      <c r="G9" s="8">
        <v>8.0267392151948673</v>
      </c>
      <c r="H9" s="8">
        <v>7.959870809048514</v>
      </c>
      <c r="I9" s="8">
        <v>5.9238598419439574</v>
      </c>
      <c r="J9" s="8">
        <v>7.2108219225615882</v>
      </c>
      <c r="K9" s="8">
        <v>4.3938763195992534</v>
      </c>
      <c r="L9" s="8">
        <v>11.79952144464708</v>
      </c>
      <c r="M9" s="8">
        <v>10.818589271305228</v>
      </c>
      <c r="N9" s="8">
        <v>11.183006175850693</v>
      </c>
      <c r="O9" s="8">
        <v>6.4066017376441398</v>
      </c>
      <c r="P9" s="8">
        <v>9.0506289310786077</v>
      </c>
      <c r="Q9" s="8">
        <v>9.4400360897198237</v>
      </c>
      <c r="R9" s="8">
        <v>7.1645603435689589</v>
      </c>
      <c r="S9" s="8">
        <v>5.8573761343068789</v>
      </c>
    </row>
    <row r="10" spans="1:19" x14ac:dyDescent="0.25">
      <c r="A10" s="7" t="s">
        <v>40</v>
      </c>
      <c r="B10" s="8">
        <v>7.93</v>
      </c>
      <c r="C10" s="8">
        <v>8.9447180365619108</v>
      </c>
      <c r="D10" s="8">
        <v>7.5819329559558941</v>
      </c>
      <c r="E10" s="8">
        <v>5.6661090590824159</v>
      </c>
      <c r="F10" s="8">
        <v>9.4579707474441843</v>
      </c>
      <c r="G10" s="8">
        <v>8.001564722461298</v>
      </c>
      <c r="H10" s="8">
        <v>8.2086534870748515</v>
      </c>
      <c r="I10" s="8">
        <v>5.8973008580990998</v>
      </c>
      <c r="J10" s="8">
        <v>7.4579054681589652</v>
      </c>
      <c r="K10" s="8">
        <v>4.4054611042036189</v>
      </c>
      <c r="L10" s="8">
        <v>11.520200126734242</v>
      </c>
      <c r="M10" s="8">
        <v>10.876330178979529</v>
      </c>
      <c r="N10" s="8">
        <v>10.756182798298521</v>
      </c>
      <c r="O10" s="8">
        <v>6.6935157518889081</v>
      </c>
      <c r="P10" s="8">
        <v>9.3520654964345358</v>
      </c>
      <c r="Q10" s="8">
        <v>9.7226711991552417</v>
      </c>
      <c r="R10" s="8">
        <v>7.3312745677294773</v>
      </c>
      <c r="S10" s="8">
        <v>6.2504945320441356</v>
      </c>
    </row>
    <row r="11" spans="1:19" x14ac:dyDescent="0.25">
      <c r="A11" s="7" t="s">
        <v>41</v>
      </c>
      <c r="B11" s="8">
        <v>8.09</v>
      </c>
      <c r="C11" s="8">
        <v>8.9181143256222217</v>
      </c>
      <c r="D11" s="8">
        <v>7.7986572281089082</v>
      </c>
      <c r="E11" s="8">
        <v>5.7240643180857749</v>
      </c>
      <c r="F11" s="8">
        <v>9.4230444820747152</v>
      </c>
      <c r="G11" s="8">
        <v>8.3385849157679939</v>
      </c>
      <c r="H11" s="8">
        <v>8.3012122519650529</v>
      </c>
      <c r="I11" s="8">
        <v>5.9985756322589339</v>
      </c>
      <c r="J11" s="8">
        <v>7.4273151209006532</v>
      </c>
      <c r="K11" s="8">
        <v>4.4899455981013157</v>
      </c>
      <c r="L11" s="8">
        <v>11.569923747592661</v>
      </c>
      <c r="M11" s="8">
        <v>11.143667527477097</v>
      </c>
      <c r="N11" s="8">
        <v>11.457140714314866</v>
      </c>
      <c r="O11" s="8">
        <v>6.5754731599872835</v>
      </c>
      <c r="P11" s="8">
        <v>9.5860833566494144</v>
      </c>
      <c r="Q11" s="8">
        <v>9.5220406476024895</v>
      </c>
      <c r="R11" s="8">
        <v>7.3407359994493948</v>
      </c>
      <c r="S11" s="8">
        <v>5.8752516059378106</v>
      </c>
    </row>
    <row r="12" spans="1:19" x14ac:dyDescent="0.25">
      <c r="A12" s="7" t="s">
        <v>42</v>
      </c>
      <c r="B12" s="8">
        <v>8.19</v>
      </c>
      <c r="C12" s="8">
        <v>9.1566560551333147</v>
      </c>
      <c r="D12" s="8">
        <v>7.8547000609908686</v>
      </c>
      <c r="E12" s="8">
        <v>5.3421959694314491</v>
      </c>
      <c r="F12" s="8">
        <v>9.082647480633975</v>
      </c>
      <c r="G12" s="8">
        <v>8.2708703028791515</v>
      </c>
      <c r="H12" s="8">
        <v>8.3543429556782538</v>
      </c>
      <c r="I12" s="8">
        <v>6.1427087821126891</v>
      </c>
      <c r="J12" s="8">
        <v>7.6000801115837042</v>
      </c>
      <c r="K12" s="8">
        <v>4.5133946088052506</v>
      </c>
      <c r="L12" s="8">
        <v>11.62179828584684</v>
      </c>
      <c r="M12" s="8">
        <v>11.607466941377673</v>
      </c>
      <c r="N12" s="8">
        <v>11.512741307056855</v>
      </c>
      <c r="O12" s="8">
        <v>7.1567627619324155</v>
      </c>
      <c r="P12" s="8">
        <v>9.5388695708253799</v>
      </c>
      <c r="Q12" s="8">
        <v>9.9049840136865512</v>
      </c>
      <c r="R12" s="8">
        <v>7.4977158080816739</v>
      </c>
      <c r="S12" s="8">
        <v>6.1202463244828298</v>
      </c>
    </row>
    <row r="13" spans="1:19" x14ac:dyDescent="0.25">
      <c r="A13" s="7" t="s">
        <v>43</v>
      </c>
      <c r="B13" s="8">
        <v>8.16</v>
      </c>
      <c r="C13" s="8">
        <v>8.9066340210441357</v>
      </c>
      <c r="D13" s="8">
        <v>7.9102588329500616</v>
      </c>
      <c r="E13" s="8">
        <v>5.4444601610432644</v>
      </c>
      <c r="F13" s="8">
        <v>9.5950970590124278</v>
      </c>
      <c r="G13" s="8">
        <v>8.4582672707262727</v>
      </c>
      <c r="H13" s="8">
        <v>8.5575073464780598</v>
      </c>
      <c r="I13" s="8">
        <v>6.1183862120577794</v>
      </c>
      <c r="J13" s="8">
        <v>7.5698187983019993</v>
      </c>
      <c r="K13" s="8">
        <v>4.7091761382424258</v>
      </c>
      <c r="L13" s="8">
        <v>11.715449993382993</v>
      </c>
      <c r="M13" s="8">
        <v>11.129312917747006</v>
      </c>
      <c r="N13" s="8">
        <v>11.369698238321963</v>
      </c>
      <c r="O13" s="8">
        <v>6.6804445924351832</v>
      </c>
      <c r="P13" s="8">
        <v>9.4483879892091203</v>
      </c>
      <c r="Q13" s="8">
        <v>9.3086538652029684</v>
      </c>
      <c r="R13" s="8">
        <v>7.5728229469721446</v>
      </c>
      <c r="S13" s="8">
        <v>6.4374906390589777</v>
      </c>
    </row>
    <row r="14" spans="1:19" x14ac:dyDescent="0.25">
      <c r="A14" s="7" t="s">
        <v>44</v>
      </c>
      <c r="B14" s="8">
        <v>8.24</v>
      </c>
      <c r="C14" s="8">
        <v>9.1053486450695562</v>
      </c>
      <c r="D14" s="8">
        <v>7.932827344999847</v>
      </c>
      <c r="E14" s="8">
        <v>5.7831708266885542</v>
      </c>
      <c r="F14" s="8">
        <v>9.4863777663930442</v>
      </c>
      <c r="G14" s="8">
        <v>8.5215547243272667</v>
      </c>
      <c r="H14" s="8">
        <v>8.2950632014591577</v>
      </c>
      <c r="I14" s="8">
        <v>6.058335835910408</v>
      </c>
      <c r="J14" s="8">
        <v>7.7181734863958988</v>
      </c>
      <c r="K14" s="8">
        <v>4.7494878507744041</v>
      </c>
      <c r="L14" s="8">
        <v>12.046235651308873</v>
      </c>
      <c r="M14" s="8">
        <v>11.044324026890974</v>
      </c>
      <c r="N14" s="8">
        <v>11.454343062297029</v>
      </c>
      <c r="O14" s="8">
        <v>6.8048121143927567</v>
      </c>
      <c r="P14" s="8">
        <v>9.5829371554668796</v>
      </c>
      <c r="Q14" s="8">
        <v>9.6991024304951008</v>
      </c>
      <c r="R14" s="8">
        <v>7.6866128958623445</v>
      </c>
      <c r="S14" s="8">
        <v>6.392607968221939</v>
      </c>
    </row>
    <row r="15" spans="1:19" x14ac:dyDescent="0.25">
      <c r="A15" s="7" t="s">
        <v>45</v>
      </c>
      <c r="B15" s="8">
        <v>8.49</v>
      </c>
      <c r="C15" s="8">
        <v>9.3254731311854382</v>
      </c>
      <c r="D15" s="8">
        <v>8.1893506972404282</v>
      </c>
      <c r="E15" s="8">
        <v>5.4944948790760035</v>
      </c>
      <c r="F15" s="8">
        <v>9.7870962112887785</v>
      </c>
      <c r="G15" s="8">
        <v>8.6980538978937254</v>
      </c>
      <c r="H15" s="8">
        <v>8.5264991543600281</v>
      </c>
      <c r="I15" s="8">
        <v>6.1717585256293583</v>
      </c>
      <c r="J15" s="8">
        <v>7.6538287529151585</v>
      </c>
      <c r="K15" s="8">
        <v>4.8641569584149549</v>
      </c>
      <c r="L15" s="8">
        <v>13.001760401176513</v>
      </c>
      <c r="M15" s="8">
        <v>11.800875299633596</v>
      </c>
      <c r="N15" s="8">
        <v>11.435295675665955</v>
      </c>
      <c r="O15" s="8">
        <v>7.4043001344954282</v>
      </c>
      <c r="P15" s="8">
        <v>9.8921101851320703</v>
      </c>
      <c r="Q15" s="8">
        <v>9.8614167503023467</v>
      </c>
      <c r="R15" s="8">
        <v>7.7913850323714522</v>
      </c>
      <c r="S15" s="8">
        <v>6.4988285313653984</v>
      </c>
    </row>
    <row r="16" spans="1:19" x14ac:dyDescent="0.25">
      <c r="A16" s="7" t="s">
        <v>46</v>
      </c>
      <c r="B16" s="8">
        <v>8.64</v>
      </c>
      <c r="C16" s="8">
        <v>9.4769646603359643</v>
      </c>
      <c r="D16" s="8">
        <v>8.3370149711437289</v>
      </c>
      <c r="E16" s="8">
        <v>5.6692736472177678</v>
      </c>
      <c r="F16" s="8">
        <v>9.8605999095842662</v>
      </c>
      <c r="G16" s="8">
        <v>8.7928677283817258</v>
      </c>
      <c r="H16" s="8">
        <v>8.7937966640483367</v>
      </c>
      <c r="I16" s="8">
        <v>6.3932481304877058</v>
      </c>
      <c r="J16" s="8">
        <v>8.0486755888222099</v>
      </c>
      <c r="K16" s="8">
        <v>4.7069342864184849</v>
      </c>
      <c r="L16" s="8">
        <v>12.614161867219702</v>
      </c>
      <c r="M16" s="8">
        <v>12.023850320185206</v>
      </c>
      <c r="N16" s="8">
        <v>12.341191066637581</v>
      </c>
      <c r="O16" s="8">
        <v>7.5074421769812361</v>
      </c>
      <c r="P16" s="8">
        <v>9.8062827553003746</v>
      </c>
      <c r="Q16" s="8">
        <v>10.100392088583606</v>
      </c>
      <c r="R16" s="8">
        <v>8.0528572729751708</v>
      </c>
      <c r="S16" s="8">
        <v>6.5766855155593218</v>
      </c>
    </row>
    <row r="17" spans="1:19" x14ac:dyDescent="0.25">
      <c r="A17" s="7" t="s">
        <v>47</v>
      </c>
      <c r="B17" s="8">
        <v>8.64</v>
      </c>
      <c r="C17" s="8">
        <v>9.2929564702683507</v>
      </c>
      <c r="D17" s="8">
        <v>8.4153289363143156</v>
      </c>
      <c r="E17" s="8">
        <v>5.7783788840109356</v>
      </c>
      <c r="F17" s="8">
        <v>9.5112345806705445</v>
      </c>
      <c r="G17" s="8">
        <v>8.862684144017166</v>
      </c>
      <c r="H17" s="8">
        <v>8.7690766194969996</v>
      </c>
      <c r="I17" s="8">
        <v>6.5294356226683945</v>
      </c>
      <c r="J17" s="8">
        <v>7.9368636004102058</v>
      </c>
      <c r="K17" s="8">
        <v>4.884310447363168</v>
      </c>
      <c r="L17" s="8">
        <v>12.793970965037898</v>
      </c>
      <c r="M17" s="8">
        <v>11.988893853536608</v>
      </c>
      <c r="N17" s="8">
        <v>12.348666702298257</v>
      </c>
      <c r="O17" s="8">
        <v>7.5363702222562461</v>
      </c>
      <c r="P17" s="8">
        <v>9.7021522213713958</v>
      </c>
      <c r="Q17" s="8">
        <v>9.5984203229521174</v>
      </c>
      <c r="R17" s="8">
        <v>8.0319330404742395</v>
      </c>
      <c r="S17" s="8">
        <v>6.7827738288835198</v>
      </c>
    </row>
    <row r="18" spans="1:19" x14ac:dyDescent="0.25">
      <c r="A18" s="7" t="s">
        <v>48</v>
      </c>
      <c r="B18" s="8">
        <v>8.7799999999999994</v>
      </c>
      <c r="C18" s="8">
        <v>9.6669691641515758</v>
      </c>
      <c r="D18" s="8">
        <v>8.4690502544680726</v>
      </c>
      <c r="E18" s="8">
        <v>6.8860184523747954</v>
      </c>
      <c r="F18" s="8">
        <v>10.359057465531702</v>
      </c>
      <c r="G18" s="8">
        <v>8.7609519199711894</v>
      </c>
      <c r="H18" s="8">
        <v>9.1986867791789013</v>
      </c>
      <c r="I18" s="8">
        <v>6.4688045600547168</v>
      </c>
      <c r="J18" s="8">
        <v>8.1269870746285626</v>
      </c>
      <c r="K18" s="8">
        <v>5.0029082311139703</v>
      </c>
      <c r="L18" s="8">
        <v>13.421760890967233</v>
      </c>
      <c r="M18" s="8">
        <v>12.515618301249232</v>
      </c>
      <c r="N18" s="8">
        <v>11.671495152931028</v>
      </c>
      <c r="O18" s="8">
        <v>7.3029887242388503</v>
      </c>
      <c r="P18" s="8">
        <v>9.8522641620618518</v>
      </c>
      <c r="Q18" s="8">
        <v>10.261933023734544</v>
      </c>
      <c r="R18" s="8">
        <v>8.2256206081290273</v>
      </c>
      <c r="S18" s="8">
        <v>6.5923092448616449</v>
      </c>
    </row>
    <row r="19" spans="1:19" x14ac:dyDescent="0.25">
      <c r="A19" s="7" t="s">
        <v>49</v>
      </c>
      <c r="B19" t="s">
        <v>614</v>
      </c>
      <c r="C19" t="s">
        <v>614</v>
      </c>
      <c r="D19" t="s">
        <v>614</v>
      </c>
      <c r="E19" t="s">
        <v>614</v>
      </c>
      <c r="F19" t="s">
        <v>614</v>
      </c>
      <c r="G19" t="s">
        <v>614</v>
      </c>
      <c r="H19" t="s">
        <v>614</v>
      </c>
      <c r="I19" t="s">
        <v>614</v>
      </c>
      <c r="J19" t="s">
        <v>614</v>
      </c>
      <c r="K19" t="s">
        <v>614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  <c r="Q19" t="s">
        <v>614</v>
      </c>
      <c r="R19" t="s">
        <v>614</v>
      </c>
      <c r="S19" t="s">
        <v>614</v>
      </c>
    </row>
    <row r="20" spans="1:19" x14ac:dyDescent="0.25">
      <c r="A20" s="7" t="s">
        <v>50</v>
      </c>
      <c r="B20" s="8">
        <v>9.09</v>
      </c>
      <c r="C20" s="8">
        <v>9.8848903126862098</v>
      </c>
      <c r="D20" s="8">
        <v>8.7996090538769334</v>
      </c>
      <c r="E20" s="8">
        <v>6.4852979232765753</v>
      </c>
      <c r="F20" s="8">
        <v>10.617190024610071</v>
      </c>
      <c r="G20" s="8">
        <v>9.1890636944523063</v>
      </c>
      <c r="H20" s="8">
        <v>9.3493392726468105</v>
      </c>
      <c r="I20" s="8">
        <v>6.8395603025049061</v>
      </c>
      <c r="J20" s="8">
        <v>8.2898381166272923</v>
      </c>
      <c r="K20" s="8">
        <v>5.0602152768767379</v>
      </c>
      <c r="L20" s="8">
        <v>13.805565107556175</v>
      </c>
      <c r="M20" s="8">
        <v>12.180005253153704</v>
      </c>
      <c r="N20" s="8">
        <v>13.087992497079819</v>
      </c>
      <c r="O20" s="8">
        <v>7.8998526251919872</v>
      </c>
      <c r="P20" s="8">
        <v>10.229856480562441</v>
      </c>
      <c r="Q20" s="8">
        <v>10.486907665511849</v>
      </c>
      <c r="R20" s="8">
        <v>8.3678703903238763</v>
      </c>
      <c r="S20" s="8">
        <v>6.5211363517335483</v>
      </c>
    </row>
    <row r="21" spans="1:19" x14ac:dyDescent="0.25">
      <c r="A21" s="7" t="s">
        <v>51</v>
      </c>
      <c r="B21" s="8">
        <v>9.1445718483321112</v>
      </c>
      <c r="C21" s="8">
        <v>9.8717579905963611</v>
      </c>
      <c r="D21" s="8">
        <v>8.900761881421257</v>
      </c>
      <c r="E21" s="8">
        <v>6.3764699984942936</v>
      </c>
      <c r="F21" s="8">
        <v>10.058019034458445</v>
      </c>
      <c r="G21" s="8">
        <v>9.2794537999243722</v>
      </c>
      <c r="H21" s="8">
        <v>9.3063528063046377</v>
      </c>
      <c r="I21" s="8">
        <v>6.685429407502129</v>
      </c>
      <c r="J21" s="8">
        <v>8.4322704530003882</v>
      </c>
      <c r="K21" s="8">
        <v>5.2779525878449771</v>
      </c>
      <c r="L21" s="8">
        <v>14.548354441162985</v>
      </c>
      <c r="M21" s="8">
        <v>12.231806898006898</v>
      </c>
      <c r="N21" s="8">
        <v>13.4490890811842</v>
      </c>
      <c r="O21" s="8">
        <v>7.6825367170480359</v>
      </c>
      <c r="P21" s="8">
        <v>10.144533918737386</v>
      </c>
      <c r="Q21" s="8">
        <v>10.441462950587045</v>
      </c>
      <c r="R21" s="8">
        <v>8.3690184324114458</v>
      </c>
      <c r="S21" s="8">
        <v>7.3191407789894285</v>
      </c>
    </row>
    <row r="22" spans="1:19" x14ac:dyDescent="0.25">
      <c r="A22" s="7" t="s">
        <v>52</v>
      </c>
      <c r="B22" s="8">
        <v>9.3341134876729388</v>
      </c>
      <c r="C22" s="8">
        <v>10.100238204976327</v>
      </c>
      <c r="D22" s="8">
        <v>9.0609938838799664</v>
      </c>
      <c r="E22" s="8">
        <v>6.8632566715349705</v>
      </c>
      <c r="F22" s="8">
        <v>10.50475835382392</v>
      </c>
      <c r="G22" s="8">
        <v>9.4197461410236922</v>
      </c>
      <c r="H22" s="8">
        <v>9.7199566291756412</v>
      </c>
      <c r="I22" s="8">
        <v>7.0639717057600588</v>
      </c>
      <c r="J22" s="8">
        <v>8.7530940228079483</v>
      </c>
      <c r="K22" s="8">
        <v>5.2369240205217027</v>
      </c>
      <c r="L22" s="8">
        <v>13.974136083504298</v>
      </c>
      <c r="M22" s="8">
        <v>12.332867572451761</v>
      </c>
      <c r="N22" s="8">
        <v>12.940027235976929</v>
      </c>
      <c r="O22" s="8">
        <v>8.2125830176352643</v>
      </c>
      <c r="P22" s="8">
        <v>10.285112931597411</v>
      </c>
      <c r="Q22" s="8">
        <v>10.624095235065973</v>
      </c>
      <c r="R22" s="8">
        <v>8.6408734380487839</v>
      </c>
      <c r="S22" s="8">
        <v>7.179093749796654</v>
      </c>
    </row>
    <row r="23" spans="1:19" x14ac:dyDescent="0.25">
      <c r="A23" s="7" t="s">
        <v>53</v>
      </c>
      <c r="B23" s="8">
        <v>9.3201565147633616</v>
      </c>
      <c r="C23" s="8">
        <v>10.015162641087048</v>
      </c>
      <c r="D23" s="8">
        <v>9.072990353479339</v>
      </c>
      <c r="E23" s="8">
        <v>6.4963460028124951</v>
      </c>
      <c r="F23" s="8">
        <v>10.730208294105635</v>
      </c>
      <c r="G23" s="8">
        <v>9.5252329170967265</v>
      </c>
      <c r="H23" s="8">
        <v>9.6722140440379807</v>
      </c>
      <c r="I23" s="8">
        <v>6.8800330114923458</v>
      </c>
      <c r="J23" s="8">
        <v>8.3278438467620983</v>
      </c>
      <c r="K23" s="8">
        <v>5.6076423869516816</v>
      </c>
      <c r="L23" s="8">
        <v>15.000109035096798</v>
      </c>
      <c r="M23" s="8">
        <v>12.193782766957776</v>
      </c>
      <c r="N23" s="8">
        <v>13.317837254716988</v>
      </c>
      <c r="O23" s="8">
        <v>7.7113008734909441</v>
      </c>
      <c r="P23" s="8">
        <v>10.53662694624632</v>
      </c>
      <c r="Q23" s="8">
        <v>10.335292585778431</v>
      </c>
      <c r="R23" s="8">
        <v>8.5966263020212139</v>
      </c>
      <c r="S23" s="8">
        <v>7.3812019006974063</v>
      </c>
    </row>
    <row r="24" spans="1:19" x14ac:dyDescent="0.25">
      <c r="A24" s="7" t="s">
        <v>54</v>
      </c>
      <c r="B24" s="8">
        <v>9.461418962402826</v>
      </c>
      <c r="C24" s="8">
        <v>10.197426796800249</v>
      </c>
      <c r="D24" s="8">
        <v>9.1986152533776622</v>
      </c>
      <c r="E24" s="8">
        <v>6.198692312807192</v>
      </c>
      <c r="F24" s="8">
        <v>10.632389970771278</v>
      </c>
      <c r="G24" s="8">
        <v>9.8211429152633514</v>
      </c>
      <c r="H24" s="8">
        <v>9.7493488056747033</v>
      </c>
      <c r="I24" s="8">
        <v>7.1954925883707022</v>
      </c>
      <c r="J24" s="8">
        <v>8.5625140335988892</v>
      </c>
      <c r="K24" s="8">
        <v>5.8480677624974131</v>
      </c>
      <c r="L24" s="8">
        <v>13.881371585441132</v>
      </c>
      <c r="M24" s="8">
        <v>12.556901584917131</v>
      </c>
      <c r="N24" s="8">
        <v>13.522820807707546</v>
      </c>
      <c r="O24" s="8">
        <v>8.1942080002228863</v>
      </c>
      <c r="P24" s="8">
        <v>10.434255439490711</v>
      </c>
      <c r="Q24" s="8">
        <v>10.646227549545884</v>
      </c>
      <c r="R24" s="8">
        <v>8.6849167703354997</v>
      </c>
      <c r="S24" s="8">
        <v>7.3165302871874234</v>
      </c>
    </row>
    <row r="25" spans="1:19" x14ac:dyDescent="0.25">
      <c r="A25" s="7" t="s">
        <v>55</v>
      </c>
      <c r="B25" s="8">
        <v>9.5360199197731372</v>
      </c>
      <c r="C25" s="8">
        <v>10.247959301888983</v>
      </c>
      <c r="D25" s="8">
        <v>9.2811159184702561</v>
      </c>
      <c r="E25" s="8">
        <v>6.3831317101669587</v>
      </c>
      <c r="F25" s="8">
        <v>11.784551467260236</v>
      </c>
      <c r="G25" s="8">
        <v>9.7899734360304951</v>
      </c>
      <c r="H25" s="8">
        <v>9.623471456988888</v>
      </c>
      <c r="I25" s="8">
        <v>6.9731630045273851</v>
      </c>
      <c r="J25" s="8">
        <v>8.958941086920353</v>
      </c>
      <c r="K25" s="8">
        <v>5.3458869935338234</v>
      </c>
      <c r="L25" s="8">
        <v>15.298799182462419</v>
      </c>
      <c r="M25" s="8">
        <v>13.007525519846871</v>
      </c>
      <c r="N25" s="8">
        <v>13.40795966355314</v>
      </c>
      <c r="O25" s="8">
        <v>8.2793102693334522</v>
      </c>
      <c r="P25" s="8">
        <v>10.516840579642359</v>
      </c>
      <c r="Q25" s="8">
        <v>10.467780211227522</v>
      </c>
      <c r="R25" s="8">
        <v>8.9304929408504972</v>
      </c>
      <c r="S25" s="8">
        <v>7.3931570607941417</v>
      </c>
    </row>
    <row r="26" spans="1:19" x14ac:dyDescent="0.25">
      <c r="A26" s="7" t="s">
        <v>56</v>
      </c>
      <c r="B26" s="8">
        <v>9.592934503184722</v>
      </c>
      <c r="C26" s="8">
        <v>10.564965883750313</v>
      </c>
      <c r="D26" s="8">
        <v>9.2527768682405345</v>
      </c>
      <c r="E26" s="8">
        <v>7.0580287027823081</v>
      </c>
      <c r="F26" s="8">
        <v>10.625523035680871</v>
      </c>
      <c r="G26" s="8">
        <v>9.9480268976134365</v>
      </c>
      <c r="H26" s="8">
        <v>9.946572375188218</v>
      </c>
      <c r="I26" s="8">
        <v>6.8131646209338363</v>
      </c>
      <c r="J26" s="8">
        <v>8.9650896961151592</v>
      </c>
      <c r="K26" s="8">
        <v>5.3836942722617884</v>
      </c>
      <c r="L26" s="8">
        <v>14.760949227267204</v>
      </c>
      <c r="M26" s="8">
        <v>12.9509282241828</v>
      </c>
      <c r="N26" s="8">
        <v>12.38274425510841</v>
      </c>
      <c r="O26" s="8">
        <v>8.4859899980854916</v>
      </c>
      <c r="P26" s="8">
        <v>10.800449630952853</v>
      </c>
      <c r="Q26" s="8">
        <v>11.048250472209453</v>
      </c>
      <c r="R26" s="8">
        <v>9.0382331100994602</v>
      </c>
      <c r="S26" s="8">
        <v>7.7480232426228746</v>
      </c>
    </row>
    <row r="27" spans="1:19" x14ac:dyDescent="0.25">
      <c r="A27" s="7" t="s">
        <v>57</v>
      </c>
      <c r="B27" s="8">
        <v>9.6473564072074858</v>
      </c>
      <c r="C27" s="8">
        <v>10.52264261701167</v>
      </c>
      <c r="D27" s="8">
        <v>9.3242690274305637</v>
      </c>
      <c r="E27" s="8">
        <v>6.6980277642068833</v>
      </c>
      <c r="F27" s="8">
        <v>11.136693155835617</v>
      </c>
      <c r="G27" s="8">
        <v>9.9739266848604498</v>
      </c>
      <c r="H27" s="8">
        <v>10.056146261471538</v>
      </c>
      <c r="I27" s="8">
        <v>7.1314817900415868</v>
      </c>
      <c r="J27" s="8">
        <v>8.7392351487444877</v>
      </c>
      <c r="K27" s="8">
        <v>5.5772500669133835</v>
      </c>
      <c r="L27" s="8">
        <v>14.222781114453452</v>
      </c>
      <c r="M27" s="8">
        <v>12.435720681937607</v>
      </c>
      <c r="N27" s="8">
        <v>13.951168897338645</v>
      </c>
      <c r="O27" s="8">
        <v>8.424537906931727</v>
      </c>
      <c r="P27" s="8">
        <v>10.75804801434397</v>
      </c>
      <c r="Q27" s="8">
        <v>11.050663652908748</v>
      </c>
      <c r="R27" s="8">
        <v>9.171756659259735</v>
      </c>
      <c r="S27" s="8">
        <v>7.6453846829331376</v>
      </c>
    </row>
    <row r="28" spans="1:19" x14ac:dyDescent="0.25">
      <c r="A28" s="7" t="s">
        <v>58</v>
      </c>
      <c r="B28" s="8">
        <v>9.7382712342512807</v>
      </c>
      <c r="C28" s="8">
        <v>10.497987656871363</v>
      </c>
      <c r="D28" s="8">
        <v>9.4622020536455231</v>
      </c>
      <c r="E28" s="8">
        <v>6.9054296654441405</v>
      </c>
      <c r="F28" s="8">
        <v>11.648130783394373</v>
      </c>
      <c r="G28" s="8">
        <v>10.189622970118277</v>
      </c>
      <c r="H28" s="8">
        <v>10.16707462251185</v>
      </c>
      <c r="I28" s="8">
        <v>7.0317881215160156</v>
      </c>
      <c r="J28" s="8">
        <v>8.9052107281192612</v>
      </c>
      <c r="K28" s="8">
        <v>5.691274384267877</v>
      </c>
      <c r="L28" s="8">
        <v>14.294199665256519</v>
      </c>
      <c r="M28" s="8">
        <v>13.438430308535093</v>
      </c>
      <c r="N28" s="8">
        <v>13.959223332337833</v>
      </c>
      <c r="O28" s="8">
        <v>8.6717925539057212</v>
      </c>
      <c r="P28" s="8">
        <v>11.010272208569518</v>
      </c>
      <c r="Q28" s="8">
        <v>11.046841361617872</v>
      </c>
      <c r="R28" s="8">
        <v>8.916148378400619</v>
      </c>
      <c r="S28" s="8">
        <v>7.6457173195254473</v>
      </c>
    </row>
    <row r="29" spans="1:19" x14ac:dyDescent="0.25">
      <c r="A29" s="7" t="s">
        <v>59</v>
      </c>
      <c r="B29" s="8">
        <v>9.818971791265966</v>
      </c>
      <c r="C29" s="8">
        <v>10.741230886392481</v>
      </c>
      <c r="D29" s="8">
        <v>9.4830364579015587</v>
      </c>
      <c r="E29" s="8">
        <v>6.4870702037545405</v>
      </c>
      <c r="F29" s="8">
        <v>11.645610017047519</v>
      </c>
      <c r="G29" s="8">
        <v>9.9922855212988573</v>
      </c>
      <c r="H29" s="8">
        <v>9.883221340710092</v>
      </c>
      <c r="I29" s="8">
        <v>7.2376486455356313</v>
      </c>
      <c r="J29" s="8">
        <v>9.1097344967286524</v>
      </c>
      <c r="K29" s="8">
        <v>5.8870838356678616</v>
      </c>
      <c r="L29" s="8">
        <v>14.797217702544307</v>
      </c>
      <c r="M29" s="8">
        <v>13.759174555432171</v>
      </c>
      <c r="N29" s="8">
        <v>13.5455036570344</v>
      </c>
      <c r="O29" s="8">
        <v>8.1478040676575212</v>
      </c>
      <c r="P29" s="8">
        <v>11.153524658594375</v>
      </c>
      <c r="Q29" s="8">
        <v>11.06834717249596</v>
      </c>
      <c r="R29" s="8">
        <v>9.2951902973721108</v>
      </c>
      <c r="S29" s="8">
        <v>7.6268540857010514</v>
      </c>
    </row>
    <row r="30" spans="1:19" x14ac:dyDescent="0.25">
      <c r="A30" s="7" t="s">
        <v>60</v>
      </c>
      <c r="B30" s="8">
        <v>9.9387034777981871</v>
      </c>
      <c r="C30" s="8">
        <v>10.947169410189272</v>
      </c>
      <c r="D30" s="8">
        <v>9.5723134499473943</v>
      </c>
      <c r="E30" s="8">
        <v>6.7925321483591361</v>
      </c>
      <c r="F30" s="8">
        <v>11.393004547708415</v>
      </c>
      <c r="G30" s="8">
        <v>9.9906802431155537</v>
      </c>
      <c r="H30" s="8">
        <v>10.559912104431231</v>
      </c>
      <c r="I30" s="8">
        <v>7.3319291244190579</v>
      </c>
      <c r="J30" s="8">
        <v>9.1695170269786619</v>
      </c>
      <c r="K30" s="8">
        <v>5.8918289216348203</v>
      </c>
      <c r="L30" s="8">
        <v>14.580412077239908</v>
      </c>
      <c r="M30" s="8">
        <v>13.386820055883112</v>
      </c>
      <c r="N30" s="8">
        <v>14.288642559477008</v>
      </c>
      <c r="O30" s="8">
        <v>8.6502119295450779</v>
      </c>
      <c r="P30" s="8">
        <v>11.30910930038497</v>
      </c>
      <c r="Q30" s="8">
        <v>11.411242603476888</v>
      </c>
      <c r="R30" s="8">
        <v>9.275790506703057</v>
      </c>
      <c r="S30" s="8">
        <v>7.644883185391139</v>
      </c>
    </row>
    <row r="31" spans="1:19" x14ac:dyDescent="0.25">
      <c r="A31" s="7" t="s">
        <v>61</v>
      </c>
      <c r="B31" s="8">
        <v>10.004733861137046</v>
      </c>
      <c r="C31" s="8">
        <v>11.041044564045682</v>
      </c>
      <c r="D31" s="8">
        <v>9.6155987687506048</v>
      </c>
      <c r="E31" s="8">
        <v>6.3881374451002726</v>
      </c>
      <c r="F31" s="8">
        <v>11.308681181830545</v>
      </c>
      <c r="G31" s="8">
        <v>10.274173648976168</v>
      </c>
      <c r="H31" s="8">
        <v>10.713532645817553</v>
      </c>
      <c r="I31" s="8">
        <v>7.188916783934137</v>
      </c>
      <c r="J31" s="8">
        <v>9.5501477485240116</v>
      </c>
      <c r="K31" s="8">
        <v>5.8086531106867314</v>
      </c>
      <c r="L31" s="8">
        <v>14.837157632022071</v>
      </c>
      <c r="M31" s="8">
        <v>13.594179919871808</v>
      </c>
      <c r="N31" s="8">
        <v>13.230206490721557</v>
      </c>
      <c r="O31" s="8">
        <v>8.660510367425319</v>
      </c>
      <c r="P31" s="8">
        <v>11.653962773542952</v>
      </c>
      <c r="Q31" s="8">
        <v>11.437535389724513</v>
      </c>
      <c r="R31" s="8">
        <v>9.2405879785813276</v>
      </c>
      <c r="S31" s="8">
        <v>8.003734845910536</v>
      </c>
    </row>
    <row r="32" spans="1:19" x14ac:dyDescent="0.25">
      <c r="A32" s="7" t="s">
        <v>62</v>
      </c>
      <c r="B32" s="8">
        <v>10.27553210164818</v>
      </c>
      <c r="C32" s="8">
        <v>11.179407201097188</v>
      </c>
      <c r="D32" s="8">
        <v>9.9172096378848114</v>
      </c>
      <c r="E32" s="8">
        <v>6.6541764360288749</v>
      </c>
      <c r="F32" s="8">
        <v>10.855265562395054</v>
      </c>
      <c r="G32" s="8">
        <v>10.320751512816281</v>
      </c>
      <c r="H32" s="8">
        <v>10.796683423005758</v>
      </c>
      <c r="I32" s="8">
        <v>7.6602184692402968</v>
      </c>
      <c r="J32" s="8">
        <v>9.4735348569578761</v>
      </c>
      <c r="K32" s="8">
        <v>5.987137880556924</v>
      </c>
      <c r="L32" s="8">
        <v>15.976618735731435</v>
      </c>
      <c r="M32" s="8">
        <v>14.175554074438441</v>
      </c>
      <c r="N32" s="8">
        <v>14.110244877511274</v>
      </c>
      <c r="O32" s="8">
        <v>9.0566182399445427</v>
      </c>
      <c r="P32" s="8">
        <v>11.46487358657796</v>
      </c>
      <c r="Q32" s="8">
        <v>11.641316856778676</v>
      </c>
      <c r="R32" s="8">
        <v>9.7979035241439068</v>
      </c>
      <c r="S32" s="8">
        <v>7.8989462532772485</v>
      </c>
    </row>
    <row r="33" spans="1:19" x14ac:dyDescent="0.25">
      <c r="A33" s="7" t="s">
        <v>63</v>
      </c>
      <c r="B33" s="8">
        <v>10.156139175025649</v>
      </c>
      <c r="C33" s="8">
        <v>11.192859546970945</v>
      </c>
      <c r="D33" s="8">
        <v>9.7596589765799724</v>
      </c>
      <c r="E33" s="8">
        <v>6.3267727252579542</v>
      </c>
      <c r="F33" s="8">
        <v>11.528874251641156</v>
      </c>
      <c r="G33" s="8">
        <v>10.481540216072547</v>
      </c>
      <c r="H33" s="8">
        <v>10.433466857215512</v>
      </c>
      <c r="I33" s="8">
        <v>7.3525399744052748</v>
      </c>
      <c r="J33" s="8">
        <v>9.5912502928264534</v>
      </c>
      <c r="K33" s="8">
        <v>6.1666894785480979</v>
      </c>
      <c r="L33" s="8">
        <v>15.075970219523299</v>
      </c>
      <c r="M33" s="8">
        <v>13.867070931864561</v>
      </c>
      <c r="N33" s="8">
        <v>13.702344417101541</v>
      </c>
      <c r="O33" s="8">
        <v>8.764987758583219</v>
      </c>
      <c r="P33" s="8">
        <v>11.5032633987955</v>
      </c>
      <c r="Q33" s="8">
        <v>11.442552850426448</v>
      </c>
      <c r="R33" s="8">
        <v>9.8420899525435761</v>
      </c>
      <c r="S33" s="8">
        <v>7.5763189666798398</v>
      </c>
    </row>
    <row r="34" spans="1:19" x14ac:dyDescent="0.25">
      <c r="A34" s="7" t="s">
        <v>64</v>
      </c>
      <c r="B34" s="8">
        <v>10.242884962536804</v>
      </c>
      <c r="C34" s="8">
        <v>11.389320694489529</v>
      </c>
      <c r="D34" s="8">
        <v>9.8118869962555788</v>
      </c>
      <c r="E34" s="8">
        <v>6.4482321386688977</v>
      </c>
      <c r="F34" s="8">
        <v>11.64839337777461</v>
      </c>
      <c r="G34" s="8">
        <v>10.463068424266234</v>
      </c>
      <c r="H34" s="8">
        <v>10.766181039770812</v>
      </c>
      <c r="I34" s="8">
        <v>7.4626277931311273</v>
      </c>
      <c r="J34" s="8">
        <v>9.1472855383524276</v>
      </c>
      <c r="K34" s="8">
        <v>6.0317623579185016</v>
      </c>
      <c r="L34" s="8">
        <v>15.406839848805079</v>
      </c>
      <c r="M34" s="8">
        <v>13.59243532251277</v>
      </c>
      <c r="N34" s="8">
        <v>13.674206207339259</v>
      </c>
      <c r="O34" s="8">
        <v>8.7977100418408209</v>
      </c>
      <c r="P34" s="8">
        <v>11.937705902360172</v>
      </c>
      <c r="Q34" s="8">
        <v>11.592977511799686</v>
      </c>
      <c r="R34" s="8">
        <v>9.801650075823412</v>
      </c>
      <c r="S34" s="8">
        <v>8.0198145852424592</v>
      </c>
    </row>
    <row r="35" spans="1:19" x14ac:dyDescent="0.25">
      <c r="A35" s="7" t="s">
        <v>65</v>
      </c>
      <c r="B35" s="8">
        <v>10.458733317588333</v>
      </c>
      <c r="C35" s="8">
        <v>11.542563280897184</v>
      </c>
      <c r="D35" s="8">
        <v>10.042350771704553</v>
      </c>
      <c r="E35" s="8">
        <v>8.8971438123888014</v>
      </c>
      <c r="F35" s="8">
        <v>11.061226626475047</v>
      </c>
      <c r="G35" s="8">
        <v>10.727445693874179</v>
      </c>
      <c r="H35" s="8">
        <v>10.889873478995046</v>
      </c>
      <c r="I35" s="8">
        <v>7.4293240477693265</v>
      </c>
      <c r="J35" s="8">
        <v>9.5543774357433442</v>
      </c>
      <c r="K35" s="8">
        <v>6.2854241976281964</v>
      </c>
      <c r="L35" s="8">
        <v>16.144235963183849</v>
      </c>
      <c r="M35" s="8">
        <v>13.806810531807256</v>
      </c>
      <c r="N35" s="8">
        <v>13.901580089805154</v>
      </c>
      <c r="O35" s="8">
        <v>9.3119340557579537</v>
      </c>
      <c r="P35" s="8">
        <v>11.995043761657184</v>
      </c>
      <c r="Q35" s="8">
        <v>11.676605765060749</v>
      </c>
      <c r="R35" s="8">
        <v>10.23285767438157</v>
      </c>
      <c r="S35" s="8">
        <v>8.2253113628534464</v>
      </c>
    </row>
    <row r="36" spans="1:19" x14ac:dyDescent="0.25">
      <c r="A36" s="7" t="s">
        <v>66</v>
      </c>
      <c r="B36" s="8">
        <v>10.601607726170696</v>
      </c>
      <c r="C36" s="8">
        <v>11.73680221114091</v>
      </c>
      <c r="D36" s="8">
        <v>10.16859023128951</v>
      </c>
      <c r="E36" s="8">
        <v>7.0884413578865706</v>
      </c>
      <c r="F36" s="8">
        <v>12.030019493528284</v>
      </c>
      <c r="G36" s="8">
        <v>11.012229551397866</v>
      </c>
      <c r="H36" s="8">
        <v>10.965511182754407</v>
      </c>
      <c r="I36" s="8">
        <v>7.7569726966935164</v>
      </c>
      <c r="J36" s="8">
        <v>9.5271071771162461</v>
      </c>
      <c r="K36" s="8">
        <v>6.1349597468367536</v>
      </c>
      <c r="L36" s="8">
        <v>15.654486811834282</v>
      </c>
      <c r="M36" s="8">
        <v>14.600864354762312</v>
      </c>
      <c r="N36" s="8">
        <v>14.360907773847179</v>
      </c>
      <c r="O36" s="8">
        <v>8.8968854206399737</v>
      </c>
      <c r="P36" s="8">
        <v>12.049533560181406</v>
      </c>
      <c r="Q36" s="8">
        <v>12.195783521251709</v>
      </c>
      <c r="R36" s="8">
        <v>10.056809374003926</v>
      </c>
      <c r="S36" s="8">
        <v>8.0870316892577456</v>
      </c>
    </row>
    <row r="37" spans="1:19" x14ac:dyDescent="0.25">
      <c r="A37" s="7" t="s">
        <v>67</v>
      </c>
      <c r="B37" s="8">
        <v>10.636832386206962</v>
      </c>
      <c r="C37" s="8">
        <v>11.723067540433442</v>
      </c>
      <c r="D37" s="8">
        <v>10.201397171746011</v>
      </c>
      <c r="E37" s="8">
        <v>6.9950403648780384</v>
      </c>
      <c r="F37" s="8">
        <v>12.132404257008963</v>
      </c>
      <c r="G37" s="8">
        <v>10.949468884163172</v>
      </c>
      <c r="H37" s="8">
        <v>11.058445581026859</v>
      </c>
      <c r="I37" s="8">
        <v>7.59625518558006</v>
      </c>
      <c r="J37" s="8">
        <v>9.6975813578755314</v>
      </c>
      <c r="K37" s="8">
        <v>6.4314767119632235</v>
      </c>
      <c r="L37" s="8">
        <v>15.557298171466321</v>
      </c>
      <c r="M37" s="8">
        <v>14.340435496634468</v>
      </c>
      <c r="N37" s="8">
        <v>14.925970975156739</v>
      </c>
      <c r="O37" s="8">
        <v>9.1057524508416421</v>
      </c>
      <c r="P37" s="8">
        <v>12.403327404253007</v>
      </c>
      <c r="Q37" s="8">
        <v>11.820200929815382</v>
      </c>
      <c r="R37" s="8">
        <v>10.169245437832565</v>
      </c>
      <c r="S37" s="8">
        <v>8.2302421710574869</v>
      </c>
    </row>
    <row r="38" spans="1:19" x14ac:dyDescent="0.25">
      <c r="A38" s="7" t="s">
        <v>68</v>
      </c>
      <c r="B38" s="8">
        <v>10.744478269281908</v>
      </c>
      <c r="C38" s="8">
        <v>11.828825804855335</v>
      </c>
      <c r="D38" s="8">
        <v>10.326542399272096</v>
      </c>
      <c r="E38" s="8">
        <v>6.9864370677660288</v>
      </c>
      <c r="F38" s="8">
        <v>12.200376704043441</v>
      </c>
      <c r="G38" s="8">
        <v>10.93219849275272</v>
      </c>
      <c r="H38" s="8">
        <v>11.325638153515673</v>
      </c>
      <c r="I38" s="8">
        <v>7.7134906034983928</v>
      </c>
      <c r="J38" s="8">
        <v>9.9819792280766997</v>
      </c>
      <c r="K38" s="8">
        <v>6.4195469984815201</v>
      </c>
      <c r="L38" s="8">
        <v>15.62985172886005</v>
      </c>
      <c r="M38" s="8">
        <v>14.231209649954682</v>
      </c>
      <c r="N38" s="8">
        <v>14.728164701502726</v>
      </c>
      <c r="O38" s="8">
        <v>9.7011678863267221</v>
      </c>
      <c r="P38" s="8">
        <v>12.174557853488141</v>
      </c>
      <c r="Q38" s="8">
        <v>11.793027637473045</v>
      </c>
      <c r="R38" s="8">
        <v>10.443511648080722</v>
      </c>
      <c r="S38" s="8">
        <v>8.893094494214079</v>
      </c>
    </row>
    <row r="39" spans="1:19" x14ac:dyDescent="0.25">
      <c r="A39" s="7" t="s">
        <v>69</v>
      </c>
      <c r="B39" s="8">
        <v>10.982595598234324</v>
      </c>
      <c r="C39" s="8">
        <v>12.151724282768765</v>
      </c>
      <c r="D39" s="8">
        <v>10.513427707880174</v>
      </c>
      <c r="E39" s="8">
        <v>8.0440199439458837</v>
      </c>
      <c r="F39" s="8">
        <v>12.122982642542008</v>
      </c>
      <c r="G39" s="8">
        <v>11.328934068431698</v>
      </c>
      <c r="H39" s="8">
        <v>11.236308120081299</v>
      </c>
      <c r="I39" s="8">
        <v>8.0683853471383475</v>
      </c>
      <c r="J39" s="8">
        <v>10.216278257371293</v>
      </c>
      <c r="K39" s="8">
        <v>6.3780022554855185</v>
      </c>
      <c r="L39" s="8">
        <v>15.912846583878922</v>
      </c>
      <c r="M39" s="8">
        <v>14.264841170304821</v>
      </c>
      <c r="N39" s="8">
        <v>14.458450439006343</v>
      </c>
      <c r="O39" s="8">
        <v>9.8821881864753696</v>
      </c>
      <c r="P39" s="8">
        <v>12.543581718570049</v>
      </c>
      <c r="Q39" s="8">
        <v>12.39077050759175</v>
      </c>
      <c r="R39" s="8">
        <v>10.614361061118961</v>
      </c>
      <c r="S39" s="8">
        <v>8.2095898922317545</v>
      </c>
    </row>
    <row r="40" spans="1:19" x14ac:dyDescent="0.25">
      <c r="A40" s="7" t="s">
        <v>70</v>
      </c>
      <c r="B40" s="8">
        <v>10.957454580975499</v>
      </c>
      <c r="C40" s="8">
        <v>12.056035280601028</v>
      </c>
      <c r="D40" s="8">
        <v>10.528725984337152</v>
      </c>
      <c r="E40" s="8">
        <v>7.4452262368470068</v>
      </c>
      <c r="F40" s="8">
        <v>12.254271405511188</v>
      </c>
      <c r="G40" s="8">
        <v>11.299032564678768</v>
      </c>
      <c r="H40" s="8">
        <v>11.767465471934228</v>
      </c>
      <c r="I40" s="8">
        <v>7.7146625761421532</v>
      </c>
      <c r="J40" s="8">
        <v>10.250705673666669</v>
      </c>
      <c r="K40" s="8">
        <v>6.4767858963689013</v>
      </c>
      <c r="L40" s="8">
        <v>16.795455602578024</v>
      </c>
      <c r="M40" s="8">
        <v>14.522466290745809</v>
      </c>
      <c r="N40" s="8">
        <v>15.019769634926382</v>
      </c>
      <c r="O40" s="8">
        <v>9.350441387550612</v>
      </c>
      <c r="P40" s="8">
        <v>12.443237506057457</v>
      </c>
      <c r="Q40" s="8">
        <v>12.174737472736227</v>
      </c>
      <c r="R40" s="8">
        <v>10.496832621584128</v>
      </c>
      <c r="S40" s="8">
        <v>8.4802858945650588</v>
      </c>
    </row>
    <row r="41" spans="1:19" x14ac:dyDescent="0.25">
      <c r="A41" s="7" t="s">
        <v>71</v>
      </c>
      <c r="B41" s="8">
        <v>11.038987093503801</v>
      </c>
      <c r="C41" s="8">
        <v>12.351763771993514</v>
      </c>
      <c r="D41" s="8">
        <v>10.531986711527441</v>
      </c>
      <c r="E41" s="8">
        <v>7.7971298936190925</v>
      </c>
      <c r="F41" s="8">
        <v>12.979158195178421</v>
      </c>
      <c r="G41" s="8">
        <v>11.506426445681047</v>
      </c>
      <c r="H41" s="8">
        <v>11.370439628726448</v>
      </c>
      <c r="I41" s="8">
        <v>7.8506289856774636</v>
      </c>
      <c r="J41" s="8">
        <v>10.126678929458896</v>
      </c>
      <c r="K41" s="8">
        <v>6.5618414591837606</v>
      </c>
      <c r="L41" s="8">
        <v>15.71729119011289</v>
      </c>
      <c r="M41" s="8">
        <v>14.26925770311181</v>
      </c>
      <c r="N41" s="8">
        <v>14.91171409309761</v>
      </c>
      <c r="O41" s="8">
        <v>9.3115308894660469</v>
      </c>
      <c r="P41" s="8">
        <v>12.847286499646247</v>
      </c>
      <c r="Q41" s="8">
        <v>12.197893522217534</v>
      </c>
      <c r="R41" s="8">
        <v>11.097954194768826</v>
      </c>
      <c r="S41" s="8">
        <v>8.707245851080188</v>
      </c>
    </row>
    <row r="42" spans="1:19" x14ac:dyDescent="0.25">
      <c r="A42" s="7" t="s">
        <v>72</v>
      </c>
      <c r="B42" s="8">
        <v>11.163000402229342</v>
      </c>
      <c r="C42" s="8">
        <v>12.067853589028273</v>
      </c>
      <c r="D42" s="8">
        <v>10.827261922630543</v>
      </c>
      <c r="E42" s="8">
        <v>8.6429835177349368</v>
      </c>
      <c r="F42" s="8">
        <v>12.028489194337949</v>
      </c>
      <c r="G42" s="8">
        <v>11.521403568236005</v>
      </c>
      <c r="H42" s="8">
        <v>11.814667804160852</v>
      </c>
      <c r="I42" s="8">
        <v>7.9704364060267103</v>
      </c>
      <c r="J42" s="8">
        <v>10.382744160563929</v>
      </c>
      <c r="K42" s="8">
        <v>6.647254829067399</v>
      </c>
      <c r="L42" s="8">
        <v>16.866463995924647</v>
      </c>
      <c r="M42" s="8">
        <v>15.548958006175926</v>
      </c>
      <c r="N42" s="8">
        <v>15.104720320634888</v>
      </c>
      <c r="O42" s="8">
        <v>9.2478278050221512</v>
      </c>
      <c r="P42" s="8">
        <v>12.756809470543757</v>
      </c>
      <c r="Q42" s="8">
        <v>12.178143061385901</v>
      </c>
      <c r="R42" s="8">
        <v>10.475307043081841</v>
      </c>
      <c r="S42" s="8">
        <v>9.0211953804124967</v>
      </c>
    </row>
    <row r="43" spans="1:19" x14ac:dyDescent="0.25">
      <c r="A43" s="7" t="s">
        <v>73</v>
      </c>
      <c r="B43" s="8">
        <v>11.404626451764448</v>
      </c>
      <c r="C43" s="8">
        <v>12.512007954917422</v>
      </c>
      <c r="D43" s="8">
        <v>10.973627664091971</v>
      </c>
      <c r="E43" s="8">
        <v>9.4163861653182472</v>
      </c>
      <c r="F43" s="8">
        <v>11.942452877034334</v>
      </c>
      <c r="G43" s="8">
        <v>11.527678402328153</v>
      </c>
      <c r="H43" s="8">
        <v>11.739927108825853</v>
      </c>
      <c r="I43" s="8">
        <v>8.2497143005687583</v>
      </c>
      <c r="J43" s="8">
        <v>10.346873471181929</v>
      </c>
      <c r="K43" s="8">
        <v>6.6819658108136961</v>
      </c>
      <c r="L43" s="8">
        <v>16.302801666128971</v>
      </c>
      <c r="M43" s="8">
        <v>15.608852368740942</v>
      </c>
      <c r="N43" s="8">
        <v>15.859895367633168</v>
      </c>
      <c r="O43" s="8">
        <v>9.906231109208715</v>
      </c>
      <c r="P43" s="8">
        <v>12.797871433796569</v>
      </c>
      <c r="Q43" s="8">
        <v>12.761327729909578</v>
      </c>
      <c r="R43" s="8">
        <v>10.974896638894304</v>
      </c>
      <c r="S43" s="8">
        <v>9.4672685908915195</v>
      </c>
    </row>
    <row r="44" spans="1:19" x14ac:dyDescent="0.25">
      <c r="A44" s="7" t="s">
        <v>74</v>
      </c>
      <c r="B44" s="8">
        <v>11.4117774449322</v>
      </c>
      <c r="C44" s="8">
        <v>12.551556545921596</v>
      </c>
      <c r="D44" s="8">
        <v>10.977038681074182</v>
      </c>
      <c r="E44" s="8">
        <v>9.4965654495310385</v>
      </c>
      <c r="F44" s="8">
        <v>12.658185570611426</v>
      </c>
      <c r="G44" s="8">
        <v>11.653040415131148</v>
      </c>
      <c r="H44" s="8">
        <v>11.782342085790187</v>
      </c>
      <c r="I44" s="8">
        <v>8.0572432004894452</v>
      </c>
      <c r="J44" s="8">
        <v>10.569661226656418</v>
      </c>
      <c r="K44" s="8">
        <v>7.0313221241897699</v>
      </c>
      <c r="L44" s="8">
        <v>17.35143497270175</v>
      </c>
      <c r="M44" s="8">
        <v>15.208241161934524</v>
      </c>
      <c r="N44" s="8">
        <v>15.972646202123999</v>
      </c>
      <c r="O44" s="8">
        <v>9.973325008192889</v>
      </c>
      <c r="P44" s="8">
        <v>12.964691860172062</v>
      </c>
      <c r="Q44" s="8">
        <v>12.60391751669205</v>
      </c>
      <c r="R44" s="8">
        <v>10.879335557922705</v>
      </c>
      <c r="S44" s="8">
        <v>8.930601633092877</v>
      </c>
    </row>
    <row r="45" spans="1:19" x14ac:dyDescent="0.25">
      <c r="A45" s="7" t="s">
        <v>75</v>
      </c>
      <c r="B45" s="8">
        <v>11.44404346365406</v>
      </c>
      <c r="C45" s="8">
        <v>12.482229421907507</v>
      </c>
      <c r="D45" s="8">
        <v>11.059299694319419</v>
      </c>
      <c r="E45" s="8">
        <v>9.1897497164307929</v>
      </c>
      <c r="F45" s="8">
        <v>13.141010792384064</v>
      </c>
      <c r="G45" s="8">
        <v>11.876632908331729</v>
      </c>
      <c r="H45" s="8">
        <v>11.874486216758688</v>
      </c>
      <c r="I45" s="8">
        <v>8.2451779163790917</v>
      </c>
      <c r="J45" s="8">
        <v>10.522510983223864</v>
      </c>
      <c r="K45" s="8">
        <v>7.0357084238204584</v>
      </c>
      <c r="L45" s="8">
        <v>17.043498079733123</v>
      </c>
      <c r="M45" s="8">
        <v>15.3112010746847</v>
      </c>
      <c r="N45" s="8">
        <v>14.994858363867044</v>
      </c>
      <c r="O45" s="8">
        <v>9.9573863663459932</v>
      </c>
      <c r="P45" s="8">
        <v>12.910164244709742</v>
      </c>
      <c r="Q45" s="8">
        <v>12.574465025888594</v>
      </c>
      <c r="R45" s="8">
        <v>11.010450328016542</v>
      </c>
      <c r="S45" s="8">
        <v>8.9032355264901071</v>
      </c>
    </row>
    <row r="46" spans="1:19" x14ac:dyDescent="0.25">
      <c r="A46" s="7" t="s">
        <v>76</v>
      </c>
      <c r="B46" s="8">
        <v>11.525096223167131</v>
      </c>
      <c r="C46" s="8">
        <v>12.472997773005238</v>
      </c>
      <c r="D46" s="8">
        <v>11.165322826453149</v>
      </c>
      <c r="E46" s="8">
        <v>9.8859245812578127</v>
      </c>
      <c r="F46" s="8">
        <v>13.999501810295889</v>
      </c>
      <c r="G46" s="8">
        <v>11.867555158660174</v>
      </c>
      <c r="H46" s="8">
        <v>12.123628308076711</v>
      </c>
      <c r="I46" s="8">
        <v>8.3508181878120151</v>
      </c>
      <c r="J46" s="8">
        <v>10.384324546161666</v>
      </c>
      <c r="K46" s="8">
        <v>6.8764055239544009</v>
      </c>
      <c r="L46" s="8">
        <v>16.253663583630715</v>
      </c>
      <c r="M46" s="8">
        <v>16.448030676002201</v>
      </c>
      <c r="N46" s="8">
        <v>15.181626615354562</v>
      </c>
      <c r="O46" s="8">
        <v>9.8260572579075109</v>
      </c>
      <c r="P46" s="8">
        <v>13.144301241712848</v>
      </c>
      <c r="Q46" s="8">
        <v>12.402558382844283</v>
      </c>
      <c r="R46" s="8">
        <v>10.888081470437456</v>
      </c>
      <c r="S46" s="8">
        <v>9.1957064479827615</v>
      </c>
    </row>
    <row r="47" spans="1:19" x14ac:dyDescent="0.25">
      <c r="A47" s="7" t="s">
        <v>77</v>
      </c>
      <c r="B47" s="8">
        <v>11.836589672695744</v>
      </c>
      <c r="C47" s="8">
        <v>12.940221947226688</v>
      </c>
      <c r="D47" s="8">
        <v>11.41925985388594</v>
      </c>
      <c r="E47" s="8">
        <v>8.2106612566167811</v>
      </c>
      <c r="F47" s="8">
        <v>13.334334839878387</v>
      </c>
      <c r="G47" s="8">
        <v>12.136816770786563</v>
      </c>
      <c r="H47" s="8">
        <v>12.138121557799121</v>
      </c>
      <c r="I47" s="8">
        <v>8.3669859159631379</v>
      </c>
      <c r="J47" s="8">
        <v>11.008908265138231</v>
      </c>
      <c r="K47" s="8">
        <v>6.5372730205879899</v>
      </c>
      <c r="L47" s="8">
        <v>16.967264787034054</v>
      </c>
      <c r="M47" s="8">
        <v>16.996680983149894</v>
      </c>
      <c r="N47" s="8">
        <v>17.381824693717256</v>
      </c>
      <c r="O47" s="8">
        <v>10.104583134550642</v>
      </c>
      <c r="P47" s="8">
        <v>13.217190738023206</v>
      </c>
      <c r="Q47" s="8">
        <v>12.860817837788673</v>
      </c>
      <c r="R47" s="8">
        <v>11.340529656881277</v>
      </c>
      <c r="S47" s="8">
        <v>9.35026064756231</v>
      </c>
    </row>
    <row r="48" spans="1:19" x14ac:dyDescent="0.25">
      <c r="A48" s="7" t="s">
        <v>78</v>
      </c>
      <c r="B48" s="8">
        <v>11.775684663542332</v>
      </c>
      <c r="C48" s="8">
        <v>12.848347995890027</v>
      </c>
      <c r="D48" s="8">
        <v>11.354963010369637</v>
      </c>
      <c r="E48" s="8">
        <v>7.8685905745247142</v>
      </c>
      <c r="F48" s="8">
        <v>13.265720927521864</v>
      </c>
      <c r="G48" s="8">
        <v>12.086643463493186</v>
      </c>
      <c r="H48" s="8">
        <v>12.258224465725132</v>
      </c>
      <c r="I48" s="8">
        <v>8.2848242480345586</v>
      </c>
      <c r="J48" s="8">
        <v>11.064965912334774</v>
      </c>
      <c r="K48" s="8">
        <v>6.8725462426932475</v>
      </c>
      <c r="L48" s="8">
        <v>16.873182368959409</v>
      </c>
      <c r="M48" s="8">
        <v>16.744296714320829</v>
      </c>
      <c r="N48" s="8">
        <v>16.535740052981669</v>
      </c>
      <c r="O48" s="8">
        <v>10.244492352514696</v>
      </c>
      <c r="P48" s="8">
        <v>13.083869368175005</v>
      </c>
      <c r="Q48" s="8">
        <v>12.64415794061264</v>
      </c>
      <c r="R48" s="8">
        <v>11.534616255584721</v>
      </c>
      <c r="S48" s="8">
        <v>9.1856214568846184</v>
      </c>
    </row>
    <row r="49" spans="1:19" x14ac:dyDescent="0.25">
      <c r="A49" s="7" t="s">
        <v>79</v>
      </c>
      <c r="B49" s="8">
        <v>11.870382046221229</v>
      </c>
      <c r="C49" s="8">
        <v>12.964921127378794</v>
      </c>
      <c r="D49" s="8">
        <v>11.465835955236511</v>
      </c>
      <c r="E49" s="8">
        <v>9.9296432729026076</v>
      </c>
      <c r="F49" s="8">
        <v>14.92423636582093</v>
      </c>
      <c r="G49" s="8">
        <v>12.511170360928713</v>
      </c>
      <c r="H49" s="8">
        <v>12.491371388290744</v>
      </c>
      <c r="I49" s="8">
        <v>8.6546364210830067</v>
      </c>
      <c r="J49" s="8">
        <v>11.279086458655392</v>
      </c>
      <c r="K49" s="8">
        <v>6.8026217268179341</v>
      </c>
      <c r="L49" s="8">
        <v>17.703029920044152</v>
      </c>
      <c r="M49" s="8">
        <v>15.889941556874124</v>
      </c>
      <c r="N49" s="8">
        <v>16.130316064481931</v>
      </c>
      <c r="O49" s="8">
        <v>9.9114786755157755</v>
      </c>
      <c r="P49" s="8">
        <v>13.139530158975056</v>
      </c>
      <c r="Q49" s="8">
        <v>12.774259061384324</v>
      </c>
      <c r="R49" s="8">
        <v>11.162115442808879</v>
      </c>
      <c r="S49" s="8">
        <v>9.3770137634969934</v>
      </c>
    </row>
    <row r="50" spans="1:19" x14ac:dyDescent="0.25">
      <c r="A50" s="7" t="s">
        <v>80</v>
      </c>
      <c r="B50" s="8">
        <v>12.029946814722308</v>
      </c>
      <c r="C50" s="8">
        <v>13.084765081923626</v>
      </c>
      <c r="D50" s="8">
        <v>11.617581173747297</v>
      </c>
      <c r="E50" s="8">
        <v>7.9778059606492375</v>
      </c>
      <c r="F50" s="8">
        <v>13.358616081957241</v>
      </c>
      <c r="G50" s="8">
        <v>12.691473248733629</v>
      </c>
      <c r="H50" s="8">
        <v>12.904517773678927</v>
      </c>
      <c r="I50" s="8">
        <v>8.7125469087874379</v>
      </c>
      <c r="J50" s="8">
        <v>10.688077390907603</v>
      </c>
      <c r="K50" s="8">
        <v>7.0327356649365989</v>
      </c>
      <c r="L50" s="8">
        <v>17.928030556374893</v>
      </c>
      <c r="M50" s="8">
        <v>16.775484883044545</v>
      </c>
      <c r="N50" s="8">
        <v>16.165697097278152</v>
      </c>
      <c r="O50" s="8">
        <v>10.634686846933066</v>
      </c>
      <c r="P50" s="8">
        <v>13.610757883282123</v>
      </c>
      <c r="Q50" s="8">
        <v>12.861551055631566</v>
      </c>
      <c r="R50" s="8">
        <v>11.69472548844201</v>
      </c>
      <c r="S50" s="8">
        <v>9.0121795196914629</v>
      </c>
    </row>
    <row r="51" spans="1:19" x14ac:dyDescent="0.25">
      <c r="A51" s="7" t="s">
        <v>81</v>
      </c>
      <c r="B51" s="8">
        <v>12.073926849205767</v>
      </c>
      <c r="C51" s="8">
        <v>13.286663172399663</v>
      </c>
      <c r="D51" s="8">
        <v>11.575757878687201</v>
      </c>
      <c r="E51" s="8">
        <v>8.8988835588477659</v>
      </c>
      <c r="F51" s="8">
        <v>13.371353358305218</v>
      </c>
      <c r="G51" s="8">
        <v>12.472101072794706</v>
      </c>
      <c r="H51" s="8">
        <v>12.839627106675968</v>
      </c>
      <c r="I51" s="8">
        <v>8.7632766194565814</v>
      </c>
      <c r="J51" s="8">
        <v>11.714394543520179</v>
      </c>
      <c r="K51" s="8">
        <v>6.5971893827581072</v>
      </c>
      <c r="L51" s="8">
        <v>18.15421812839875</v>
      </c>
      <c r="M51" s="8">
        <v>16.811931439400407</v>
      </c>
      <c r="N51" s="8">
        <v>15.754843760286938</v>
      </c>
      <c r="O51" s="8">
        <v>9.4687801242636791</v>
      </c>
      <c r="P51" s="8">
        <v>13.720385051487295</v>
      </c>
      <c r="Q51" s="8">
        <v>13.037820252741783</v>
      </c>
      <c r="R51" s="8">
        <v>11.697321776014812</v>
      </c>
      <c r="S51" s="8">
        <v>9.6189395250562733</v>
      </c>
    </row>
    <row r="52" spans="1:19" x14ac:dyDescent="0.25">
      <c r="A52" s="7" t="s">
        <v>82</v>
      </c>
      <c r="B52" s="8">
        <v>12.233833553672914</v>
      </c>
      <c r="C52" s="8">
        <v>13.207557705521529</v>
      </c>
      <c r="D52" s="8">
        <v>11.82961187809016</v>
      </c>
      <c r="E52" s="8">
        <v>8.4462698754151315</v>
      </c>
      <c r="F52" s="8">
        <v>13.76419507523919</v>
      </c>
      <c r="G52" s="8">
        <v>12.316353419589943</v>
      </c>
      <c r="H52" s="8">
        <v>13.105432977387355</v>
      </c>
      <c r="I52" s="8">
        <v>8.6779580107722829</v>
      </c>
      <c r="J52" s="8">
        <v>11.375084033410234</v>
      </c>
      <c r="K52" s="8">
        <v>7.2485704561431925</v>
      </c>
      <c r="L52" s="8">
        <v>18.816462797637147</v>
      </c>
      <c r="M52" s="8">
        <v>17.425649134543701</v>
      </c>
      <c r="N52" s="8">
        <v>16.907358784908656</v>
      </c>
      <c r="O52" s="8">
        <v>10.357282752164659</v>
      </c>
      <c r="P52" s="8">
        <v>13.586493577408334</v>
      </c>
      <c r="Q52" s="8">
        <v>13.043063557851667</v>
      </c>
      <c r="R52" s="8">
        <v>11.59032185862532</v>
      </c>
      <c r="S52" s="8">
        <v>9.8790602844092437</v>
      </c>
    </row>
    <row r="53" spans="1:19" x14ac:dyDescent="0.25">
      <c r="A53" s="7" t="s">
        <v>83</v>
      </c>
      <c r="B53" s="8">
        <v>12.141768228181316</v>
      </c>
      <c r="C53" s="8">
        <v>13.298779925745086</v>
      </c>
      <c r="D53" s="8">
        <v>11.673165813315103</v>
      </c>
      <c r="E53" s="8">
        <v>8.9231720001264581</v>
      </c>
      <c r="F53" s="8">
        <v>13.384451270743019</v>
      </c>
      <c r="G53" s="8">
        <v>12.280253149704066</v>
      </c>
      <c r="H53" s="8">
        <v>13.119201741944448</v>
      </c>
      <c r="I53" s="8">
        <v>8.6508026758474621</v>
      </c>
      <c r="J53" s="8">
        <v>11.105080327539563</v>
      </c>
      <c r="K53" s="8">
        <v>7.0033078161107403</v>
      </c>
      <c r="L53" s="8">
        <v>17.805838152439669</v>
      </c>
      <c r="M53" s="8">
        <v>16.354656279614872</v>
      </c>
      <c r="N53" s="8">
        <v>16.9206980014716</v>
      </c>
      <c r="O53" s="8">
        <v>10.25134728566151</v>
      </c>
      <c r="P53" s="8">
        <v>13.848792018019523</v>
      </c>
      <c r="Q53" s="8">
        <v>13.235473129479693</v>
      </c>
      <c r="R53" s="8">
        <v>11.692614484518398</v>
      </c>
      <c r="S53" s="8">
        <v>10.272164885605937</v>
      </c>
    </row>
    <row r="54" spans="1:19" x14ac:dyDescent="0.25">
      <c r="A54" s="7" t="s">
        <v>84</v>
      </c>
      <c r="B54" s="8">
        <v>12.371951248659949</v>
      </c>
      <c r="C54" s="8">
        <v>13.399181582060312</v>
      </c>
      <c r="D54" s="8">
        <v>11.927352889394777</v>
      </c>
      <c r="E54" s="8">
        <v>7.8572190156346968</v>
      </c>
      <c r="F54" s="8">
        <v>15.276560609228449</v>
      </c>
      <c r="G54" s="8">
        <v>12.55375606731709</v>
      </c>
      <c r="H54" s="8">
        <v>13.456576451440153</v>
      </c>
      <c r="I54" s="8">
        <v>8.9560894437300167</v>
      </c>
      <c r="J54" s="8">
        <v>11.538750926104115</v>
      </c>
      <c r="K54" s="8">
        <v>7.1952156850335438</v>
      </c>
      <c r="L54" s="8">
        <v>18.324381653367954</v>
      </c>
      <c r="M54" s="8">
        <v>16.389845563916346</v>
      </c>
      <c r="N54" s="8">
        <v>17.329233113086595</v>
      </c>
      <c r="O54" s="8">
        <v>10.570092525933312</v>
      </c>
      <c r="P54" s="8">
        <v>14.347318322173745</v>
      </c>
      <c r="Q54" s="8">
        <v>13.249545953011584</v>
      </c>
      <c r="R54" s="8">
        <v>11.802532719607383</v>
      </c>
      <c r="S54" s="8">
        <v>9.9468381116489777</v>
      </c>
    </row>
    <row r="55" spans="1:19" x14ac:dyDescent="0.25">
      <c r="A55" s="7" t="s">
        <v>85</v>
      </c>
      <c r="B55" s="8">
        <v>12.39935694549847</v>
      </c>
      <c r="C55" s="8">
        <v>13.69149400039626</v>
      </c>
      <c r="D55" s="8">
        <v>11.843318747056314</v>
      </c>
      <c r="E55" s="8">
        <v>7.4252177466234865</v>
      </c>
      <c r="F55" s="8">
        <v>14.221952159177786</v>
      </c>
      <c r="G55" s="8">
        <v>12.23234799290878</v>
      </c>
      <c r="H55" s="8">
        <v>13.199783922168491</v>
      </c>
      <c r="I55" s="8">
        <v>8.9786589679028062</v>
      </c>
      <c r="J55" s="8">
        <v>11.748335275958208</v>
      </c>
      <c r="K55" s="8">
        <v>7.4551972856187669</v>
      </c>
      <c r="L55" s="8">
        <v>18.218646608907957</v>
      </c>
      <c r="M55" s="8">
        <v>16.939153585623814</v>
      </c>
      <c r="N55" s="8">
        <v>16.925523012993363</v>
      </c>
      <c r="O55" s="8">
        <v>10.268780194569946</v>
      </c>
      <c r="P55" s="8">
        <v>14.342305756912232</v>
      </c>
      <c r="Q55" s="8">
        <v>13.527379263652175</v>
      </c>
      <c r="R55" s="8">
        <v>11.984904068643013</v>
      </c>
      <c r="S55" s="8">
        <v>9.9405430672352377</v>
      </c>
    </row>
    <row r="56" spans="1:19" x14ac:dyDescent="0.25">
      <c r="A56" s="7" t="s">
        <v>86</v>
      </c>
      <c r="B56" s="8">
        <v>12.512892090182614</v>
      </c>
      <c r="C56" s="8">
        <v>13.720549065405709</v>
      </c>
      <c r="D56" s="8">
        <v>12.007746940689012</v>
      </c>
      <c r="E56" s="8">
        <v>7.7031043866513969</v>
      </c>
      <c r="F56" s="8">
        <v>15.584516904222848</v>
      </c>
      <c r="G56" s="8">
        <v>12.642379091597373</v>
      </c>
      <c r="H56" s="8">
        <v>12.885938007934392</v>
      </c>
      <c r="I56" s="8">
        <v>8.9724731895345595</v>
      </c>
      <c r="J56" s="8">
        <v>11.642190875982838</v>
      </c>
      <c r="K56" s="8">
        <v>6.9955180619025299</v>
      </c>
      <c r="L56" s="8">
        <v>18.474842595298458</v>
      </c>
      <c r="M56" s="8">
        <v>18.273127092490622</v>
      </c>
      <c r="N56" s="8">
        <v>16.833046847651993</v>
      </c>
      <c r="O56" s="8">
        <v>10.813997426190701</v>
      </c>
      <c r="P56" s="8">
        <v>14.550368620549103</v>
      </c>
      <c r="Q56" s="8">
        <v>13.554528979043813</v>
      </c>
      <c r="R56" s="8">
        <v>11.933163577545466</v>
      </c>
      <c r="S56" s="8">
        <v>9.863634079387456</v>
      </c>
    </row>
    <row r="57" spans="1:19" x14ac:dyDescent="0.25">
      <c r="A57" s="7" t="s">
        <v>87</v>
      </c>
      <c r="B57" s="8">
        <v>12.403499728348278</v>
      </c>
      <c r="C57" s="8">
        <v>13.783577719090173</v>
      </c>
      <c r="D57" s="8">
        <v>11.83288831059188</v>
      </c>
      <c r="E57" s="8">
        <v>8.3664119311920988</v>
      </c>
      <c r="F57" s="8">
        <v>14.741785302461704</v>
      </c>
      <c r="G57" s="8">
        <v>12.427305318021222</v>
      </c>
      <c r="H57" s="8">
        <v>13.205771359809766</v>
      </c>
      <c r="I57" s="8">
        <v>8.9248861173938536</v>
      </c>
      <c r="J57" s="8">
        <v>11.410179623493189</v>
      </c>
      <c r="K57" s="8">
        <v>7.1475817914488537</v>
      </c>
      <c r="L57" s="8">
        <v>18.634057247931963</v>
      </c>
      <c r="M57" s="8">
        <v>16.94237047513656</v>
      </c>
      <c r="N57" s="8">
        <v>17.254844146503913</v>
      </c>
      <c r="O57" s="8">
        <v>10.582585815184228</v>
      </c>
      <c r="P57" s="8">
        <v>14.502882977862946</v>
      </c>
      <c r="Q57" s="8">
        <v>13.466023479176311</v>
      </c>
      <c r="R57" s="8">
        <v>12.022815866832635</v>
      </c>
      <c r="S57" s="8">
        <v>9.6424854503361157</v>
      </c>
    </row>
    <row r="58" spans="1:19" x14ac:dyDescent="0.25">
      <c r="A58" s="7" t="s">
        <v>88</v>
      </c>
      <c r="B58" s="8">
        <v>12.559533203540997</v>
      </c>
      <c r="C58" s="8">
        <v>13.845960634096754</v>
      </c>
      <c r="D58" s="8">
        <v>12.037744212019971</v>
      </c>
      <c r="E58" s="8">
        <v>8.5826506807435781</v>
      </c>
      <c r="F58" s="8">
        <v>14.342258375139094</v>
      </c>
      <c r="G58" s="8">
        <v>12.500304688538897</v>
      </c>
      <c r="H58" s="8">
        <v>13.079842886812694</v>
      </c>
      <c r="I58" s="8">
        <v>8.9843120437595196</v>
      </c>
      <c r="J58" s="8">
        <v>11.521039738922667</v>
      </c>
      <c r="K58" s="8">
        <v>7.101228065781636</v>
      </c>
      <c r="L58" s="8">
        <v>18.57151969881167</v>
      </c>
      <c r="M58" s="8">
        <v>18.67302016006494</v>
      </c>
      <c r="N58" s="8">
        <v>17.749262423849565</v>
      </c>
      <c r="O58" s="8">
        <v>10.664351197913074</v>
      </c>
      <c r="P58" s="8">
        <v>14.540548119877085</v>
      </c>
      <c r="Q58" s="8">
        <v>13.599356514497611</v>
      </c>
      <c r="R58" s="8">
        <v>12.077313208240529</v>
      </c>
      <c r="S58" s="8">
        <v>10.424850474192199</v>
      </c>
    </row>
    <row r="59" spans="1:19" x14ac:dyDescent="0.25">
      <c r="A59" s="7" t="s">
        <v>89</v>
      </c>
      <c r="B59" s="8">
        <v>12.595746772970775</v>
      </c>
      <c r="C59" s="8">
        <v>13.863051883919914</v>
      </c>
      <c r="D59" s="8">
        <v>12.078831901197788</v>
      </c>
      <c r="E59" s="8">
        <v>9.0097023862495753</v>
      </c>
      <c r="F59" s="8">
        <v>14.808338371024783</v>
      </c>
      <c r="G59" s="8">
        <v>12.634804435656878</v>
      </c>
      <c r="H59" s="8">
        <v>12.92459496424164</v>
      </c>
      <c r="I59" s="8">
        <v>9.3365297960976648</v>
      </c>
      <c r="J59" s="8">
        <v>11.351961251703253</v>
      </c>
      <c r="K59" s="8">
        <v>7.3533632226285022</v>
      </c>
      <c r="L59" s="8">
        <v>18.436964564627122</v>
      </c>
      <c r="M59" s="8">
        <v>17.763805714382574</v>
      </c>
      <c r="N59" s="8">
        <v>17.425417873387381</v>
      </c>
      <c r="O59" s="8">
        <v>10.695630656406903</v>
      </c>
      <c r="P59" s="8">
        <v>14.530422199965804</v>
      </c>
      <c r="Q59" s="8">
        <v>13.377160966079817</v>
      </c>
      <c r="R59" s="8">
        <v>12.20437240357046</v>
      </c>
      <c r="S59" s="8">
        <v>10.085116272379086</v>
      </c>
    </row>
    <row r="60" spans="1:19" x14ac:dyDescent="0.25">
      <c r="A60" s="7" t="s">
        <v>90</v>
      </c>
      <c r="B60" s="8">
        <v>12.609144371289139</v>
      </c>
      <c r="C60" s="8">
        <v>13.957164008025785</v>
      </c>
      <c r="D60" s="8">
        <v>12.083821277706308</v>
      </c>
      <c r="E60" s="8">
        <v>8.5904288549121475</v>
      </c>
      <c r="F60" s="8">
        <v>14.911906939114948</v>
      </c>
      <c r="G60" s="8">
        <v>13.163823897379377</v>
      </c>
      <c r="H60" s="8">
        <v>13.105177550267774</v>
      </c>
      <c r="I60" s="8">
        <v>8.7762653842220733</v>
      </c>
      <c r="J60" s="8">
        <v>11.804468516090576</v>
      </c>
      <c r="K60" s="8">
        <v>7.2542466054149903</v>
      </c>
      <c r="L60" s="8">
        <v>18.986902455193796</v>
      </c>
      <c r="M60" s="8">
        <v>17.502592686913399</v>
      </c>
      <c r="N60" s="8">
        <v>17.855058319695978</v>
      </c>
      <c r="O60" s="8">
        <v>9.6680489494518458</v>
      </c>
      <c r="P60" s="8">
        <v>14.660360924978596</v>
      </c>
      <c r="Q60" s="8">
        <v>13.451119449410241</v>
      </c>
      <c r="R60" s="8">
        <v>12.146484309043883</v>
      </c>
      <c r="S60" s="8">
        <v>11.058885445735541</v>
      </c>
    </row>
    <row r="61" spans="1:19" x14ac:dyDescent="0.25">
      <c r="A61" s="7" t="s">
        <v>91</v>
      </c>
      <c r="B61" s="8">
        <v>12.657719359562559</v>
      </c>
      <c r="C61" s="8">
        <v>14.080823855884306</v>
      </c>
      <c r="D61" s="8">
        <v>12.112310734937571</v>
      </c>
      <c r="E61" s="8">
        <v>7.254369012619768</v>
      </c>
      <c r="F61" s="8">
        <v>15.530916439645083</v>
      </c>
      <c r="G61" s="8">
        <v>12.900364475523499</v>
      </c>
      <c r="H61" s="8">
        <v>13.509110131375131</v>
      </c>
      <c r="I61" s="8">
        <v>8.7523215736130595</v>
      </c>
      <c r="J61" s="8">
        <v>11.924733504597031</v>
      </c>
      <c r="K61" s="8">
        <v>7.1252928878811836</v>
      </c>
      <c r="L61" s="8">
        <v>18.545866787945236</v>
      </c>
      <c r="M61" s="8">
        <v>18.839302801114496</v>
      </c>
      <c r="N61" s="8">
        <v>17.268076260925728</v>
      </c>
      <c r="O61" s="8">
        <v>10.662303776187441</v>
      </c>
      <c r="P61" s="8">
        <v>14.836399798466081</v>
      </c>
      <c r="Q61" s="8">
        <v>13.941462892611748</v>
      </c>
      <c r="R61" s="8">
        <v>11.866575803656533</v>
      </c>
      <c r="S61" s="8">
        <v>10.449752536890159</v>
      </c>
    </row>
    <row r="62" spans="1:19" x14ac:dyDescent="0.25">
      <c r="A62" s="7" t="s">
        <v>92</v>
      </c>
      <c r="B62" s="8">
        <v>12.608840019339228</v>
      </c>
      <c r="C62" s="8">
        <v>14.17294137032005</v>
      </c>
      <c r="D62" s="8">
        <v>12.004752922843792</v>
      </c>
      <c r="E62" s="8">
        <v>8.8361309027432622</v>
      </c>
      <c r="F62" s="8">
        <v>14.66265787656147</v>
      </c>
      <c r="G62" s="8">
        <v>12.879425988281028</v>
      </c>
      <c r="H62" s="8">
        <v>13.615565973484314</v>
      </c>
      <c r="I62" s="8">
        <v>8.962856579400146</v>
      </c>
      <c r="J62" s="8">
        <v>11.394612627684777</v>
      </c>
      <c r="K62" s="8">
        <v>7.157679380161543</v>
      </c>
      <c r="L62" s="8">
        <v>18.903254762373134</v>
      </c>
      <c r="M62" s="8">
        <v>17.08639027063165</v>
      </c>
      <c r="N62" s="8">
        <v>17.505604492460801</v>
      </c>
      <c r="O62" s="8">
        <v>10.38810916455132</v>
      </c>
      <c r="P62" s="8">
        <v>14.834681640651516</v>
      </c>
      <c r="Q62" s="8">
        <v>13.442713795548924</v>
      </c>
      <c r="R62" s="8">
        <v>12.465747419346901</v>
      </c>
      <c r="S62" s="8">
        <v>10.27780810917222</v>
      </c>
    </row>
    <row r="63" spans="1:19" x14ac:dyDescent="0.25">
      <c r="A63" s="7" t="s">
        <v>93</v>
      </c>
      <c r="B63" s="8">
        <v>12.662774638598941</v>
      </c>
      <c r="C63" s="8">
        <v>14.1516129551693</v>
      </c>
      <c r="D63" s="8">
        <v>12.073750296429633</v>
      </c>
      <c r="E63" s="8">
        <v>8.964805218111227</v>
      </c>
      <c r="F63" s="8">
        <v>14.792261184873299</v>
      </c>
      <c r="G63" s="8">
        <v>12.949078924052289</v>
      </c>
      <c r="H63" s="8">
        <v>13.352487272756653</v>
      </c>
      <c r="I63" s="8">
        <v>9.2331831462620357</v>
      </c>
      <c r="J63" s="8">
        <v>11.371423122354777</v>
      </c>
      <c r="K63" s="8">
        <v>7.4167095351567962</v>
      </c>
      <c r="L63" s="8">
        <v>18.657888383400252</v>
      </c>
      <c r="M63" s="8">
        <v>17.243987432039241</v>
      </c>
      <c r="N63" s="8">
        <v>16.575070695505875</v>
      </c>
      <c r="O63" s="8">
        <v>10.269238272641742</v>
      </c>
      <c r="P63" s="8">
        <v>15.145572983372652</v>
      </c>
      <c r="Q63" s="8">
        <v>13.767831105853642</v>
      </c>
      <c r="R63" s="8">
        <v>12.301223375374271</v>
      </c>
      <c r="S63" s="8">
        <v>9.9843103088440728</v>
      </c>
    </row>
    <row r="64" spans="1:19" x14ac:dyDescent="0.25">
      <c r="A64" s="7" t="s">
        <v>94</v>
      </c>
      <c r="B64" s="8">
        <v>12.807341726894943</v>
      </c>
      <c r="C64" s="8">
        <v>14.059222985397295</v>
      </c>
      <c r="D64" s="8">
        <v>12.33550918416997</v>
      </c>
      <c r="E64" s="8">
        <v>9.1696539717540606</v>
      </c>
      <c r="F64" s="8">
        <v>14.849230906041328</v>
      </c>
      <c r="G64" s="8">
        <v>13.360114993172878</v>
      </c>
      <c r="H64" s="8">
        <v>14.160713929995653</v>
      </c>
      <c r="I64" s="8">
        <v>9.0146389104438711</v>
      </c>
      <c r="J64" s="8">
        <v>12.400295024756666</v>
      </c>
      <c r="K64" s="8">
        <v>7.2346973954227076</v>
      </c>
      <c r="L64" s="8">
        <v>19.017382818193898</v>
      </c>
      <c r="M64" s="8">
        <v>17.33647774822785</v>
      </c>
      <c r="N64" s="8">
        <v>18.072696049593876</v>
      </c>
      <c r="O64" s="8">
        <v>10.315181773360381</v>
      </c>
      <c r="P64" s="8">
        <v>14.907291542517648</v>
      </c>
      <c r="Q64" s="8">
        <v>13.432913409068121</v>
      </c>
      <c r="R64" s="8">
        <v>12.276225774293174</v>
      </c>
      <c r="S64" s="8">
        <v>10.704788887198035</v>
      </c>
    </row>
    <row r="65" spans="1:19" x14ac:dyDescent="0.25">
      <c r="A65" s="7" t="s">
        <v>95</v>
      </c>
      <c r="B65" s="8">
        <v>12.943741656455707</v>
      </c>
      <c r="C65" s="8">
        <v>14.37082386768291</v>
      </c>
      <c r="D65" s="8">
        <v>12.427038091787914</v>
      </c>
      <c r="E65" s="8">
        <v>8.7425578117756135</v>
      </c>
      <c r="F65" s="8">
        <v>14.420354831334894</v>
      </c>
      <c r="G65" s="8">
        <v>13.470248223839038</v>
      </c>
      <c r="H65" s="8">
        <v>13.468049226152589</v>
      </c>
      <c r="I65" s="8">
        <v>9.0725602885370371</v>
      </c>
      <c r="J65" s="8">
        <v>12.23344919720761</v>
      </c>
      <c r="K65" s="8">
        <v>6.9677829923742864</v>
      </c>
      <c r="L65" s="8">
        <v>19.082969721107307</v>
      </c>
      <c r="M65" s="8">
        <v>18.627900293590631</v>
      </c>
      <c r="N65" s="8">
        <v>17.468585319495023</v>
      </c>
      <c r="O65" s="8">
        <v>11.028433251419512</v>
      </c>
      <c r="P65" s="8">
        <v>15.65997034559869</v>
      </c>
      <c r="Q65" s="8">
        <v>13.714090409588124</v>
      </c>
      <c r="R65" s="8">
        <v>12.463701584234027</v>
      </c>
      <c r="S65" s="8">
        <v>10.358076070627449</v>
      </c>
    </row>
    <row r="66" spans="1:19" x14ac:dyDescent="0.25">
      <c r="A66" s="7" t="s">
        <v>96</v>
      </c>
      <c r="B66" s="8">
        <v>12.942922179678753</v>
      </c>
      <c r="C66" s="8">
        <v>14.335218159533076</v>
      </c>
      <c r="D66" s="8">
        <v>12.408549835638466</v>
      </c>
      <c r="E66" s="8">
        <v>8.432458850415113</v>
      </c>
      <c r="F66" s="8">
        <v>14.622629489872926</v>
      </c>
      <c r="G66" s="8">
        <v>13.35694269860239</v>
      </c>
      <c r="H66" s="8">
        <v>13.581357503774989</v>
      </c>
      <c r="I66" s="8">
        <v>9.357462266003008</v>
      </c>
      <c r="J66" s="8">
        <v>12.141331127795276</v>
      </c>
      <c r="K66" s="8">
        <v>7.3644879414499078</v>
      </c>
      <c r="L66" s="8">
        <v>18.817249744952999</v>
      </c>
      <c r="M66" s="8">
        <v>18.640351944105387</v>
      </c>
      <c r="N66" s="8">
        <v>18.511613323270801</v>
      </c>
      <c r="O66" s="8">
        <v>10.837122903245824</v>
      </c>
      <c r="P66" s="8">
        <v>15.012694858188405</v>
      </c>
      <c r="Q66" s="8">
        <v>14.007343964997192</v>
      </c>
      <c r="R66" s="8">
        <v>12.241318614716187</v>
      </c>
      <c r="S66" s="8">
        <v>10.01755731959364</v>
      </c>
    </row>
    <row r="67" spans="1:19" x14ac:dyDescent="0.25">
      <c r="A67" s="7" t="s">
        <v>97</v>
      </c>
      <c r="B67" s="8">
        <v>13.003607527428066</v>
      </c>
      <c r="C67" s="8">
        <v>14.277320209656429</v>
      </c>
      <c r="D67" s="8">
        <v>12.519004557407673</v>
      </c>
      <c r="E67" s="8">
        <v>10.940419812933099</v>
      </c>
      <c r="F67" s="8">
        <v>14.939538388296189</v>
      </c>
      <c r="G67" s="8">
        <v>13.450723034797024</v>
      </c>
      <c r="H67" s="8">
        <v>13.71315413312295</v>
      </c>
      <c r="I67" s="8">
        <v>9.2694240460763044</v>
      </c>
      <c r="J67" s="8">
        <v>11.840984620286514</v>
      </c>
      <c r="K67" s="8">
        <v>7.3456631218808948</v>
      </c>
      <c r="L67" s="8">
        <v>19.264419771991612</v>
      </c>
      <c r="M67" s="8">
        <v>17.406098939125311</v>
      </c>
      <c r="N67" s="8">
        <v>18.213797151352807</v>
      </c>
      <c r="O67" s="8">
        <v>11.146327200634721</v>
      </c>
      <c r="P67" s="8">
        <v>15.192720464589643</v>
      </c>
      <c r="Q67" s="8">
        <v>13.84977658829426</v>
      </c>
      <c r="R67" s="8">
        <v>12.63600472612562</v>
      </c>
      <c r="S67" s="8">
        <v>10.200215390777643</v>
      </c>
    </row>
    <row r="68" spans="1:19" x14ac:dyDescent="0.25">
      <c r="A68" s="7" t="s">
        <v>98</v>
      </c>
      <c r="B68" s="8">
        <v>13.088627810374401</v>
      </c>
      <c r="C68" s="8">
        <v>14.433991069693191</v>
      </c>
      <c r="D68" s="8">
        <v>12.576863816291736</v>
      </c>
      <c r="E68" s="8">
        <v>9.2460788562900849</v>
      </c>
      <c r="F68" s="8">
        <v>14.883098269702838</v>
      </c>
      <c r="G68" s="8">
        <v>13.568744422686381</v>
      </c>
      <c r="H68" s="8">
        <v>13.455751940751174</v>
      </c>
      <c r="I68" s="8">
        <v>9.7719180826934355</v>
      </c>
      <c r="J68" s="8">
        <v>12.165416826507139</v>
      </c>
      <c r="K68" s="8">
        <v>7.3761582068081504</v>
      </c>
      <c r="L68" s="8">
        <v>19.507459168104841</v>
      </c>
      <c r="M68" s="8">
        <v>17.959930351911485</v>
      </c>
      <c r="N68" s="8">
        <v>18.492451219853013</v>
      </c>
      <c r="O68" s="8">
        <v>10.532734549156741</v>
      </c>
      <c r="P68" s="8">
        <v>14.920903762945446</v>
      </c>
      <c r="Q68" s="8">
        <v>13.891628495835493</v>
      </c>
      <c r="R68" s="8">
        <v>12.476990237602051</v>
      </c>
      <c r="S68" s="8">
        <v>11.010277437951057</v>
      </c>
    </row>
    <row r="69" spans="1:19" x14ac:dyDescent="0.25">
      <c r="A69" s="7" t="s">
        <v>99</v>
      </c>
      <c r="B69" s="8">
        <v>13.126954209565877</v>
      </c>
      <c r="C69" s="8">
        <v>14.200869172670815</v>
      </c>
      <c r="D69" s="8">
        <v>12.717709634791179</v>
      </c>
      <c r="E69" s="8">
        <v>9.4489402399172455</v>
      </c>
      <c r="F69" s="8">
        <v>15.669558786099079</v>
      </c>
      <c r="G69" s="8">
        <v>13.460128186895114</v>
      </c>
      <c r="H69" s="8">
        <v>13.863342074909999</v>
      </c>
      <c r="I69" s="8">
        <v>9.3687945898270151</v>
      </c>
      <c r="J69" s="8">
        <v>12.480487600367288</v>
      </c>
      <c r="K69" s="8">
        <v>7.1875048073149657</v>
      </c>
      <c r="L69" s="8">
        <v>19.199601221706569</v>
      </c>
      <c r="M69" s="8">
        <v>18.218873662548631</v>
      </c>
      <c r="N69" s="8">
        <v>19.086866379208832</v>
      </c>
      <c r="O69" s="8">
        <v>11.163594849051002</v>
      </c>
      <c r="P69" s="8">
        <v>15.03062157143823</v>
      </c>
      <c r="Q69" s="8">
        <v>13.814918255384821</v>
      </c>
      <c r="R69" s="8">
        <v>12.228156165393509</v>
      </c>
      <c r="S69" s="8">
        <v>11.165287834731725</v>
      </c>
    </row>
    <row r="70" spans="1:19" x14ac:dyDescent="0.25">
      <c r="A70" s="7" t="s">
        <v>100</v>
      </c>
      <c r="B70" s="8">
        <v>12.953116785471018</v>
      </c>
      <c r="C70" s="8">
        <v>14.290566426241433</v>
      </c>
      <c r="D70" s="8">
        <v>12.467636204649091</v>
      </c>
      <c r="E70" s="8">
        <v>7.7800727069736677</v>
      </c>
      <c r="F70" s="8">
        <v>14.212941669653366</v>
      </c>
      <c r="G70" s="8">
        <v>13.500509616926099</v>
      </c>
      <c r="H70" s="8">
        <v>13.175465098909882</v>
      </c>
      <c r="I70" s="8">
        <v>9.5635902238882142</v>
      </c>
      <c r="J70" s="8">
        <v>11.856209215075484</v>
      </c>
      <c r="K70" s="8">
        <v>7.363842346338993</v>
      </c>
      <c r="L70" s="8">
        <v>19.443754930261729</v>
      </c>
      <c r="M70" s="8">
        <v>19.063797703842212</v>
      </c>
      <c r="N70" s="8">
        <v>17.505586726487092</v>
      </c>
      <c r="O70" s="8">
        <v>10.604787760038091</v>
      </c>
      <c r="P70" s="8">
        <v>15.650895817869685</v>
      </c>
      <c r="Q70" s="8">
        <v>13.548366034109447</v>
      </c>
      <c r="R70" s="8">
        <v>12.163290071715346</v>
      </c>
      <c r="S70" s="8">
        <v>10.312864463242606</v>
      </c>
    </row>
    <row r="71" spans="1:19" x14ac:dyDescent="0.25">
      <c r="A71" s="7" t="s">
        <v>101</v>
      </c>
      <c r="B71" s="8">
        <v>13.150071245715273</v>
      </c>
      <c r="C71" s="8">
        <v>14.346249156966477</v>
      </c>
      <c r="D71" s="8">
        <v>12.697648376186464</v>
      </c>
      <c r="E71" s="8">
        <v>8.5451462106581761</v>
      </c>
      <c r="F71" s="8">
        <v>15.922411437783717</v>
      </c>
      <c r="G71" s="8">
        <v>13.779097846937837</v>
      </c>
      <c r="H71" s="8">
        <v>13.269652825418484</v>
      </c>
      <c r="I71" s="8">
        <v>9.4207431592613045</v>
      </c>
      <c r="J71" s="8">
        <v>12.265278742566361</v>
      </c>
      <c r="K71" s="8">
        <v>7.2722898751510439</v>
      </c>
      <c r="L71" s="8">
        <v>20.273113712498485</v>
      </c>
      <c r="M71" s="8">
        <v>17.919872789462413</v>
      </c>
      <c r="N71" s="8">
        <v>18.561629214765901</v>
      </c>
      <c r="O71" s="8">
        <v>10.910748010405555</v>
      </c>
      <c r="P71" s="8">
        <v>15.261289730203586</v>
      </c>
      <c r="Q71" s="8">
        <v>13.891173088715476</v>
      </c>
      <c r="R71" s="8">
        <v>12.35250477952389</v>
      </c>
      <c r="S71" s="8">
        <v>10.389430900367119</v>
      </c>
    </row>
    <row r="72" spans="1:19" x14ac:dyDescent="0.25">
      <c r="A72" s="7" t="s">
        <v>102</v>
      </c>
      <c r="B72" s="8">
        <v>13.07799780772689</v>
      </c>
      <c r="C72" s="8">
        <v>14.428969439086288</v>
      </c>
      <c r="D72" s="8">
        <v>12.574015264643005</v>
      </c>
      <c r="E72" s="8">
        <v>9.6452899704343906</v>
      </c>
      <c r="F72" s="8">
        <v>15.962305208105892</v>
      </c>
      <c r="G72" s="8">
        <v>13.498739688190113</v>
      </c>
      <c r="H72" s="8">
        <v>13.128962712240414</v>
      </c>
      <c r="I72" s="8">
        <v>9.4366579835166018</v>
      </c>
      <c r="J72" s="8">
        <v>11.870863543035433</v>
      </c>
      <c r="K72" s="8">
        <v>7.3841034961709733</v>
      </c>
      <c r="L72" s="8">
        <v>20.889091278960855</v>
      </c>
      <c r="M72" s="8">
        <v>18.021419868093535</v>
      </c>
      <c r="N72" s="8">
        <v>17.503382055122415</v>
      </c>
      <c r="O72" s="8">
        <v>11.126637153597123</v>
      </c>
      <c r="P72" s="8">
        <v>15.300853890323479</v>
      </c>
      <c r="Q72" s="8">
        <v>13.607352006020207</v>
      </c>
      <c r="R72" s="8">
        <v>12.629646537391936</v>
      </c>
      <c r="S72" s="8">
        <v>10.585245581562924</v>
      </c>
    </row>
    <row r="73" spans="1:19" x14ac:dyDescent="0.25">
      <c r="A73" s="7" t="s">
        <v>103</v>
      </c>
      <c r="B73" s="8">
        <v>13.286736462739544</v>
      </c>
      <c r="C73" s="8">
        <v>14.663173860505935</v>
      </c>
      <c r="D73" s="8">
        <v>12.78732281535193</v>
      </c>
      <c r="E73" s="8">
        <v>10.158754592740499</v>
      </c>
      <c r="F73" s="8">
        <v>15.467798397099511</v>
      </c>
      <c r="G73" s="8">
        <v>13.192034752329665</v>
      </c>
      <c r="H73" s="8">
        <v>13.259421730495857</v>
      </c>
      <c r="I73" s="8">
        <v>9.7081919916640782</v>
      </c>
      <c r="J73" s="8">
        <v>12.521846847539257</v>
      </c>
      <c r="K73" s="8">
        <v>7.4414084943386074</v>
      </c>
      <c r="L73" s="8">
        <v>20.491113749581313</v>
      </c>
      <c r="M73" s="8">
        <v>18.516309870242743</v>
      </c>
      <c r="N73" s="8">
        <v>17.932238768699033</v>
      </c>
      <c r="O73" s="8">
        <v>11.209346009370041</v>
      </c>
      <c r="P73" s="8">
        <v>15.715295295490419</v>
      </c>
      <c r="Q73" s="8">
        <v>14.330187967696775</v>
      </c>
      <c r="R73" s="8">
        <v>12.449465681119383</v>
      </c>
      <c r="S73" s="8">
        <v>11.472945282968425</v>
      </c>
    </row>
    <row r="74" spans="1:19" x14ac:dyDescent="0.25">
      <c r="A74" s="7" t="s">
        <v>104</v>
      </c>
      <c r="B74" s="8">
        <v>13.222338639851642</v>
      </c>
      <c r="C74" s="8">
        <v>14.358257489442204</v>
      </c>
      <c r="D74" s="8">
        <v>12.812117295854266</v>
      </c>
      <c r="E74" s="8">
        <v>9.1353660324958454</v>
      </c>
      <c r="F74" s="8">
        <v>18.481285290172973</v>
      </c>
      <c r="G74" s="8">
        <v>13.524997196956333</v>
      </c>
      <c r="H74" s="8">
        <v>13.209595275912241</v>
      </c>
      <c r="I74" s="8">
        <v>9.6284960347908211</v>
      </c>
      <c r="J74" s="8">
        <v>12.518238990405436</v>
      </c>
      <c r="K74" s="8">
        <v>7.676139008045836</v>
      </c>
      <c r="L74" s="8">
        <v>19.819336619560854</v>
      </c>
      <c r="M74" s="8">
        <v>19.728878602101187</v>
      </c>
      <c r="N74" s="8">
        <v>17.569960985833376</v>
      </c>
      <c r="O74" s="8">
        <v>10.860717947570674</v>
      </c>
      <c r="P74" s="8">
        <v>15.409234079316153</v>
      </c>
      <c r="Q74" s="8">
        <v>13.923209273053541</v>
      </c>
      <c r="R74" s="8">
        <v>12.437824287147317</v>
      </c>
      <c r="S74" s="8">
        <v>10.736730864331118</v>
      </c>
    </row>
    <row r="75" spans="1:19" x14ac:dyDescent="0.25">
      <c r="A75" s="7" t="s">
        <v>105</v>
      </c>
      <c r="B75" s="8">
        <v>13.333768387256255</v>
      </c>
      <c r="C75" s="8">
        <v>14.578087864341416</v>
      </c>
      <c r="D75" s="8">
        <v>12.884698889033308</v>
      </c>
      <c r="E75" s="8">
        <v>8.3890839505867465</v>
      </c>
      <c r="F75" s="8">
        <v>16.866283247141432</v>
      </c>
      <c r="G75" s="8">
        <v>13.558656160874344</v>
      </c>
      <c r="H75" s="8">
        <v>14.207748889633161</v>
      </c>
      <c r="I75" s="8">
        <v>9.8557326061122001</v>
      </c>
      <c r="J75" s="8">
        <v>12.937626738168952</v>
      </c>
      <c r="K75" s="8">
        <v>7.4877424595601587</v>
      </c>
      <c r="L75" s="8">
        <v>19.920240191566823</v>
      </c>
      <c r="M75" s="8">
        <v>18.65380231621042</v>
      </c>
      <c r="N75" s="8">
        <v>18.073471681007565</v>
      </c>
      <c r="O75" s="8">
        <v>10.705609851881764</v>
      </c>
      <c r="P75" s="8">
        <v>15.805650476187495</v>
      </c>
      <c r="Q75" s="8">
        <v>13.78140216007623</v>
      </c>
      <c r="R75" s="8">
        <v>12.772909642911442</v>
      </c>
      <c r="S75" s="8">
        <v>11.012931577931145</v>
      </c>
    </row>
    <row r="76" spans="1:19" x14ac:dyDescent="0.25">
      <c r="A76" s="7" t="s">
        <v>106</v>
      </c>
      <c r="B76" s="8">
        <v>13.493141896889506</v>
      </c>
      <c r="C76" s="8">
        <v>14.614201916085991</v>
      </c>
      <c r="D76" s="8">
        <v>13.09195348154943</v>
      </c>
      <c r="E76" s="8">
        <v>9.9002974764768847</v>
      </c>
      <c r="F76" s="8">
        <v>16.634903432737445</v>
      </c>
      <c r="G76" s="8">
        <v>13.787345343049681</v>
      </c>
      <c r="H76" s="8">
        <v>14.209778260202523</v>
      </c>
      <c r="I76" s="8">
        <v>9.9650110031405088</v>
      </c>
      <c r="J76" s="8">
        <v>12.235885871668472</v>
      </c>
      <c r="K76" s="8">
        <v>7.6691643839134978</v>
      </c>
      <c r="L76" s="8">
        <v>21.144231542639812</v>
      </c>
      <c r="M76" s="8">
        <v>19.042896630520509</v>
      </c>
      <c r="N76" s="8">
        <v>18.128314533614613</v>
      </c>
      <c r="O76" s="8">
        <v>11.758036475625458</v>
      </c>
      <c r="P76" s="8">
        <v>15.564273334304199</v>
      </c>
      <c r="Q76" s="8">
        <v>13.825425145646927</v>
      </c>
      <c r="R76" s="8">
        <v>12.683283990479415</v>
      </c>
      <c r="S76" s="8">
        <v>11.238128576019486</v>
      </c>
    </row>
    <row r="77" spans="1:19" x14ac:dyDescent="0.25">
      <c r="A77" s="7" t="s">
        <v>107</v>
      </c>
      <c r="B77" s="8">
        <v>13.36208958677569</v>
      </c>
      <c r="C77" s="8">
        <v>14.584973763067659</v>
      </c>
      <c r="D77" s="8">
        <v>12.952931059276597</v>
      </c>
      <c r="E77" s="8">
        <v>8.3286701903105396</v>
      </c>
      <c r="F77" s="8">
        <v>16.976558136326446</v>
      </c>
      <c r="G77" s="8">
        <v>13.463722629287462</v>
      </c>
      <c r="H77" s="8">
        <v>13.703905123567965</v>
      </c>
      <c r="I77" s="8">
        <v>9.7570000274831727</v>
      </c>
      <c r="J77" s="8">
        <v>12.332079310523094</v>
      </c>
      <c r="K77" s="8">
        <v>7.6532860738059316</v>
      </c>
      <c r="L77" s="8">
        <v>20.703954056435155</v>
      </c>
      <c r="M77" s="8">
        <v>19.423476620577599</v>
      </c>
      <c r="N77" s="8">
        <v>17.550291254475663</v>
      </c>
      <c r="O77" s="8">
        <v>11.498372619290159</v>
      </c>
      <c r="P77" s="8">
        <v>15.305616553072234</v>
      </c>
      <c r="Q77" s="8">
        <v>13.957599667403526</v>
      </c>
      <c r="R77" s="8">
        <v>12.440611121755428</v>
      </c>
      <c r="S77" s="8">
        <v>11.520892609271259</v>
      </c>
    </row>
    <row r="78" spans="1:19" x14ac:dyDescent="0.25">
      <c r="A78" s="7" t="s">
        <v>108</v>
      </c>
      <c r="B78" s="8">
        <v>13.499228637627587</v>
      </c>
      <c r="C78" s="8">
        <v>14.5783991908494</v>
      </c>
      <c r="D78" s="8">
        <v>13.117855084497549</v>
      </c>
      <c r="E78" s="8">
        <v>9.6317699818210265</v>
      </c>
      <c r="F78" s="8">
        <v>16.502398197210074</v>
      </c>
      <c r="G78" s="8">
        <v>14.086559985386058</v>
      </c>
      <c r="H78" s="8">
        <v>13.557066864340138</v>
      </c>
      <c r="I78" s="8">
        <v>9.5691453658277545</v>
      </c>
      <c r="J78" s="8">
        <v>12.056507985589805</v>
      </c>
      <c r="K78" s="8">
        <v>7.9287679756128586</v>
      </c>
      <c r="L78" s="8">
        <v>20.396661838558103</v>
      </c>
      <c r="M78" s="8">
        <v>19.607574647335298</v>
      </c>
      <c r="N78" s="8">
        <v>18.586983861176169</v>
      </c>
      <c r="O78" s="8">
        <v>11.632891388075514</v>
      </c>
      <c r="P78" s="8">
        <v>15.77339000567804</v>
      </c>
      <c r="Q78" s="8">
        <v>13.923734580083906</v>
      </c>
      <c r="R78" s="8">
        <v>12.806677445257506</v>
      </c>
      <c r="S78" s="8">
        <v>11.202165165783146</v>
      </c>
    </row>
    <row r="79" spans="1:19" x14ac:dyDescent="0.25">
      <c r="A79" s="7" t="s">
        <v>109</v>
      </c>
      <c r="B79" s="8">
        <v>13.560305795232127</v>
      </c>
      <c r="C79" s="8">
        <v>14.657891979444914</v>
      </c>
      <c r="D79" s="8">
        <v>13.17892768790348</v>
      </c>
      <c r="E79" s="8">
        <v>9.1354760517491513</v>
      </c>
      <c r="F79" s="8">
        <v>18.145006460995042</v>
      </c>
      <c r="G79" s="8">
        <v>13.886208818970251</v>
      </c>
      <c r="H79" s="8">
        <v>13.957718550920758</v>
      </c>
      <c r="I79" s="8">
        <v>9.8526794160204876</v>
      </c>
      <c r="J79" s="8">
        <v>13.381409509515807</v>
      </c>
      <c r="K79" s="8">
        <v>7.6220041899794966</v>
      </c>
      <c r="L79" s="8">
        <v>20.440544413125529</v>
      </c>
      <c r="M79" s="8">
        <v>19.742884950028717</v>
      </c>
      <c r="N79" s="8">
        <v>18.367585923396263</v>
      </c>
      <c r="O79" s="8">
        <v>11.237913461538458</v>
      </c>
      <c r="P79" s="8">
        <v>16.426103055840407</v>
      </c>
      <c r="Q79" s="8">
        <v>13.949768605789476</v>
      </c>
      <c r="R79" s="8">
        <v>12.663845733521052</v>
      </c>
      <c r="S79" s="8">
        <v>10.846300481546837</v>
      </c>
    </row>
    <row r="80" spans="1:19" x14ac:dyDescent="0.25">
      <c r="A80" s="7" t="s">
        <v>110</v>
      </c>
      <c r="B80" s="8">
        <v>13.79787983417801</v>
      </c>
      <c r="C80" s="8">
        <v>14.774198155570783</v>
      </c>
      <c r="D80" s="8">
        <v>13.447147167091625</v>
      </c>
      <c r="E80" s="8">
        <v>10.561075651308917</v>
      </c>
      <c r="F80" s="8">
        <v>17.785996106343433</v>
      </c>
      <c r="G80" s="8">
        <v>14.394512949812682</v>
      </c>
      <c r="H80" s="8">
        <v>14.038358997952177</v>
      </c>
      <c r="I80" s="8">
        <v>9.9579294238636589</v>
      </c>
      <c r="J80" s="8">
        <v>12.811825252604862</v>
      </c>
      <c r="K80" s="8">
        <v>7.8994054216446337</v>
      </c>
      <c r="L80" s="8">
        <v>20.83455120373478</v>
      </c>
      <c r="M80" s="8">
        <v>19.108308439042357</v>
      </c>
      <c r="N80" s="8">
        <v>18.772421191936758</v>
      </c>
      <c r="O80" s="8">
        <v>12.816374272624287</v>
      </c>
      <c r="P80" s="8">
        <v>15.643568900426549</v>
      </c>
      <c r="Q80" s="8">
        <v>14.405109531307422</v>
      </c>
      <c r="R80" s="8">
        <v>13.125518334043281</v>
      </c>
      <c r="S80" s="8">
        <v>10.718785526164371</v>
      </c>
    </row>
    <row r="81" spans="1:19" x14ac:dyDescent="0.25">
      <c r="A81" s="7" t="s">
        <v>111</v>
      </c>
      <c r="B81" s="8">
        <v>13.828350205069968</v>
      </c>
      <c r="C81" s="8">
        <v>14.802279702684169</v>
      </c>
      <c r="D81" s="8">
        <v>13.479993123598785</v>
      </c>
      <c r="E81" s="8">
        <v>9.8305927292836266</v>
      </c>
      <c r="F81" s="8">
        <v>16.169744164041131</v>
      </c>
      <c r="G81" s="8">
        <v>14.471353573523354</v>
      </c>
      <c r="H81" s="8">
        <v>14.558668701827953</v>
      </c>
      <c r="I81" s="8">
        <v>10.191125555200559</v>
      </c>
      <c r="J81" s="8">
        <v>13.02642094299501</v>
      </c>
      <c r="K81" s="8">
        <v>8.0687116200232989</v>
      </c>
      <c r="L81" s="8">
        <v>20.187177347382782</v>
      </c>
      <c r="M81" s="8">
        <v>20.2472950800591</v>
      </c>
      <c r="N81" s="8">
        <v>18.57266615815314</v>
      </c>
      <c r="O81" s="8">
        <v>11.524978265339717</v>
      </c>
      <c r="P81" s="8">
        <v>15.709513537440616</v>
      </c>
      <c r="Q81" s="8">
        <v>14.277552502812073</v>
      </c>
      <c r="R81" s="8">
        <v>12.81499533581456</v>
      </c>
      <c r="S81" s="8">
        <v>12.188950840246104</v>
      </c>
    </row>
    <row r="82" spans="1:19" x14ac:dyDescent="0.25">
      <c r="A82" s="7" t="s">
        <v>112</v>
      </c>
      <c r="B82" s="8">
        <v>13.684618188969916</v>
      </c>
      <c r="C82" s="8">
        <v>14.853630245937744</v>
      </c>
      <c r="D82" s="8">
        <v>13.27518202543135</v>
      </c>
      <c r="E82" s="8">
        <v>9.891162965750846</v>
      </c>
      <c r="F82" s="8">
        <v>17.674955102724478</v>
      </c>
      <c r="G82" s="8">
        <v>13.925212171190921</v>
      </c>
      <c r="H82" s="8">
        <v>14.938236090022428</v>
      </c>
      <c r="I82" s="8">
        <v>9.8797290907177402</v>
      </c>
      <c r="J82" s="8">
        <v>12.323214361004741</v>
      </c>
      <c r="K82" s="8">
        <v>8.0301042503364606</v>
      </c>
      <c r="L82" s="8">
        <v>20.86289067791391</v>
      </c>
      <c r="M82" s="8">
        <v>19.580352570034361</v>
      </c>
      <c r="N82" s="8">
        <v>18.610485990235361</v>
      </c>
      <c r="O82" s="8">
        <v>11.062547774807785</v>
      </c>
      <c r="P82" s="8">
        <v>15.290118942392201</v>
      </c>
      <c r="Q82" s="8">
        <v>14.854349871232943</v>
      </c>
      <c r="R82" s="8">
        <v>12.848195255786122</v>
      </c>
      <c r="S82" s="8">
        <v>11.561464800436399</v>
      </c>
    </row>
    <row r="83" spans="1:19" x14ac:dyDescent="0.25">
      <c r="A83" s="7" t="s">
        <v>113</v>
      </c>
      <c r="B83" s="8">
        <v>13.992868393161295</v>
      </c>
      <c r="C83" s="8">
        <v>14.786296577601115</v>
      </c>
      <c r="D83" s="8">
        <v>13.727424316694117</v>
      </c>
      <c r="E83" s="8">
        <v>9.320119642484439</v>
      </c>
      <c r="F83" s="8">
        <v>16.59478559886572</v>
      </c>
      <c r="G83" s="8">
        <v>14.325946893605678</v>
      </c>
      <c r="H83" s="8">
        <v>15.216330807483711</v>
      </c>
      <c r="I83" s="8">
        <v>10.046286840710838</v>
      </c>
      <c r="J83" s="8">
        <v>13.494063079134692</v>
      </c>
      <c r="K83" s="8">
        <v>8.3838339028511797</v>
      </c>
      <c r="L83" s="8">
        <v>20.623997318002068</v>
      </c>
      <c r="M83" s="8">
        <v>21.680047183424961</v>
      </c>
      <c r="N83" s="8">
        <v>19.300037171307327</v>
      </c>
      <c r="O83" s="8">
        <v>11.59736628139237</v>
      </c>
      <c r="P83" s="8">
        <v>15.829307977615333</v>
      </c>
      <c r="Q83" s="8">
        <v>13.907857592909759</v>
      </c>
      <c r="R83" s="8">
        <v>12.747005872890687</v>
      </c>
      <c r="S83" s="8">
        <v>12.256562961127319</v>
      </c>
    </row>
    <row r="84" spans="1:19" x14ac:dyDescent="0.25">
      <c r="A84" s="7" t="s">
        <v>114</v>
      </c>
      <c r="B84" s="8">
        <v>14.095328845221514</v>
      </c>
      <c r="C84" s="8">
        <v>15.332290921361849</v>
      </c>
      <c r="D84" s="8">
        <v>13.655796336295211</v>
      </c>
      <c r="E84" s="8">
        <v>11.429215926387949</v>
      </c>
      <c r="F84" s="8">
        <v>16.971975474217142</v>
      </c>
      <c r="G84" s="8">
        <v>14.769308332681758</v>
      </c>
      <c r="H84" s="8">
        <v>15.004454807538128</v>
      </c>
      <c r="I84" s="8">
        <v>10.426715604978689</v>
      </c>
      <c r="J84" s="8">
        <v>13.082201759993472</v>
      </c>
      <c r="K84" s="8">
        <v>8.4835940655975701</v>
      </c>
      <c r="L84" s="8">
        <v>20.958335905897385</v>
      </c>
      <c r="M84" s="8">
        <v>19.128176239182896</v>
      </c>
      <c r="N84" s="8">
        <v>19.126538398985126</v>
      </c>
      <c r="O84" s="8">
        <v>12.171906792409764</v>
      </c>
      <c r="P84" s="8">
        <v>16.176154307766879</v>
      </c>
      <c r="Q84" s="8">
        <v>14.284075471448793</v>
      </c>
      <c r="R84" s="8">
        <v>13.441470683587655</v>
      </c>
      <c r="S84" s="8">
        <v>12.345141526042642</v>
      </c>
    </row>
    <row r="85" spans="1:19" x14ac:dyDescent="0.25">
      <c r="A85" s="7" t="s">
        <v>115</v>
      </c>
      <c r="B85" s="8">
        <v>13.858059384007412</v>
      </c>
      <c r="C85" s="8">
        <v>14.882916866597341</v>
      </c>
      <c r="D85" s="8">
        <v>13.518205377318306</v>
      </c>
      <c r="E85" s="8">
        <v>10.743913323497036</v>
      </c>
      <c r="F85" s="8">
        <v>16.607707200625597</v>
      </c>
      <c r="G85" s="8">
        <v>14.313522411993997</v>
      </c>
      <c r="H85" s="8">
        <v>14.21525533775414</v>
      </c>
      <c r="I85" s="8">
        <v>10.365436291966207</v>
      </c>
      <c r="J85" s="8">
        <v>13.392440371406405</v>
      </c>
      <c r="K85" s="8">
        <v>8.1145779936389548</v>
      </c>
      <c r="L85" s="8">
        <v>20.473185065795889</v>
      </c>
      <c r="M85" s="8">
        <v>20.023050047153866</v>
      </c>
      <c r="N85" s="8">
        <v>18.3449892907711</v>
      </c>
      <c r="O85" s="8">
        <v>12.148163523490551</v>
      </c>
      <c r="P85" s="8">
        <v>15.938580889188374</v>
      </c>
      <c r="Q85" s="8">
        <v>14.114954454786469</v>
      </c>
      <c r="R85" s="8">
        <v>12.90446789471838</v>
      </c>
      <c r="S85" s="8">
        <v>11.610948211937471</v>
      </c>
    </row>
    <row r="86" spans="1:19" x14ac:dyDescent="0.25">
      <c r="A86" s="7" t="s">
        <v>116</v>
      </c>
      <c r="B86" s="8">
        <v>14.18479786185677</v>
      </c>
      <c r="C86" s="8">
        <v>15.222564645488834</v>
      </c>
      <c r="D86" s="8">
        <v>13.836880969659131</v>
      </c>
      <c r="E86" s="8">
        <v>10.845059428774173</v>
      </c>
      <c r="F86" s="8">
        <v>16.947910889684085</v>
      </c>
      <c r="G86" s="8">
        <v>14.983857138772452</v>
      </c>
      <c r="H86" s="8">
        <v>15.358488293541706</v>
      </c>
      <c r="I86" s="8">
        <v>10.398716680589414</v>
      </c>
      <c r="J86" s="8">
        <v>13.051037951299145</v>
      </c>
      <c r="K86" s="8">
        <v>8.7270065224747118</v>
      </c>
      <c r="L86" s="8">
        <v>21.013464170448923</v>
      </c>
      <c r="M86" s="8">
        <v>19.449464928330915</v>
      </c>
      <c r="N86" s="8">
        <v>18.285050885888065</v>
      </c>
      <c r="O86" s="8">
        <v>11.632314409811325</v>
      </c>
      <c r="P86" s="8">
        <v>16.421863719298841</v>
      </c>
      <c r="Q86" s="8">
        <v>14.429140622901455</v>
      </c>
      <c r="R86" s="8">
        <v>13.421660620424948</v>
      </c>
      <c r="S86" s="8">
        <v>12.915763733329086</v>
      </c>
    </row>
    <row r="87" spans="1:19" x14ac:dyDescent="0.25">
      <c r="A87" s="7" t="s">
        <v>117</v>
      </c>
      <c r="B87" s="8">
        <v>14.281103932610508</v>
      </c>
      <c r="C87" s="8">
        <v>15.205641396634501</v>
      </c>
      <c r="D87" s="8">
        <v>13.948446246297722</v>
      </c>
      <c r="E87" s="8">
        <v>9.5314997842835112</v>
      </c>
      <c r="F87" s="8">
        <v>17.354530075535465</v>
      </c>
      <c r="G87" s="8">
        <v>14.674747249203486</v>
      </c>
      <c r="H87" s="8">
        <v>15.327965647580859</v>
      </c>
      <c r="I87" s="8">
        <v>10.668236155447984</v>
      </c>
      <c r="J87" s="8">
        <v>13.295311466275594</v>
      </c>
      <c r="K87" s="8">
        <v>8.7843864951543846</v>
      </c>
      <c r="L87" s="8">
        <v>22.105196605108024</v>
      </c>
      <c r="M87" s="8">
        <v>19.933325895341966</v>
      </c>
      <c r="N87" s="8">
        <v>18.546496992045217</v>
      </c>
      <c r="O87" s="8">
        <v>12.208996460083124</v>
      </c>
      <c r="P87" s="8">
        <v>16.202562054388693</v>
      </c>
      <c r="Q87" s="8">
        <v>14.612326355552351</v>
      </c>
      <c r="R87" s="8">
        <v>13.212039656056781</v>
      </c>
      <c r="S87" s="8">
        <v>12.054810173771488</v>
      </c>
    </row>
    <row r="88" spans="1:19" x14ac:dyDescent="0.25">
      <c r="A88" s="7" t="s">
        <v>118</v>
      </c>
      <c r="B88" s="8">
        <v>14.523631068689022</v>
      </c>
      <c r="C88" s="8">
        <v>15.593609171685838</v>
      </c>
      <c r="D88" s="8">
        <v>14.152890538719779</v>
      </c>
      <c r="E88" s="8">
        <v>9.8726563831495255</v>
      </c>
      <c r="F88" s="8">
        <v>16.582244613328104</v>
      </c>
      <c r="G88" s="8">
        <v>15.362494260232264</v>
      </c>
      <c r="H88" s="8">
        <v>15.99806643457975</v>
      </c>
      <c r="I88" s="8">
        <v>10.694303867656567</v>
      </c>
      <c r="J88" s="8">
        <v>13.557989542828675</v>
      </c>
      <c r="K88" s="8">
        <v>8.3808236551578865</v>
      </c>
      <c r="L88" s="8">
        <v>22.474034254481914</v>
      </c>
      <c r="M88" s="8">
        <v>20.960724150273368</v>
      </c>
      <c r="N88" s="8">
        <v>19.35589913742205</v>
      </c>
      <c r="O88" s="8">
        <v>12.870458209591753</v>
      </c>
      <c r="P88" s="8">
        <v>16.575249567587075</v>
      </c>
      <c r="Q88" s="8">
        <v>14.660799289438147</v>
      </c>
      <c r="R88" s="8">
        <v>13.334605277576324</v>
      </c>
      <c r="S88" s="8">
        <v>11.905274787022215</v>
      </c>
    </row>
    <row r="89" spans="1:19" x14ac:dyDescent="0.25">
      <c r="A89" s="7" t="s">
        <v>119</v>
      </c>
      <c r="B89" s="8">
        <v>14.45851551787386</v>
      </c>
      <c r="C89" s="8">
        <v>15.248491327699124</v>
      </c>
      <c r="D89" s="8">
        <v>14.192509006362696</v>
      </c>
      <c r="E89" s="8">
        <v>11.12377631703694</v>
      </c>
      <c r="F89" s="8">
        <v>16.361212652637054</v>
      </c>
      <c r="G89" s="8">
        <v>15.229431268348746</v>
      </c>
      <c r="H89" s="8">
        <v>14.717913776802765</v>
      </c>
      <c r="I89" s="8">
        <v>11.27625539334673</v>
      </c>
      <c r="J89" s="8">
        <v>13.741702166022653</v>
      </c>
      <c r="K89" s="8">
        <v>8.8864740053582469</v>
      </c>
      <c r="L89" s="8">
        <v>22.003342887001981</v>
      </c>
      <c r="M89" s="8">
        <v>20.569816085045833</v>
      </c>
      <c r="N89" s="8">
        <v>18.882795076182624</v>
      </c>
      <c r="O89" s="8">
        <v>12.020658840884153</v>
      </c>
      <c r="P89" s="8">
        <v>16.392184758016079</v>
      </c>
      <c r="Q89" s="8">
        <v>14.218455209890971</v>
      </c>
      <c r="R89" s="8">
        <v>13.203283201090679</v>
      </c>
      <c r="S89" s="8">
        <v>12.760683834276659</v>
      </c>
    </row>
    <row r="90" spans="1:19" x14ac:dyDescent="0.25">
      <c r="A90" s="7" t="s">
        <v>120</v>
      </c>
      <c r="B90" s="8">
        <v>14.800965142253764</v>
      </c>
      <c r="C90" s="8">
        <v>15.48276089694356</v>
      </c>
      <c r="D90" s="8">
        <v>14.578290748561193</v>
      </c>
      <c r="E90" s="8">
        <v>10.796920487101024</v>
      </c>
      <c r="F90" s="8">
        <v>16.251222553722904</v>
      </c>
      <c r="G90" s="8">
        <v>15.388239491945374</v>
      </c>
      <c r="H90" s="8">
        <v>16.12781778172506</v>
      </c>
      <c r="I90" s="8">
        <v>11.279290634007651</v>
      </c>
      <c r="J90" s="8">
        <v>13.516967199487517</v>
      </c>
      <c r="K90" s="8">
        <v>9.0157051011525109</v>
      </c>
      <c r="L90" s="8">
        <v>22.759070103973187</v>
      </c>
      <c r="M90" s="8">
        <v>19.526099764353987</v>
      </c>
      <c r="N90" s="8">
        <v>20.033724331723398</v>
      </c>
      <c r="O90" s="8">
        <v>12.916911166472689</v>
      </c>
      <c r="P90" s="8">
        <v>17.07342660366448</v>
      </c>
      <c r="Q90" s="8">
        <v>14.821503923124112</v>
      </c>
      <c r="R90" s="8">
        <v>13.567035459483023</v>
      </c>
      <c r="S90" s="8">
        <v>12.844530892172488</v>
      </c>
    </row>
    <row r="91" spans="1:19" x14ac:dyDescent="0.25">
      <c r="A91" s="7" t="s">
        <v>121</v>
      </c>
      <c r="B91" s="8">
        <v>14.701579330396045</v>
      </c>
      <c r="C91" s="8">
        <v>15.865731596622142</v>
      </c>
      <c r="D91" s="8">
        <v>14.287541749332156</v>
      </c>
      <c r="E91" s="8">
        <v>11.002110467903103</v>
      </c>
      <c r="F91" s="8">
        <v>16.071733517646908</v>
      </c>
      <c r="G91" s="8">
        <v>15.06159382506006</v>
      </c>
      <c r="H91" s="8">
        <v>16.150351650664998</v>
      </c>
      <c r="I91" s="8">
        <v>10.919117281734193</v>
      </c>
      <c r="J91" s="8">
        <v>13.134403947459889</v>
      </c>
      <c r="K91" s="8">
        <v>8.6338141094444651</v>
      </c>
      <c r="L91" s="8">
        <v>21.551971557894369</v>
      </c>
      <c r="M91" s="8">
        <v>20.456038907417952</v>
      </c>
      <c r="N91" s="8">
        <v>19.140057149970826</v>
      </c>
      <c r="O91" s="8">
        <v>13.258918050676245</v>
      </c>
      <c r="P91" s="8">
        <v>16.704268382071906</v>
      </c>
      <c r="Q91" s="8">
        <v>15.230488613663592</v>
      </c>
      <c r="R91" s="8">
        <v>13.711535245994778</v>
      </c>
      <c r="S91" s="8">
        <v>13.218177178968787</v>
      </c>
    </row>
    <row r="92" spans="1:19" x14ac:dyDescent="0.25">
      <c r="A92" s="7" t="s">
        <v>122</v>
      </c>
      <c r="B92" s="8">
        <v>15.02165590194728</v>
      </c>
      <c r="C92" s="8">
        <v>15.889270966841913</v>
      </c>
      <c r="D92" s="8">
        <v>14.723792630198838</v>
      </c>
      <c r="E92" s="8">
        <v>10.131575394154479</v>
      </c>
      <c r="F92" s="8">
        <v>18.244279586006833</v>
      </c>
      <c r="G92" s="8">
        <v>15.310940278406948</v>
      </c>
      <c r="H92" s="8">
        <v>16.58402757928814</v>
      </c>
      <c r="I92" s="8">
        <v>10.963716742837812</v>
      </c>
      <c r="J92" s="8">
        <v>14.138482816470084</v>
      </c>
      <c r="K92" s="8">
        <v>8.8817657532456344</v>
      </c>
      <c r="L92" s="8">
        <v>21.835375498262366</v>
      </c>
      <c r="M92" s="8">
        <v>20.99401196071485</v>
      </c>
      <c r="N92" s="8">
        <v>20.305868221784205</v>
      </c>
      <c r="O92" s="8">
        <v>13.469319025955476</v>
      </c>
      <c r="P92" s="8">
        <v>17.035885913278584</v>
      </c>
      <c r="Q92" s="8">
        <v>14.811189813570085</v>
      </c>
      <c r="R92" s="8">
        <v>13.680700984985084</v>
      </c>
      <c r="S92" s="8">
        <v>13.304489151915764</v>
      </c>
    </row>
    <row r="93" spans="1:19" x14ac:dyDescent="0.25">
      <c r="A93" s="7" t="s">
        <v>123</v>
      </c>
      <c r="B93" s="8">
        <v>15.12911835075856</v>
      </c>
      <c r="C93" s="8">
        <v>15.826158560806617</v>
      </c>
      <c r="D93" s="8">
        <v>14.883618526002733</v>
      </c>
      <c r="E93" s="8">
        <v>12.149237669920691</v>
      </c>
      <c r="F93" s="8">
        <v>17.066967385233358</v>
      </c>
      <c r="G93" s="8">
        <v>15.632153600030406</v>
      </c>
      <c r="H93" s="8">
        <v>16.06758585818497</v>
      </c>
      <c r="I93" s="8">
        <v>11.371694271204264</v>
      </c>
      <c r="J93" s="8">
        <v>13.948665437493394</v>
      </c>
      <c r="K93" s="8">
        <v>8.8106121018706425</v>
      </c>
      <c r="L93" s="8">
        <v>23.184540420101364</v>
      </c>
      <c r="M93" s="8">
        <v>22.129509011668546</v>
      </c>
      <c r="N93" s="8">
        <v>19.297518443232008</v>
      </c>
      <c r="O93" s="8">
        <v>13.53172958785729</v>
      </c>
      <c r="P93" s="8">
        <v>17.067104898738794</v>
      </c>
      <c r="Q93" s="8">
        <v>14.55812807104361</v>
      </c>
      <c r="R93" s="8">
        <v>14.154979034695076</v>
      </c>
      <c r="S93" s="8">
        <v>12.92203683745427</v>
      </c>
    </row>
    <row r="94" spans="1:19" x14ac:dyDescent="0.25">
      <c r="A94" s="7" t="s">
        <v>124</v>
      </c>
      <c r="B94" s="8">
        <v>15.257849520379281</v>
      </c>
      <c r="C94" s="8">
        <v>15.87333128292083</v>
      </c>
      <c r="D94" s="8">
        <v>15.032346541027263</v>
      </c>
      <c r="E94" s="8">
        <v>10.487294977122454</v>
      </c>
      <c r="F94" s="8">
        <v>19.36559716603178</v>
      </c>
      <c r="G94" s="8">
        <v>15.988923173386834</v>
      </c>
      <c r="H94" s="8">
        <v>16.121892081386044</v>
      </c>
      <c r="I94" s="8">
        <v>11.235043325930633</v>
      </c>
      <c r="J94" s="8">
        <v>13.852177858656194</v>
      </c>
      <c r="K94" s="8">
        <v>8.9880407105425011</v>
      </c>
      <c r="L94" s="8">
        <v>21.417279391988824</v>
      </c>
      <c r="M94" s="8">
        <v>22.71002856874652</v>
      </c>
      <c r="N94" s="8">
        <v>19.695977200107667</v>
      </c>
      <c r="O94" s="8">
        <v>13.74280001435684</v>
      </c>
      <c r="P94" s="8">
        <v>16.774542990476899</v>
      </c>
      <c r="Q94" s="8">
        <v>15.232799961069261</v>
      </c>
      <c r="R94" s="8">
        <v>14.422861843557808</v>
      </c>
      <c r="S94" s="8">
        <v>12.471136733139151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9AA-D1BB-4515-86D1-3BD01AC8AACD}">
  <sheetPr codeName="Sheet3"/>
  <dimension ref="A1:BR105"/>
  <sheetViews>
    <sheetView topLeftCell="A78" workbookViewId="0">
      <selection activeCell="B7" sqref="B7:B105"/>
    </sheetView>
  </sheetViews>
  <sheetFormatPr defaultRowHeight="15" x14ac:dyDescent="0.25"/>
  <cols>
    <col min="1" max="70" width="15.7109375" customWidth="1"/>
  </cols>
  <sheetData>
    <row r="1" spans="1:70" ht="15.75" x14ac:dyDescent="0.25">
      <c r="A1" s="21" t="s">
        <v>355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</row>
    <row r="2" spans="1:70" x14ac:dyDescent="0.25">
      <c r="A2" s="22" t="s">
        <v>356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</row>
    <row r="3" spans="1:70" x14ac:dyDescent="0.25">
      <c r="A3" s="22" t="s">
        <v>357</v>
      </c>
      <c r="B3" s="22" t="s">
        <v>358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 spans="1:70" x14ac:dyDescent="0.25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</row>
    <row r="5" spans="1:70" ht="15.75" x14ac:dyDescent="0.25">
      <c r="A5" s="9" t="s">
        <v>125</v>
      </c>
      <c r="B5" s="10" t="s">
        <v>126</v>
      </c>
      <c r="C5" s="10" t="s">
        <v>127</v>
      </c>
      <c r="D5" s="10" t="s">
        <v>128</v>
      </c>
      <c r="E5" s="11" t="s">
        <v>129</v>
      </c>
      <c r="F5" s="12" t="s">
        <v>130</v>
      </c>
      <c r="G5" s="10" t="s">
        <v>131</v>
      </c>
      <c r="H5" s="10" t="s">
        <v>132</v>
      </c>
      <c r="I5" s="10" t="s">
        <v>133</v>
      </c>
      <c r="J5" s="10" t="s">
        <v>134</v>
      </c>
      <c r="K5" s="10" t="s">
        <v>135</v>
      </c>
      <c r="L5" s="10" t="s">
        <v>136</v>
      </c>
      <c r="M5" s="10" t="s">
        <v>137</v>
      </c>
      <c r="N5" s="10" t="s">
        <v>138</v>
      </c>
      <c r="O5" s="10" t="s">
        <v>139</v>
      </c>
      <c r="P5" s="10" t="s">
        <v>140</v>
      </c>
      <c r="Q5" s="10" t="s">
        <v>141</v>
      </c>
      <c r="R5" s="10" t="s">
        <v>142</v>
      </c>
      <c r="S5" s="10" t="s">
        <v>143</v>
      </c>
      <c r="T5" s="10" t="s">
        <v>144</v>
      </c>
      <c r="U5" s="10" t="s">
        <v>145</v>
      </c>
      <c r="V5" s="10" t="s">
        <v>146</v>
      </c>
      <c r="W5" s="10" t="s">
        <v>147</v>
      </c>
      <c r="X5" s="10" t="s">
        <v>148</v>
      </c>
      <c r="Y5" s="10" t="s">
        <v>149</v>
      </c>
      <c r="Z5" s="10" t="s">
        <v>150</v>
      </c>
      <c r="AA5" s="10" t="s">
        <v>151</v>
      </c>
      <c r="AB5" s="10" t="s">
        <v>152</v>
      </c>
      <c r="AC5" s="10" t="s">
        <v>153</v>
      </c>
      <c r="AD5" s="10" t="s">
        <v>154</v>
      </c>
      <c r="AE5" s="10" t="s">
        <v>155</v>
      </c>
      <c r="AF5" s="10" t="s">
        <v>156</v>
      </c>
      <c r="AG5" s="10" t="s">
        <v>157</v>
      </c>
      <c r="AH5" s="10" t="s">
        <v>158</v>
      </c>
      <c r="AI5" s="10" t="s">
        <v>159</v>
      </c>
      <c r="AJ5" s="10" t="s">
        <v>160</v>
      </c>
      <c r="AK5" s="10" t="s">
        <v>161</v>
      </c>
      <c r="AL5" s="10" t="s">
        <v>162</v>
      </c>
      <c r="AM5" s="10" t="s">
        <v>163</v>
      </c>
      <c r="AN5" s="10" t="s">
        <v>164</v>
      </c>
      <c r="AO5" s="10" t="s">
        <v>165</v>
      </c>
      <c r="AP5" s="10" t="s">
        <v>166</v>
      </c>
      <c r="AQ5" s="10" t="s">
        <v>167</v>
      </c>
      <c r="AR5" s="10" t="s">
        <v>168</v>
      </c>
      <c r="AS5" s="10" t="s">
        <v>169</v>
      </c>
      <c r="AT5" s="10" t="s">
        <v>170</v>
      </c>
      <c r="AU5" s="10" t="s">
        <v>171</v>
      </c>
      <c r="AV5" s="10" t="s">
        <v>172</v>
      </c>
      <c r="AW5" s="10" t="s">
        <v>173</v>
      </c>
      <c r="AX5" s="10" t="s">
        <v>174</v>
      </c>
      <c r="AY5" s="10" t="s">
        <v>175</v>
      </c>
      <c r="AZ5" s="10" t="s">
        <v>176</v>
      </c>
      <c r="BA5" s="10" t="s">
        <v>177</v>
      </c>
      <c r="BB5" s="10" t="s">
        <v>178</v>
      </c>
      <c r="BC5" s="10" t="s">
        <v>179</v>
      </c>
      <c r="BD5" s="10" t="s">
        <v>180</v>
      </c>
      <c r="BE5" s="10" t="s">
        <v>181</v>
      </c>
      <c r="BF5" s="10" t="s">
        <v>182</v>
      </c>
      <c r="BG5" s="10" t="s">
        <v>183</v>
      </c>
      <c r="BH5" s="10" t="s">
        <v>184</v>
      </c>
      <c r="BI5" s="10" t="s">
        <v>185</v>
      </c>
      <c r="BJ5" s="10" t="s">
        <v>186</v>
      </c>
      <c r="BK5" s="10" t="s">
        <v>187</v>
      </c>
      <c r="BL5" s="10" t="s">
        <v>188</v>
      </c>
      <c r="BM5" s="10" t="s">
        <v>189</v>
      </c>
      <c r="BN5" s="10" t="s">
        <v>190</v>
      </c>
      <c r="BO5" s="10" t="s">
        <v>191</v>
      </c>
      <c r="BP5" s="10" t="s">
        <v>192</v>
      </c>
      <c r="BQ5" s="10" t="s">
        <v>193</v>
      </c>
      <c r="BR5" s="10" t="s">
        <v>194</v>
      </c>
    </row>
    <row r="6" spans="1:70" ht="150.75" x14ac:dyDescent="0.25">
      <c r="A6" s="13" t="s">
        <v>195</v>
      </c>
      <c r="B6" s="14" t="s">
        <v>196</v>
      </c>
      <c r="C6" s="14" t="s">
        <v>197</v>
      </c>
      <c r="D6" s="14" t="s">
        <v>198</v>
      </c>
      <c r="E6" s="15" t="s">
        <v>199</v>
      </c>
      <c r="F6" s="16" t="s">
        <v>200</v>
      </c>
      <c r="G6" s="14" t="s">
        <v>201</v>
      </c>
      <c r="H6" s="14" t="s">
        <v>202</v>
      </c>
      <c r="I6" s="14" t="s">
        <v>203</v>
      </c>
      <c r="J6" s="14" t="s">
        <v>204</v>
      </c>
      <c r="K6" s="14" t="s">
        <v>205</v>
      </c>
      <c r="L6" s="14" t="s">
        <v>206</v>
      </c>
      <c r="M6" s="14" t="s">
        <v>207</v>
      </c>
      <c r="N6" s="14" t="s">
        <v>208</v>
      </c>
      <c r="O6" s="14" t="s">
        <v>209</v>
      </c>
      <c r="P6" s="14" t="s">
        <v>210</v>
      </c>
      <c r="Q6" s="14" t="s">
        <v>211</v>
      </c>
      <c r="R6" s="14" t="s">
        <v>212</v>
      </c>
      <c r="S6" s="14" t="s">
        <v>213</v>
      </c>
      <c r="T6" s="14" t="s">
        <v>214</v>
      </c>
      <c r="U6" s="14" t="s">
        <v>215</v>
      </c>
      <c r="V6" s="14" t="s">
        <v>216</v>
      </c>
      <c r="W6" s="14" t="s">
        <v>217</v>
      </c>
      <c r="X6" s="14" t="s">
        <v>218</v>
      </c>
      <c r="Y6" s="14" t="s">
        <v>219</v>
      </c>
      <c r="Z6" s="14" t="s">
        <v>220</v>
      </c>
      <c r="AA6" s="14" t="s">
        <v>221</v>
      </c>
      <c r="AB6" s="14" t="s">
        <v>222</v>
      </c>
      <c r="AC6" s="14" t="s">
        <v>223</v>
      </c>
      <c r="AD6" s="14" t="s">
        <v>224</v>
      </c>
      <c r="AE6" s="14" t="s">
        <v>225</v>
      </c>
      <c r="AF6" s="14" t="s">
        <v>226</v>
      </c>
      <c r="AG6" s="14" t="s">
        <v>227</v>
      </c>
      <c r="AH6" s="14" t="s">
        <v>228</v>
      </c>
      <c r="AI6" s="14" t="s">
        <v>229</v>
      </c>
      <c r="AJ6" s="14" t="s">
        <v>230</v>
      </c>
      <c r="AK6" s="14" t="s">
        <v>231</v>
      </c>
      <c r="AL6" s="14" t="s">
        <v>232</v>
      </c>
      <c r="AM6" s="14" t="s">
        <v>233</v>
      </c>
      <c r="AN6" s="14" t="s">
        <v>234</v>
      </c>
      <c r="AO6" s="14" t="s">
        <v>235</v>
      </c>
      <c r="AP6" s="14" t="s">
        <v>236</v>
      </c>
      <c r="AQ6" s="14" t="s">
        <v>237</v>
      </c>
      <c r="AR6" s="14" t="s">
        <v>238</v>
      </c>
      <c r="AS6" s="14" t="s">
        <v>239</v>
      </c>
      <c r="AT6" s="14" t="s">
        <v>240</v>
      </c>
      <c r="AU6" s="14" t="s">
        <v>241</v>
      </c>
      <c r="AV6" s="14" t="s">
        <v>242</v>
      </c>
      <c r="AW6" s="14" t="s">
        <v>243</v>
      </c>
      <c r="AX6" s="14" t="s">
        <v>244</v>
      </c>
      <c r="AY6" s="14" t="s">
        <v>245</v>
      </c>
      <c r="AZ6" s="14" t="s">
        <v>246</v>
      </c>
      <c r="BA6" s="14" t="s">
        <v>247</v>
      </c>
      <c r="BB6" s="14" t="s">
        <v>248</v>
      </c>
      <c r="BC6" s="14" t="s">
        <v>249</v>
      </c>
      <c r="BD6" s="14" t="s">
        <v>250</v>
      </c>
      <c r="BE6" s="14" t="s">
        <v>251</v>
      </c>
      <c r="BF6" s="14" t="s">
        <v>252</v>
      </c>
      <c r="BG6" s="14" t="s">
        <v>15</v>
      </c>
      <c r="BH6" s="14" t="s">
        <v>253</v>
      </c>
      <c r="BI6" s="14" t="s">
        <v>254</v>
      </c>
      <c r="BJ6" s="14" t="s">
        <v>255</v>
      </c>
      <c r="BK6" s="14" t="s">
        <v>256</v>
      </c>
      <c r="BL6" s="14" t="s">
        <v>257</v>
      </c>
      <c r="BM6" s="14" t="s">
        <v>258</v>
      </c>
      <c r="BN6" s="14" t="s">
        <v>259</v>
      </c>
      <c r="BO6" s="14" t="s">
        <v>260</v>
      </c>
      <c r="BP6" s="14" t="s">
        <v>261</v>
      </c>
      <c r="BQ6" s="14" t="s">
        <v>262</v>
      </c>
      <c r="BR6" s="14" t="s">
        <v>17</v>
      </c>
    </row>
    <row r="7" spans="1:70" ht="15.75" x14ac:dyDescent="0.25">
      <c r="A7" s="17" t="s">
        <v>263</v>
      </c>
      <c r="B7" s="18">
        <v>212557</v>
      </c>
      <c r="C7" s="18">
        <v>2207</v>
      </c>
      <c r="D7" s="18">
        <v>3452</v>
      </c>
      <c r="E7" s="18">
        <v>978</v>
      </c>
      <c r="F7" s="18">
        <v>2474</v>
      </c>
      <c r="G7" s="18">
        <v>5570</v>
      </c>
      <c r="H7" s="18">
        <v>2103</v>
      </c>
      <c r="I7" s="18">
        <v>2541</v>
      </c>
      <c r="J7" s="18">
        <v>320</v>
      </c>
      <c r="K7" s="18">
        <v>2939</v>
      </c>
      <c r="L7" s="18">
        <v>1860</v>
      </c>
      <c r="M7" s="18">
        <v>3021</v>
      </c>
      <c r="N7" s="18">
        <v>4187</v>
      </c>
      <c r="O7" s="18">
        <v>2516</v>
      </c>
      <c r="P7" s="18">
        <v>1322</v>
      </c>
      <c r="Q7" s="18">
        <v>3002</v>
      </c>
      <c r="R7" s="18">
        <v>4036</v>
      </c>
      <c r="S7" s="18">
        <v>3065</v>
      </c>
      <c r="T7" s="18">
        <v>3023</v>
      </c>
      <c r="U7" s="18">
        <v>3010</v>
      </c>
      <c r="V7" s="18">
        <v>3865</v>
      </c>
      <c r="W7" s="18">
        <v>2117</v>
      </c>
      <c r="X7" s="18">
        <v>4568</v>
      </c>
      <c r="Y7" s="18">
        <v>3426</v>
      </c>
      <c r="Z7" s="18">
        <v>9111</v>
      </c>
      <c r="AA7" s="18">
        <v>12808</v>
      </c>
      <c r="AB7" s="18">
        <v>3717</v>
      </c>
      <c r="AC7" s="18">
        <v>592</v>
      </c>
      <c r="AD7" s="18">
        <v>1035</v>
      </c>
      <c r="AE7" s="18">
        <v>1991</v>
      </c>
      <c r="AF7" s="18">
        <v>1508</v>
      </c>
      <c r="AG7" s="18">
        <v>1160</v>
      </c>
      <c r="AH7" s="18">
        <v>4108</v>
      </c>
      <c r="AI7" s="18">
        <v>1956</v>
      </c>
      <c r="AJ7" s="18">
        <v>1449</v>
      </c>
      <c r="AK7" s="18">
        <v>643</v>
      </c>
      <c r="AL7" s="18">
        <v>3955</v>
      </c>
      <c r="AM7" s="18">
        <v>2776</v>
      </c>
      <c r="AN7" s="18">
        <v>913</v>
      </c>
      <c r="AO7" s="18">
        <v>8636</v>
      </c>
      <c r="AP7" s="18">
        <v>3700</v>
      </c>
      <c r="AQ7" s="18">
        <v>1697</v>
      </c>
      <c r="AR7" s="18">
        <v>33122</v>
      </c>
      <c r="AS7" s="18">
        <v>3939</v>
      </c>
      <c r="AT7" s="18">
        <v>1537</v>
      </c>
      <c r="AU7" s="18">
        <v>2216</v>
      </c>
      <c r="AV7" s="18">
        <v>1437</v>
      </c>
      <c r="AW7" s="18">
        <v>1505</v>
      </c>
      <c r="AX7" s="18">
        <v>771</v>
      </c>
      <c r="AY7" s="18">
        <v>205</v>
      </c>
      <c r="AZ7" s="18">
        <v>2543</v>
      </c>
      <c r="BA7" s="18">
        <v>2334</v>
      </c>
      <c r="BB7" s="18">
        <v>749</v>
      </c>
      <c r="BC7" s="18">
        <v>397</v>
      </c>
      <c r="BD7" s="18">
        <v>905</v>
      </c>
      <c r="BE7" s="18">
        <v>1671</v>
      </c>
      <c r="BF7" s="18">
        <v>11927</v>
      </c>
      <c r="BG7" s="18">
        <v>10610</v>
      </c>
      <c r="BH7" s="18">
        <v>8409</v>
      </c>
      <c r="BI7" s="18">
        <v>1757</v>
      </c>
      <c r="BJ7" s="18">
        <v>1577</v>
      </c>
      <c r="BK7" s="18">
        <v>685</v>
      </c>
      <c r="BL7" s="18">
        <v>239</v>
      </c>
      <c r="BM7" s="18">
        <v>736</v>
      </c>
      <c r="BN7" s="18">
        <v>927</v>
      </c>
      <c r="BO7" s="18">
        <v>895</v>
      </c>
      <c r="BP7" s="18">
        <v>245</v>
      </c>
      <c r="BQ7" s="18">
        <v>2267</v>
      </c>
      <c r="BR7" s="18">
        <v>370</v>
      </c>
    </row>
    <row r="8" spans="1:70" ht="15.75" x14ac:dyDescent="0.25">
      <c r="A8" s="17" t="s">
        <v>264</v>
      </c>
      <c r="B8" s="18">
        <v>212463</v>
      </c>
      <c r="C8" s="18">
        <v>2280</v>
      </c>
      <c r="D8" s="18">
        <v>3490</v>
      </c>
      <c r="E8" s="18">
        <v>870</v>
      </c>
      <c r="F8" s="18">
        <v>2620</v>
      </c>
      <c r="G8" s="18">
        <v>5498</v>
      </c>
      <c r="H8" s="18">
        <v>2048</v>
      </c>
      <c r="I8" s="18">
        <v>2521</v>
      </c>
      <c r="J8" s="18">
        <v>293</v>
      </c>
      <c r="K8" s="18">
        <v>3002</v>
      </c>
      <c r="L8" s="18">
        <v>1692</v>
      </c>
      <c r="M8" s="18">
        <v>2926</v>
      </c>
      <c r="N8" s="18">
        <v>4131</v>
      </c>
      <c r="O8" s="18">
        <v>2508</v>
      </c>
      <c r="P8" s="18">
        <v>1306</v>
      </c>
      <c r="Q8" s="18">
        <v>2883</v>
      </c>
      <c r="R8" s="18">
        <v>3842</v>
      </c>
      <c r="S8" s="18">
        <v>3007</v>
      </c>
      <c r="T8" s="18">
        <v>3052</v>
      </c>
      <c r="U8" s="18">
        <v>2913</v>
      </c>
      <c r="V8" s="18">
        <v>3883</v>
      </c>
      <c r="W8" s="18">
        <v>2003</v>
      </c>
      <c r="X8" s="18">
        <v>4631</v>
      </c>
      <c r="Y8" s="18">
        <v>3358</v>
      </c>
      <c r="Z8" s="18">
        <v>9293</v>
      </c>
      <c r="AA8" s="18">
        <v>12719</v>
      </c>
      <c r="AB8" s="18">
        <v>3737</v>
      </c>
      <c r="AC8" s="18">
        <v>616</v>
      </c>
      <c r="AD8" s="18">
        <v>1023</v>
      </c>
      <c r="AE8" s="18">
        <v>1981</v>
      </c>
      <c r="AF8" s="18">
        <v>1474</v>
      </c>
      <c r="AG8" s="18">
        <v>1189</v>
      </c>
      <c r="AH8" s="18">
        <v>4089</v>
      </c>
      <c r="AI8" s="18">
        <v>1876</v>
      </c>
      <c r="AJ8" s="18">
        <v>1188</v>
      </c>
      <c r="AK8" s="18">
        <v>858</v>
      </c>
      <c r="AL8" s="18">
        <v>3580</v>
      </c>
      <c r="AM8" s="18">
        <v>2576</v>
      </c>
      <c r="AN8" s="18">
        <v>818</v>
      </c>
      <c r="AO8" s="18">
        <v>8546</v>
      </c>
      <c r="AP8" s="18">
        <v>3874</v>
      </c>
      <c r="AQ8" s="18">
        <v>1621</v>
      </c>
      <c r="AR8" s="18">
        <v>32061</v>
      </c>
      <c r="AS8" s="18">
        <v>3723</v>
      </c>
      <c r="AT8" s="18">
        <v>1507</v>
      </c>
      <c r="AU8" s="18">
        <v>2181</v>
      </c>
      <c r="AV8" s="18">
        <v>1355</v>
      </c>
      <c r="AW8" s="18">
        <v>1521</v>
      </c>
      <c r="AX8" s="18">
        <v>744</v>
      </c>
      <c r="AY8" s="18">
        <v>210</v>
      </c>
      <c r="AZ8" s="18">
        <v>2352</v>
      </c>
      <c r="BA8" s="18">
        <v>1932</v>
      </c>
      <c r="BB8" s="18">
        <v>851</v>
      </c>
      <c r="BC8" s="18">
        <v>388</v>
      </c>
      <c r="BD8" s="18">
        <v>874</v>
      </c>
      <c r="BE8" s="18">
        <v>1638</v>
      </c>
      <c r="BF8" s="18">
        <v>10669</v>
      </c>
      <c r="BG8" s="18">
        <v>10623</v>
      </c>
      <c r="BH8" s="18">
        <v>8339</v>
      </c>
      <c r="BI8" s="18">
        <v>1863</v>
      </c>
      <c r="BJ8" s="18">
        <v>1637</v>
      </c>
      <c r="BK8" s="18">
        <v>842</v>
      </c>
      <c r="BL8" s="18">
        <v>223</v>
      </c>
      <c r="BM8" s="18">
        <v>703</v>
      </c>
      <c r="BN8" s="18">
        <v>862</v>
      </c>
      <c r="BO8" s="18">
        <v>983</v>
      </c>
      <c r="BP8" s="18">
        <v>250</v>
      </c>
      <c r="BQ8" s="18">
        <v>1947</v>
      </c>
      <c r="BR8" s="18">
        <v>363</v>
      </c>
    </row>
    <row r="9" spans="1:70" ht="15.75" x14ac:dyDescent="0.25">
      <c r="A9" s="17" t="s">
        <v>265</v>
      </c>
      <c r="B9" s="18">
        <v>219980</v>
      </c>
      <c r="C9" s="18">
        <v>2372</v>
      </c>
      <c r="D9" s="18">
        <v>4431</v>
      </c>
      <c r="E9" s="18">
        <v>935</v>
      </c>
      <c r="F9" s="18">
        <v>3496</v>
      </c>
      <c r="G9" s="18">
        <v>5517</v>
      </c>
      <c r="H9" s="18">
        <v>2013</v>
      </c>
      <c r="I9" s="18">
        <v>2504</v>
      </c>
      <c r="J9" s="18">
        <v>324</v>
      </c>
      <c r="K9" s="18">
        <v>2988</v>
      </c>
      <c r="L9" s="18">
        <v>1645</v>
      </c>
      <c r="M9" s="18">
        <v>2854</v>
      </c>
      <c r="N9" s="18">
        <v>4137</v>
      </c>
      <c r="O9" s="18">
        <v>2620</v>
      </c>
      <c r="P9" s="18">
        <v>1297</v>
      </c>
      <c r="Q9" s="18">
        <v>2849</v>
      </c>
      <c r="R9" s="18">
        <v>3733</v>
      </c>
      <c r="S9" s="18">
        <v>2977</v>
      </c>
      <c r="T9" s="18">
        <v>3087</v>
      </c>
      <c r="U9" s="18">
        <v>2910</v>
      </c>
      <c r="V9" s="18">
        <v>3827</v>
      </c>
      <c r="W9" s="18">
        <v>1919</v>
      </c>
      <c r="X9" s="18">
        <v>4598</v>
      </c>
      <c r="Y9" s="18">
        <v>3440</v>
      </c>
      <c r="Z9" s="18">
        <v>10068</v>
      </c>
      <c r="AA9" s="18">
        <v>12512</v>
      </c>
      <c r="AB9" s="18">
        <v>3732</v>
      </c>
      <c r="AC9" s="18">
        <v>619</v>
      </c>
      <c r="AD9" s="18">
        <v>996</v>
      </c>
      <c r="AE9" s="18">
        <v>1991</v>
      </c>
      <c r="AF9" s="18">
        <v>1608</v>
      </c>
      <c r="AG9" s="18">
        <v>1303</v>
      </c>
      <c r="AH9" s="18">
        <v>3970</v>
      </c>
      <c r="AI9" s="18">
        <v>1936</v>
      </c>
      <c r="AJ9" s="18">
        <v>1058</v>
      </c>
      <c r="AK9" s="18">
        <v>609</v>
      </c>
      <c r="AL9" s="18">
        <v>3812</v>
      </c>
      <c r="AM9" s="18">
        <v>2476</v>
      </c>
      <c r="AN9" s="18">
        <v>798</v>
      </c>
      <c r="AO9" s="18">
        <v>9414</v>
      </c>
      <c r="AP9" s="18">
        <v>3930</v>
      </c>
      <c r="AQ9" s="18">
        <v>1590</v>
      </c>
      <c r="AR9" s="18">
        <v>31103</v>
      </c>
      <c r="AS9" s="18">
        <v>3835</v>
      </c>
      <c r="AT9" s="18">
        <v>1546</v>
      </c>
      <c r="AU9" s="18">
        <v>2377</v>
      </c>
      <c r="AV9" s="18">
        <v>1228</v>
      </c>
      <c r="AW9" s="18">
        <v>1449</v>
      </c>
      <c r="AX9" s="18">
        <v>784</v>
      </c>
      <c r="AY9" s="18">
        <v>223</v>
      </c>
      <c r="AZ9" s="18">
        <v>2415</v>
      </c>
      <c r="BA9" s="18">
        <v>1734</v>
      </c>
      <c r="BB9" s="18">
        <v>929</v>
      </c>
      <c r="BC9" s="18">
        <v>372</v>
      </c>
      <c r="BD9" s="18">
        <v>910</v>
      </c>
      <c r="BE9" s="18">
        <v>1737</v>
      </c>
      <c r="BF9" s="18">
        <v>10853</v>
      </c>
      <c r="BG9" s="18">
        <v>10118</v>
      </c>
      <c r="BH9" s="18">
        <v>8477</v>
      </c>
      <c r="BI9" s="18">
        <v>1704</v>
      </c>
      <c r="BJ9" s="18">
        <v>1526</v>
      </c>
      <c r="BK9" s="18">
        <v>631</v>
      </c>
      <c r="BL9" s="18">
        <v>223</v>
      </c>
      <c r="BM9" s="18">
        <v>635</v>
      </c>
      <c r="BN9" s="18">
        <v>857</v>
      </c>
      <c r="BO9" s="18">
        <v>796</v>
      </c>
      <c r="BP9" s="18">
        <v>241</v>
      </c>
      <c r="BQ9" s="18">
        <v>1862</v>
      </c>
      <c r="BR9" s="18">
        <v>345</v>
      </c>
    </row>
    <row r="10" spans="1:70" ht="15.75" x14ac:dyDescent="0.25">
      <c r="A10" s="17" t="s">
        <v>266</v>
      </c>
      <c r="B10" s="18">
        <v>216075</v>
      </c>
      <c r="C10" s="18">
        <v>2378</v>
      </c>
      <c r="D10" s="18">
        <v>5492</v>
      </c>
      <c r="E10" s="18">
        <v>994</v>
      </c>
      <c r="F10" s="18">
        <v>4498</v>
      </c>
      <c r="G10" s="18">
        <v>5569</v>
      </c>
      <c r="H10" s="18">
        <v>1963</v>
      </c>
      <c r="I10" s="18">
        <v>2568</v>
      </c>
      <c r="J10" s="18">
        <v>378</v>
      </c>
      <c r="K10" s="18">
        <v>2982</v>
      </c>
      <c r="L10" s="18">
        <v>1626</v>
      </c>
      <c r="M10" s="18">
        <v>2870</v>
      </c>
      <c r="N10" s="18">
        <v>4121</v>
      </c>
      <c r="O10" s="18">
        <v>2718</v>
      </c>
      <c r="P10" s="18">
        <v>1319</v>
      </c>
      <c r="Q10" s="18">
        <v>2890</v>
      </c>
      <c r="R10" s="18">
        <v>3791</v>
      </c>
      <c r="S10" s="18">
        <v>3056</v>
      </c>
      <c r="T10" s="18">
        <v>3209</v>
      </c>
      <c r="U10" s="18">
        <v>2862</v>
      </c>
      <c r="V10" s="18">
        <v>3992</v>
      </c>
      <c r="W10" s="18">
        <v>2017</v>
      </c>
      <c r="X10" s="18">
        <v>4824</v>
      </c>
      <c r="Y10" s="18">
        <v>3505</v>
      </c>
      <c r="Z10" s="18">
        <v>10351</v>
      </c>
      <c r="AA10" s="18">
        <v>12778</v>
      </c>
      <c r="AB10" s="18">
        <v>3948</v>
      </c>
      <c r="AC10" s="18">
        <v>599</v>
      </c>
      <c r="AD10" s="18">
        <v>969</v>
      </c>
      <c r="AE10" s="18">
        <v>2129</v>
      </c>
      <c r="AF10" s="18">
        <v>1908</v>
      </c>
      <c r="AG10" s="18">
        <v>1315</v>
      </c>
      <c r="AH10" s="18">
        <v>4240</v>
      </c>
      <c r="AI10" s="18">
        <v>2055</v>
      </c>
      <c r="AJ10" s="18">
        <v>1192</v>
      </c>
      <c r="AK10" s="18">
        <v>745</v>
      </c>
      <c r="AL10" s="18">
        <v>4361</v>
      </c>
      <c r="AM10" s="18">
        <v>2735</v>
      </c>
      <c r="AN10" s="18">
        <v>863</v>
      </c>
      <c r="AO10" s="18">
        <v>7702</v>
      </c>
      <c r="AP10" s="18">
        <v>3890</v>
      </c>
      <c r="AQ10" s="18">
        <v>1574</v>
      </c>
      <c r="AR10" s="18">
        <v>30638</v>
      </c>
      <c r="AS10" s="18">
        <v>3966</v>
      </c>
      <c r="AT10" s="18">
        <v>1435</v>
      </c>
      <c r="AU10" s="18">
        <v>2479</v>
      </c>
      <c r="AV10" s="18">
        <v>1153</v>
      </c>
      <c r="AW10" s="18">
        <v>1438</v>
      </c>
      <c r="AX10" s="18">
        <v>814</v>
      </c>
      <c r="AY10" s="18">
        <v>231</v>
      </c>
      <c r="AZ10" s="18">
        <v>2370</v>
      </c>
      <c r="BA10" s="18">
        <v>1852</v>
      </c>
      <c r="BB10" s="18">
        <v>868</v>
      </c>
      <c r="BC10" s="18">
        <v>322</v>
      </c>
      <c r="BD10" s="18">
        <v>854</v>
      </c>
      <c r="BE10" s="18">
        <v>1803</v>
      </c>
      <c r="BF10" s="18">
        <v>11464</v>
      </c>
      <c r="BG10" s="18">
        <v>10073</v>
      </c>
      <c r="BH10" s="18">
        <v>8384</v>
      </c>
      <c r="BI10" s="18">
        <v>1676</v>
      </c>
      <c r="BJ10" s="18">
        <v>1498</v>
      </c>
      <c r="BK10" s="18">
        <v>813</v>
      </c>
      <c r="BL10" s="18">
        <v>230</v>
      </c>
      <c r="BM10" s="18">
        <v>609</v>
      </c>
      <c r="BN10" s="18">
        <v>920</v>
      </c>
      <c r="BO10" s="18">
        <v>943</v>
      </c>
      <c r="BP10" s="18">
        <v>328</v>
      </c>
      <c r="BQ10" s="18">
        <v>1861</v>
      </c>
      <c r="BR10" s="18">
        <v>349</v>
      </c>
    </row>
    <row r="11" spans="1:70" ht="15.75" x14ac:dyDescent="0.25">
      <c r="A11" s="17" t="s">
        <v>267</v>
      </c>
      <c r="B11" s="18">
        <v>219868</v>
      </c>
      <c r="C11" s="18">
        <v>2270</v>
      </c>
      <c r="D11" s="18">
        <v>4964</v>
      </c>
      <c r="E11" s="18">
        <v>968</v>
      </c>
      <c r="F11" s="18">
        <v>3996</v>
      </c>
      <c r="G11" s="18">
        <v>5498</v>
      </c>
      <c r="H11" s="18">
        <v>1915</v>
      </c>
      <c r="I11" s="18">
        <v>2666</v>
      </c>
      <c r="J11" s="18">
        <v>428</v>
      </c>
      <c r="K11" s="18">
        <v>2961</v>
      </c>
      <c r="L11" s="18">
        <v>1616</v>
      </c>
      <c r="M11" s="18">
        <v>2880</v>
      </c>
      <c r="N11" s="18">
        <v>4288</v>
      </c>
      <c r="O11" s="18">
        <v>2816</v>
      </c>
      <c r="P11" s="18">
        <v>1351</v>
      </c>
      <c r="Q11" s="18">
        <v>2937</v>
      </c>
      <c r="R11" s="18">
        <v>3841</v>
      </c>
      <c r="S11" s="18">
        <v>3042</v>
      </c>
      <c r="T11" s="18">
        <v>3216</v>
      </c>
      <c r="U11" s="18">
        <v>3146</v>
      </c>
      <c r="V11" s="18">
        <v>4173</v>
      </c>
      <c r="W11" s="18">
        <v>2186</v>
      </c>
      <c r="X11" s="18">
        <v>5060</v>
      </c>
      <c r="Y11" s="18">
        <v>3348</v>
      </c>
      <c r="Z11" s="18">
        <v>9709</v>
      </c>
      <c r="AA11" s="18">
        <v>12978</v>
      </c>
      <c r="AB11" s="18">
        <v>3930</v>
      </c>
      <c r="AC11" s="18">
        <v>525</v>
      </c>
      <c r="AD11" s="18">
        <v>952</v>
      </c>
      <c r="AE11" s="18">
        <v>2263</v>
      </c>
      <c r="AF11" s="18">
        <v>1868</v>
      </c>
      <c r="AG11" s="18">
        <v>1318</v>
      </c>
      <c r="AH11" s="18">
        <v>4241</v>
      </c>
      <c r="AI11" s="18">
        <v>2023</v>
      </c>
      <c r="AJ11" s="18">
        <v>1196</v>
      </c>
      <c r="AK11" s="18">
        <v>731</v>
      </c>
      <c r="AL11" s="18">
        <v>4049</v>
      </c>
      <c r="AM11" s="18">
        <v>2795</v>
      </c>
      <c r="AN11" s="18">
        <v>859</v>
      </c>
      <c r="AO11" s="18">
        <v>9395</v>
      </c>
      <c r="AP11" s="18">
        <v>3985</v>
      </c>
      <c r="AQ11" s="18">
        <v>1714</v>
      </c>
      <c r="AR11" s="18">
        <v>31800</v>
      </c>
      <c r="AS11" s="18">
        <v>3759</v>
      </c>
      <c r="AT11" s="18">
        <v>1534</v>
      </c>
      <c r="AU11" s="18">
        <v>2472</v>
      </c>
      <c r="AV11" s="18">
        <v>1247</v>
      </c>
      <c r="AW11" s="18">
        <v>1476</v>
      </c>
      <c r="AX11" s="18">
        <v>833</v>
      </c>
      <c r="AY11" s="18">
        <v>235</v>
      </c>
      <c r="AZ11" s="18">
        <v>2474</v>
      </c>
      <c r="BA11" s="18">
        <v>1825</v>
      </c>
      <c r="BB11" s="18">
        <v>835</v>
      </c>
      <c r="BC11" s="18">
        <v>374</v>
      </c>
      <c r="BD11" s="18">
        <v>829</v>
      </c>
      <c r="BE11" s="18">
        <v>1679</v>
      </c>
      <c r="BF11" s="18">
        <v>10871</v>
      </c>
      <c r="BG11" s="18">
        <v>10264</v>
      </c>
      <c r="BH11" s="18">
        <v>8568</v>
      </c>
      <c r="BI11" s="18">
        <v>1749</v>
      </c>
      <c r="BJ11" s="18">
        <v>1546</v>
      </c>
      <c r="BK11" s="18">
        <v>720</v>
      </c>
      <c r="BL11" s="18">
        <v>240</v>
      </c>
      <c r="BM11" s="18">
        <v>571</v>
      </c>
      <c r="BN11" s="18">
        <v>729</v>
      </c>
      <c r="BO11" s="18">
        <v>981</v>
      </c>
      <c r="BP11" s="18">
        <v>300</v>
      </c>
      <c r="BQ11" s="18">
        <v>1935</v>
      </c>
      <c r="BR11" s="18">
        <v>346</v>
      </c>
    </row>
    <row r="12" spans="1:70" ht="15.75" x14ac:dyDescent="0.25">
      <c r="A12" s="17" t="s">
        <v>268</v>
      </c>
      <c r="B12" s="18">
        <v>222786</v>
      </c>
      <c r="C12" s="18">
        <v>2329</v>
      </c>
      <c r="D12" s="18">
        <v>3819</v>
      </c>
      <c r="E12" s="18">
        <v>795</v>
      </c>
      <c r="F12" s="18">
        <v>3024</v>
      </c>
      <c r="G12" s="18">
        <v>5524</v>
      </c>
      <c r="H12" s="18">
        <v>1882</v>
      </c>
      <c r="I12" s="18">
        <v>2705</v>
      </c>
      <c r="J12" s="18">
        <v>468</v>
      </c>
      <c r="K12" s="18">
        <v>2839</v>
      </c>
      <c r="L12" s="18">
        <v>1693</v>
      </c>
      <c r="M12" s="18">
        <v>2882</v>
      </c>
      <c r="N12" s="18">
        <v>4253</v>
      </c>
      <c r="O12" s="18">
        <v>2758</v>
      </c>
      <c r="P12" s="18">
        <v>1342</v>
      </c>
      <c r="Q12" s="18">
        <v>2914</v>
      </c>
      <c r="R12" s="18">
        <v>3785</v>
      </c>
      <c r="S12" s="18">
        <v>3122</v>
      </c>
      <c r="T12" s="18">
        <v>3338</v>
      </c>
      <c r="U12" s="18">
        <v>3174</v>
      </c>
      <c r="V12" s="18">
        <v>4199</v>
      </c>
      <c r="W12" s="18">
        <v>2262</v>
      </c>
      <c r="X12" s="18">
        <v>5093</v>
      </c>
      <c r="Y12" s="18">
        <v>3449</v>
      </c>
      <c r="Z12" s="18">
        <v>10086</v>
      </c>
      <c r="AA12" s="18">
        <v>13415</v>
      </c>
      <c r="AB12" s="18">
        <v>4114</v>
      </c>
      <c r="AC12" s="18">
        <v>499</v>
      </c>
      <c r="AD12" s="18">
        <v>972</v>
      </c>
      <c r="AE12" s="18">
        <v>2411</v>
      </c>
      <c r="AF12" s="18">
        <v>1710</v>
      </c>
      <c r="AG12" s="18">
        <v>1291</v>
      </c>
      <c r="AH12" s="18">
        <v>4377</v>
      </c>
      <c r="AI12" s="18">
        <v>2257</v>
      </c>
      <c r="AJ12" s="18">
        <v>1202</v>
      </c>
      <c r="AK12" s="18">
        <v>758</v>
      </c>
      <c r="AL12" s="18">
        <v>4393</v>
      </c>
      <c r="AM12" s="18">
        <v>3085</v>
      </c>
      <c r="AN12" s="18">
        <v>960</v>
      </c>
      <c r="AO12" s="18">
        <v>8927</v>
      </c>
      <c r="AP12" s="18">
        <v>3910</v>
      </c>
      <c r="AQ12" s="18">
        <v>1786</v>
      </c>
      <c r="AR12" s="18">
        <v>32562</v>
      </c>
      <c r="AS12" s="18">
        <v>4115</v>
      </c>
      <c r="AT12" s="18">
        <v>1893</v>
      </c>
      <c r="AU12" s="18">
        <v>2526</v>
      </c>
      <c r="AV12" s="18">
        <v>1240</v>
      </c>
      <c r="AW12" s="18">
        <v>1515</v>
      </c>
      <c r="AX12" s="18">
        <v>986</v>
      </c>
      <c r="AY12" s="18">
        <v>244</v>
      </c>
      <c r="AZ12" s="18">
        <v>2576</v>
      </c>
      <c r="BA12" s="18">
        <v>2106</v>
      </c>
      <c r="BB12" s="18">
        <v>786</v>
      </c>
      <c r="BC12" s="18">
        <v>403</v>
      </c>
      <c r="BD12" s="18">
        <v>847</v>
      </c>
      <c r="BE12" s="18">
        <v>1975</v>
      </c>
      <c r="BF12" s="18">
        <v>11300</v>
      </c>
      <c r="BG12" s="18">
        <v>10729</v>
      </c>
      <c r="BH12" s="18">
        <v>8656</v>
      </c>
      <c r="BI12" s="18">
        <v>1843</v>
      </c>
      <c r="BJ12" s="18">
        <v>1623</v>
      </c>
      <c r="BK12" s="18">
        <v>590</v>
      </c>
      <c r="BL12" s="18">
        <v>265</v>
      </c>
      <c r="BM12" s="18">
        <v>601</v>
      </c>
      <c r="BN12" s="18">
        <v>876</v>
      </c>
      <c r="BO12" s="18">
        <v>990</v>
      </c>
      <c r="BP12" s="18">
        <v>290</v>
      </c>
      <c r="BQ12" s="18">
        <v>1986</v>
      </c>
      <c r="BR12" s="18">
        <v>365</v>
      </c>
    </row>
    <row r="13" spans="1:70" ht="15.75" x14ac:dyDescent="0.25">
      <c r="A13" s="17" t="s">
        <v>269</v>
      </c>
      <c r="B13" s="18">
        <v>225209</v>
      </c>
      <c r="C13" s="18">
        <v>2481</v>
      </c>
      <c r="D13" s="18">
        <v>2649</v>
      </c>
      <c r="E13" s="18">
        <v>682</v>
      </c>
      <c r="F13" s="18">
        <v>1967</v>
      </c>
      <c r="G13" s="18">
        <v>5544</v>
      </c>
      <c r="H13" s="18">
        <v>1854</v>
      </c>
      <c r="I13" s="18">
        <v>2720</v>
      </c>
      <c r="J13" s="18">
        <v>410</v>
      </c>
      <c r="K13" s="18">
        <v>2732</v>
      </c>
      <c r="L13" s="18">
        <v>1738</v>
      </c>
      <c r="M13" s="18">
        <v>2908</v>
      </c>
      <c r="N13" s="18">
        <v>4205</v>
      </c>
      <c r="O13" s="18">
        <v>2685</v>
      </c>
      <c r="P13" s="18">
        <v>1297</v>
      </c>
      <c r="Q13" s="18">
        <v>2920</v>
      </c>
      <c r="R13" s="18">
        <v>3780</v>
      </c>
      <c r="S13" s="18">
        <v>3278</v>
      </c>
      <c r="T13" s="18">
        <v>3243</v>
      </c>
      <c r="U13" s="18">
        <v>3103</v>
      </c>
      <c r="V13" s="18">
        <v>4326</v>
      </c>
      <c r="W13" s="18">
        <v>2363</v>
      </c>
      <c r="X13" s="18">
        <v>5234</v>
      </c>
      <c r="Y13" s="18">
        <v>3650</v>
      </c>
      <c r="Z13" s="18">
        <v>10772</v>
      </c>
      <c r="AA13" s="18">
        <v>13641</v>
      </c>
      <c r="AB13" s="18">
        <v>4298</v>
      </c>
      <c r="AC13" s="18">
        <v>512</v>
      </c>
      <c r="AD13" s="18">
        <v>1015</v>
      </c>
      <c r="AE13" s="18">
        <v>2472</v>
      </c>
      <c r="AF13" s="18">
        <v>1608</v>
      </c>
      <c r="AG13" s="18">
        <v>1288</v>
      </c>
      <c r="AH13" s="18">
        <v>4503</v>
      </c>
      <c r="AI13" s="18">
        <v>2385</v>
      </c>
      <c r="AJ13" s="18">
        <v>1111</v>
      </c>
      <c r="AK13" s="18">
        <v>762</v>
      </c>
      <c r="AL13" s="18">
        <v>4337</v>
      </c>
      <c r="AM13" s="18">
        <v>3448</v>
      </c>
      <c r="AN13" s="18">
        <v>972</v>
      </c>
      <c r="AO13" s="18">
        <v>8772</v>
      </c>
      <c r="AP13" s="18">
        <v>3564</v>
      </c>
      <c r="AQ13" s="18">
        <v>1782</v>
      </c>
      <c r="AR13" s="18">
        <v>32959</v>
      </c>
      <c r="AS13" s="18">
        <v>4520</v>
      </c>
      <c r="AT13" s="18">
        <v>1868</v>
      </c>
      <c r="AU13" s="18">
        <v>2544</v>
      </c>
      <c r="AV13" s="18">
        <v>1329</v>
      </c>
      <c r="AW13" s="18">
        <v>1543</v>
      </c>
      <c r="AX13" s="18">
        <v>945</v>
      </c>
      <c r="AY13" s="18">
        <v>250</v>
      </c>
      <c r="AZ13" s="18">
        <v>2543</v>
      </c>
      <c r="BA13" s="18">
        <v>2413</v>
      </c>
      <c r="BB13" s="18">
        <v>811</v>
      </c>
      <c r="BC13" s="18">
        <v>438</v>
      </c>
      <c r="BD13" s="18">
        <v>825</v>
      </c>
      <c r="BE13" s="18">
        <v>1806</v>
      </c>
      <c r="BF13" s="18">
        <v>11599</v>
      </c>
      <c r="BG13" s="18">
        <v>11172</v>
      </c>
      <c r="BH13" s="18">
        <v>9055</v>
      </c>
      <c r="BI13" s="18">
        <v>1942</v>
      </c>
      <c r="BJ13" s="18">
        <v>1724</v>
      </c>
      <c r="BK13" s="18">
        <v>831</v>
      </c>
      <c r="BL13" s="18">
        <v>278</v>
      </c>
      <c r="BM13" s="18">
        <v>622</v>
      </c>
      <c r="BN13" s="18">
        <v>960</v>
      </c>
      <c r="BO13" s="18">
        <v>849</v>
      </c>
      <c r="BP13" s="18">
        <v>353</v>
      </c>
      <c r="BQ13" s="18">
        <v>2096</v>
      </c>
      <c r="BR13" s="18">
        <v>370</v>
      </c>
    </row>
    <row r="14" spans="1:70" ht="15.75" x14ac:dyDescent="0.25">
      <c r="A14" s="17" t="s">
        <v>270</v>
      </c>
      <c r="B14" s="18">
        <v>231745</v>
      </c>
      <c r="C14" s="18">
        <v>2559</v>
      </c>
      <c r="D14" s="18">
        <v>1931</v>
      </c>
      <c r="E14" s="18">
        <v>649</v>
      </c>
      <c r="F14" s="18">
        <v>1282</v>
      </c>
      <c r="G14" s="18">
        <v>5549</v>
      </c>
      <c r="H14" s="18">
        <v>1809</v>
      </c>
      <c r="I14" s="18">
        <v>2653</v>
      </c>
      <c r="J14" s="18">
        <v>393</v>
      </c>
      <c r="K14" s="18">
        <v>2628</v>
      </c>
      <c r="L14" s="18">
        <v>1791</v>
      </c>
      <c r="M14" s="18">
        <v>2945</v>
      </c>
      <c r="N14" s="18">
        <v>4160</v>
      </c>
      <c r="O14" s="18">
        <v>2535</v>
      </c>
      <c r="P14" s="18">
        <v>1267</v>
      </c>
      <c r="Q14" s="18">
        <v>2908</v>
      </c>
      <c r="R14" s="18">
        <v>3853</v>
      </c>
      <c r="S14" s="18">
        <v>3246</v>
      </c>
      <c r="T14" s="18">
        <v>3227</v>
      </c>
      <c r="U14" s="18">
        <v>3142</v>
      </c>
      <c r="V14" s="18">
        <v>4493</v>
      </c>
      <c r="W14" s="18">
        <v>2455</v>
      </c>
      <c r="X14" s="18">
        <v>5407</v>
      </c>
      <c r="Y14" s="18">
        <v>3658</v>
      </c>
      <c r="Z14" s="18">
        <v>10867</v>
      </c>
      <c r="AA14" s="18">
        <v>13752</v>
      </c>
      <c r="AB14" s="18">
        <v>4458</v>
      </c>
      <c r="AC14" s="18">
        <v>528</v>
      </c>
      <c r="AD14" s="18">
        <v>1054</v>
      </c>
      <c r="AE14" s="18">
        <v>2467</v>
      </c>
      <c r="AF14" s="18">
        <v>1488</v>
      </c>
      <c r="AG14" s="18">
        <v>1382</v>
      </c>
      <c r="AH14" s="18">
        <v>4556</v>
      </c>
      <c r="AI14" s="18">
        <v>2320</v>
      </c>
      <c r="AJ14" s="18">
        <v>1293</v>
      </c>
      <c r="AK14" s="18">
        <v>779</v>
      </c>
      <c r="AL14" s="18">
        <v>4588</v>
      </c>
      <c r="AM14" s="18">
        <v>3698</v>
      </c>
      <c r="AN14" s="18">
        <v>1012</v>
      </c>
      <c r="AO14" s="18">
        <v>8817</v>
      </c>
      <c r="AP14" s="18">
        <v>3369</v>
      </c>
      <c r="AQ14" s="18">
        <v>1686</v>
      </c>
      <c r="AR14" s="18">
        <v>33572</v>
      </c>
      <c r="AS14" s="18">
        <v>4783</v>
      </c>
      <c r="AT14" s="18">
        <v>1818</v>
      </c>
      <c r="AU14" s="18">
        <v>2693</v>
      </c>
      <c r="AV14" s="18">
        <v>1413</v>
      </c>
      <c r="AW14" s="18">
        <v>1570</v>
      </c>
      <c r="AX14" s="18">
        <v>972</v>
      </c>
      <c r="AY14" s="18">
        <v>266</v>
      </c>
      <c r="AZ14" s="18">
        <v>2488</v>
      </c>
      <c r="BA14" s="18">
        <v>2556</v>
      </c>
      <c r="BB14" s="18">
        <v>844</v>
      </c>
      <c r="BC14" s="18">
        <v>455</v>
      </c>
      <c r="BD14" s="18">
        <v>839</v>
      </c>
      <c r="BE14" s="18">
        <v>1899</v>
      </c>
      <c r="BF14" s="18">
        <v>11506</v>
      </c>
      <c r="BG14" s="18">
        <v>11644</v>
      </c>
      <c r="BH14" s="18">
        <v>9037</v>
      </c>
      <c r="BI14" s="18">
        <v>1981</v>
      </c>
      <c r="BJ14" s="18">
        <v>1800</v>
      </c>
      <c r="BK14" s="18">
        <v>734</v>
      </c>
      <c r="BL14" s="18">
        <v>283</v>
      </c>
      <c r="BM14" s="18">
        <v>651</v>
      </c>
      <c r="BN14" s="18">
        <v>1008</v>
      </c>
      <c r="BO14" s="18">
        <v>971</v>
      </c>
      <c r="BP14" s="18">
        <v>361</v>
      </c>
      <c r="BQ14" s="18">
        <v>2165</v>
      </c>
      <c r="BR14" s="18">
        <v>373</v>
      </c>
    </row>
    <row r="15" spans="1:70" ht="15.75" x14ac:dyDescent="0.25">
      <c r="A15" s="17" t="s">
        <v>271</v>
      </c>
      <c r="B15" s="18">
        <v>232417</v>
      </c>
      <c r="C15" s="18">
        <v>2816</v>
      </c>
      <c r="D15" s="18">
        <v>2050</v>
      </c>
      <c r="E15" s="18">
        <v>692</v>
      </c>
      <c r="F15" s="18">
        <v>1358</v>
      </c>
      <c r="G15" s="18">
        <v>5583</v>
      </c>
      <c r="H15" s="18">
        <v>1822</v>
      </c>
      <c r="I15" s="18">
        <v>2639</v>
      </c>
      <c r="J15" s="18">
        <v>374</v>
      </c>
      <c r="K15" s="18">
        <v>2594</v>
      </c>
      <c r="L15" s="18">
        <v>1780</v>
      </c>
      <c r="M15" s="18">
        <v>2958</v>
      </c>
      <c r="N15" s="18">
        <v>4072</v>
      </c>
      <c r="O15" s="18">
        <v>2516</v>
      </c>
      <c r="P15" s="18">
        <v>1301</v>
      </c>
      <c r="Q15" s="18">
        <v>2852</v>
      </c>
      <c r="R15" s="18">
        <v>3685</v>
      </c>
      <c r="S15" s="18">
        <v>3425</v>
      </c>
      <c r="T15" s="18">
        <v>3207</v>
      </c>
      <c r="U15" s="18">
        <v>3020</v>
      </c>
      <c r="V15" s="18">
        <v>4626</v>
      </c>
      <c r="W15" s="18">
        <v>2503</v>
      </c>
      <c r="X15" s="18">
        <v>5525</v>
      </c>
      <c r="Y15" s="18">
        <v>3710</v>
      </c>
      <c r="Z15" s="18">
        <v>10209</v>
      </c>
      <c r="AA15" s="18">
        <v>13846</v>
      </c>
      <c r="AB15" s="18">
        <v>4492</v>
      </c>
      <c r="AC15" s="18">
        <v>585</v>
      </c>
      <c r="AD15" s="18">
        <v>1143</v>
      </c>
      <c r="AE15" s="18">
        <v>2387</v>
      </c>
      <c r="AF15" s="18">
        <v>1720</v>
      </c>
      <c r="AG15" s="18">
        <v>1427</v>
      </c>
      <c r="AH15" s="18">
        <v>4516</v>
      </c>
      <c r="AI15" s="18">
        <v>2224</v>
      </c>
      <c r="AJ15" s="18">
        <v>1256</v>
      </c>
      <c r="AK15" s="18">
        <v>770</v>
      </c>
      <c r="AL15" s="18">
        <v>4437</v>
      </c>
      <c r="AM15" s="18">
        <v>3537</v>
      </c>
      <c r="AN15" s="18">
        <v>962</v>
      </c>
      <c r="AO15" s="18">
        <v>9342</v>
      </c>
      <c r="AP15" s="18">
        <v>3466</v>
      </c>
      <c r="AQ15" s="18">
        <v>1862</v>
      </c>
      <c r="AR15" s="18">
        <v>33974</v>
      </c>
      <c r="AS15" s="18">
        <v>4673</v>
      </c>
      <c r="AT15" s="18">
        <v>1736</v>
      </c>
      <c r="AU15" s="18">
        <v>2678</v>
      </c>
      <c r="AV15" s="18">
        <v>1384</v>
      </c>
      <c r="AW15" s="18">
        <v>1642</v>
      </c>
      <c r="AX15" s="18">
        <v>986</v>
      </c>
      <c r="AY15" s="18">
        <v>271</v>
      </c>
      <c r="AZ15" s="18">
        <v>2481</v>
      </c>
      <c r="BA15" s="18">
        <v>2522</v>
      </c>
      <c r="BB15" s="18">
        <v>820</v>
      </c>
      <c r="BC15" s="18">
        <v>398</v>
      </c>
      <c r="BD15" s="18">
        <v>855</v>
      </c>
      <c r="BE15" s="18">
        <v>1891</v>
      </c>
      <c r="BF15" s="18">
        <v>11675</v>
      </c>
      <c r="BG15" s="18">
        <v>11870</v>
      </c>
      <c r="BH15" s="18">
        <v>9162</v>
      </c>
      <c r="BI15" s="18">
        <v>1951</v>
      </c>
      <c r="BJ15" s="18">
        <v>1829</v>
      </c>
      <c r="BK15" s="18">
        <v>757</v>
      </c>
      <c r="BL15" s="18">
        <v>281</v>
      </c>
      <c r="BM15" s="18">
        <v>652</v>
      </c>
      <c r="BN15" s="18">
        <v>965</v>
      </c>
      <c r="BO15" s="18">
        <v>960</v>
      </c>
      <c r="BP15" s="18">
        <v>232</v>
      </c>
      <c r="BQ15" s="18">
        <v>2097</v>
      </c>
      <c r="BR15" s="18">
        <v>338</v>
      </c>
    </row>
    <row r="16" spans="1:70" ht="15.75" x14ac:dyDescent="0.25">
      <c r="A16" s="17" t="s">
        <v>272</v>
      </c>
      <c r="B16" s="18">
        <v>231763</v>
      </c>
      <c r="C16" s="18">
        <v>2114</v>
      </c>
      <c r="D16" s="18">
        <v>3589</v>
      </c>
      <c r="E16" s="18">
        <v>659</v>
      </c>
      <c r="F16" s="18">
        <v>2930</v>
      </c>
      <c r="G16" s="18">
        <v>5629</v>
      </c>
      <c r="H16" s="18">
        <v>1798</v>
      </c>
      <c r="I16" s="18">
        <v>2669</v>
      </c>
      <c r="J16" s="18">
        <v>400</v>
      </c>
      <c r="K16" s="18">
        <v>2606</v>
      </c>
      <c r="L16" s="18">
        <v>1934</v>
      </c>
      <c r="M16" s="18">
        <v>2986</v>
      </c>
      <c r="N16" s="18">
        <v>4171</v>
      </c>
      <c r="O16" s="18">
        <v>2395</v>
      </c>
      <c r="P16" s="18">
        <v>1256</v>
      </c>
      <c r="Q16" s="18">
        <v>2866</v>
      </c>
      <c r="R16" s="18">
        <v>3571</v>
      </c>
      <c r="S16" s="18">
        <v>3390</v>
      </c>
      <c r="T16" s="18">
        <v>3168</v>
      </c>
      <c r="U16" s="18">
        <v>3086</v>
      </c>
      <c r="V16" s="18">
        <v>4782</v>
      </c>
      <c r="W16" s="18">
        <v>2561</v>
      </c>
      <c r="X16" s="18">
        <v>5674</v>
      </c>
      <c r="Y16" s="18">
        <v>3783</v>
      </c>
      <c r="Z16" s="18">
        <v>9690</v>
      </c>
      <c r="AA16" s="18">
        <v>14193</v>
      </c>
      <c r="AB16" s="18">
        <v>4373</v>
      </c>
      <c r="AC16" s="18">
        <v>633</v>
      </c>
      <c r="AD16" s="18">
        <v>1121</v>
      </c>
      <c r="AE16" s="18">
        <v>2337</v>
      </c>
      <c r="AF16" s="18">
        <v>2089</v>
      </c>
      <c r="AG16" s="18">
        <v>1459</v>
      </c>
      <c r="AH16" s="18">
        <v>4524</v>
      </c>
      <c r="AI16" s="18">
        <v>2161</v>
      </c>
      <c r="AJ16" s="18">
        <v>1208</v>
      </c>
      <c r="AK16" s="18">
        <v>689</v>
      </c>
      <c r="AL16" s="18">
        <v>4816</v>
      </c>
      <c r="AM16" s="18">
        <v>3370</v>
      </c>
      <c r="AN16" s="18">
        <v>928</v>
      </c>
      <c r="AO16" s="18">
        <v>8956</v>
      </c>
      <c r="AP16" s="18">
        <v>3193</v>
      </c>
      <c r="AQ16" s="18">
        <v>1859</v>
      </c>
      <c r="AR16" s="18">
        <v>33599</v>
      </c>
      <c r="AS16" s="18">
        <v>4702</v>
      </c>
      <c r="AT16" s="18">
        <v>1750</v>
      </c>
      <c r="AU16" s="18">
        <v>2671</v>
      </c>
      <c r="AV16" s="18">
        <v>1453</v>
      </c>
      <c r="AW16" s="18">
        <v>1698</v>
      </c>
      <c r="AX16" s="18">
        <v>931</v>
      </c>
      <c r="AY16" s="18">
        <v>271</v>
      </c>
      <c r="AZ16" s="18">
        <v>2566</v>
      </c>
      <c r="BA16" s="18">
        <v>2453</v>
      </c>
      <c r="BB16" s="18">
        <v>834</v>
      </c>
      <c r="BC16" s="18">
        <v>398</v>
      </c>
      <c r="BD16" s="18">
        <v>818</v>
      </c>
      <c r="BE16" s="18">
        <v>1776</v>
      </c>
      <c r="BF16" s="18">
        <v>11906</v>
      </c>
      <c r="BG16" s="18">
        <v>11528</v>
      </c>
      <c r="BH16" s="18">
        <v>8697</v>
      </c>
      <c r="BI16" s="18">
        <v>1983</v>
      </c>
      <c r="BJ16" s="18">
        <v>1865</v>
      </c>
      <c r="BK16" s="18">
        <v>796</v>
      </c>
      <c r="BL16" s="18">
        <v>281</v>
      </c>
      <c r="BM16" s="18">
        <v>620</v>
      </c>
      <c r="BN16" s="18">
        <v>930</v>
      </c>
      <c r="BO16" s="18">
        <v>1057</v>
      </c>
      <c r="BP16" s="18">
        <v>295</v>
      </c>
      <c r="BQ16" s="18">
        <v>2122</v>
      </c>
      <c r="BR16" s="18">
        <v>409</v>
      </c>
    </row>
    <row r="17" spans="1:70" ht="15.75" x14ac:dyDescent="0.25">
      <c r="A17" s="17" t="s">
        <v>273</v>
      </c>
      <c r="B17" s="18">
        <v>233773</v>
      </c>
      <c r="C17" s="18">
        <v>1946</v>
      </c>
      <c r="D17" s="18">
        <v>4683</v>
      </c>
      <c r="E17" s="18">
        <v>663</v>
      </c>
      <c r="F17" s="18">
        <v>4020</v>
      </c>
      <c r="G17" s="18">
        <v>5720</v>
      </c>
      <c r="H17" s="18">
        <v>1762</v>
      </c>
      <c r="I17" s="18">
        <v>2682</v>
      </c>
      <c r="J17" s="18">
        <v>387</v>
      </c>
      <c r="K17" s="18">
        <v>2701</v>
      </c>
      <c r="L17" s="18">
        <v>2018</v>
      </c>
      <c r="M17" s="18">
        <v>3044</v>
      </c>
      <c r="N17" s="18">
        <v>4363</v>
      </c>
      <c r="O17" s="18">
        <v>2314</v>
      </c>
      <c r="P17" s="18">
        <v>1250</v>
      </c>
      <c r="Q17" s="18">
        <v>2892</v>
      </c>
      <c r="R17" s="18">
        <v>3814</v>
      </c>
      <c r="S17" s="18">
        <v>3490</v>
      </c>
      <c r="T17" s="18">
        <v>3058</v>
      </c>
      <c r="U17" s="18">
        <v>3154</v>
      </c>
      <c r="V17" s="18">
        <v>4976</v>
      </c>
      <c r="W17" s="18">
        <v>2642</v>
      </c>
      <c r="X17" s="18">
        <v>5875</v>
      </c>
      <c r="Y17" s="18">
        <v>3510</v>
      </c>
      <c r="Z17" s="18">
        <v>11124</v>
      </c>
      <c r="AA17" s="18">
        <v>14178</v>
      </c>
      <c r="AB17" s="18">
        <v>4493</v>
      </c>
      <c r="AC17" s="18">
        <v>660</v>
      </c>
      <c r="AD17" s="18">
        <v>1070</v>
      </c>
      <c r="AE17" s="18">
        <v>2402</v>
      </c>
      <c r="AF17" s="18">
        <v>1891</v>
      </c>
      <c r="AG17" s="18">
        <v>1496</v>
      </c>
      <c r="AH17" s="18">
        <v>4588</v>
      </c>
      <c r="AI17" s="18">
        <v>2197</v>
      </c>
      <c r="AJ17" s="18">
        <v>1471</v>
      </c>
      <c r="AK17" s="18">
        <v>870</v>
      </c>
      <c r="AL17" s="18">
        <v>4846</v>
      </c>
      <c r="AM17" s="18">
        <v>3495</v>
      </c>
      <c r="AN17" s="18">
        <v>1024</v>
      </c>
      <c r="AO17" s="18">
        <v>8262</v>
      </c>
      <c r="AP17" s="18">
        <v>2935</v>
      </c>
      <c r="AQ17" s="18">
        <v>1847</v>
      </c>
      <c r="AR17" s="18">
        <v>34583</v>
      </c>
      <c r="AS17" s="18">
        <v>4620</v>
      </c>
      <c r="AT17" s="18">
        <v>1765</v>
      </c>
      <c r="AU17" s="18">
        <v>2755</v>
      </c>
      <c r="AV17" s="18">
        <v>1464</v>
      </c>
      <c r="AW17" s="18">
        <v>1828</v>
      </c>
      <c r="AX17" s="18">
        <v>941</v>
      </c>
      <c r="AY17" s="18">
        <v>283</v>
      </c>
      <c r="AZ17" s="18">
        <v>2659</v>
      </c>
      <c r="BA17" s="18">
        <v>2374</v>
      </c>
      <c r="BB17" s="18">
        <v>749</v>
      </c>
      <c r="BC17" s="18">
        <v>413</v>
      </c>
      <c r="BD17" s="18">
        <v>838</v>
      </c>
      <c r="BE17" s="18">
        <v>1759</v>
      </c>
      <c r="BF17" s="18">
        <v>11916</v>
      </c>
      <c r="BG17" s="18">
        <v>11507</v>
      </c>
      <c r="BH17" s="18">
        <v>9024</v>
      </c>
      <c r="BI17" s="18">
        <v>1966</v>
      </c>
      <c r="BJ17" s="18">
        <v>1851</v>
      </c>
      <c r="BK17" s="18">
        <v>743</v>
      </c>
      <c r="BL17" s="18">
        <v>288</v>
      </c>
      <c r="BM17" s="18">
        <v>623</v>
      </c>
      <c r="BN17" s="18">
        <v>968</v>
      </c>
      <c r="BO17" s="18">
        <v>943</v>
      </c>
      <c r="BP17" s="18">
        <v>346</v>
      </c>
      <c r="BQ17" s="18">
        <v>2106</v>
      </c>
      <c r="BR17" s="18">
        <v>389</v>
      </c>
    </row>
    <row r="18" spans="1:70" ht="15.75" x14ac:dyDescent="0.25">
      <c r="A18" s="17" t="s">
        <v>274</v>
      </c>
      <c r="B18" s="18">
        <v>236954</v>
      </c>
      <c r="C18" s="18">
        <v>2258</v>
      </c>
      <c r="D18" s="18">
        <v>4212</v>
      </c>
      <c r="E18" s="18">
        <v>682</v>
      </c>
      <c r="F18" s="18">
        <v>3530</v>
      </c>
      <c r="G18" s="18">
        <v>5710</v>
      </c>
      <c r="H18" s="18">
        <v>1799</v>
      </c>
      <c r="I18" s="18">
        <v>2653</v>
      </c>
      <c r="J18" s="18">
        <v>349</v>
      </c>
      <c r="K18" s="18">
        <v>2762</v>
      </c>
      <c r="L18" s="18">
        <v>2188</v>
      </c>
      <c r="M18" s="18">
        <v>3028</v>
      </c>
      <c r="N18" s="18">
        <v>4374</v>
      </c>
      <c r="O18" s="18">
        <v>2165</v>
      </c>
      <c r="P18" s="18">
        <v>1295</v>
      </c>
      <c r="Q18" s="18">
        <v>2890</v>
      </c>
      <c r="R18" s="18">
        <v>3973</v>
      </c>
      <c r="S18" s="18">
        <v>3408</v>
      </c>
      <c r="T18" s="18">
        <v>2915</v>
      </c>
      <c r="U18" s="18">
        <v>3281</v>
      </c>
      <c r="V18" s="18">
        <v>5125</v>
      </c>
      <c r="W18" s="18">
        <v>2700</v>
      </c>
      <c r="X18" s="18">
        <v>6027</v>
      </c>
      <c r="Y18" s="18">
        <v>3643</v>
      </c>
      <c r="Z18" s="18">
        <v>11062</v>
      </c>
      <c r="AA18" s="18">
        <v>14396</v>
      </c>
      <c r="AB18" s="18">
        <v>4532</v>
      </c>
      <c r="AC18" s="18">
        <v>724</v>
      </c>
      <c r="AD18" s="18">
        <v>1073</v>
      </c>
      <c r="AE18" s="18">
        <v>2422</v>
      </c>
      <c r="AF18" s="18">
        <v>1464</v>
      </c>
      <c r="AG18" s="18">
        <v>1508</v>
      </c>
      <c r="AH18" s="18">
        <v>4817</v>
      </c>
      <c r="AI18" s="18">
        <v>2225</v>
      </c>
      <c r="AJ18" s="18">
        <v>1412</v>
      </c>
      <c r="AK18" s="18">
        <v>900</v>
      </c>
      <c r="AL18" s="18">
        <v>4935</v>
      </c>
      <c r="AM18" s="18">
        <v>3540</v>
      </c>
      <c r="AN18" s="18">
        <v>1003</v>
      </c>
      <c r="AO18" s="18">
        <v>9172</v>
      </c>
      <c r="AP18" s="18">
        <v>3219</v>
      </c>
      <c r="AQ18" s="18">
        <v>2157</v>
      </c>
      <c r="AR18" s="18">
        <v>34942</v>
      </c>
      <c r="AS18" s="18">
        <v>4897</v>
      </c>
      <c r="AT18" s="18">
        <v>2033</v>
      </c>
      <c r="AU18" s="18">
        <v>2878</v>
      </c>
      <c r="AV18" s="18">
        <v>1436</v>
      </c>
      <c r="AW18" s="18">
        <v>1902</v>
      </c>
      <c r="AX18" s="18">
        <v>1021</v>
      </c>
      <c r="AY18" s="18">
        <v>291</v>
      </c>
      <c r="AZ18" s="18">
        <v>2733</v>
      </c>
      <c r="BA18" s="18">
        <v>2281</v>
      </c>
      <c r="BB18" s="18">
        <v>886</v>
      </c>
      <c r="BC18" s="18">
        <v>489</v>
      </c>
      <c r="BD18" s="18">
        <v>839</v>
      </c>
      <c r="BE18" s="18">
        <v>1893</v>
      </c>
      <c r="BF18" s="18">
        <v>11952</v>
      </c>
      <c r="BG18" s="18">
        <v>12108</v>
      </c>
      <c r="BH18" s="18">
        <v>9162</v>
      </c>
      <c r="BI18" s="18">
        <v>2033</v>
      </c>
      <c r="BJ18" s="18">
        <v>1888</v>
      </c>
      <c r="BK18" s="18">
        <v>802</v>
      </c>
      <c r="BL18" s="18">
        <v>302</v>
      </c>
      <c r="BM18" s="18">
        <v>591</v>
      </c>
      <c r="BN18" s="18">
        <v>1020</v>
      </c>
      <c r="BO18" s="18">
        <v>610</v>
      </c>
      <c r="BP18" s="18">
        <v>414</v>
      </c>
      <c r="BQ18" s="18">
        <v>2172</v>
      </c>
      <c r="BR18" s="18">
        <v>430</v>
      </c>
    </row>
    <row r="19" spans="1:70" ht="15.75" x14ac:dyDescent="0.25">
      <c r="A19" s="17" t="s">
        <v>275</v>
      </c>
      <c r="B19" s="18">
        <v>242172</v>
      </c>
      <c r="C19" s="18">
        <v>2575</v>
      </c>
      <c r="D19" s="18">
        <v>3423</v>
      </c>
      <c r="E19" s="18">
        <v>700</v>
      </c>
      <c r="F19" s="18">
        <v>2723</v>
      </c>
      <c r="G19" s="18">
        <v>5798</v>
      </c>
      <c r="H19" s="18">
        <v>1779</v>
      </c>
      <c r="I19" s="18">
        <v>2682</v>
      </c>
      <c r="J19" s="18">
        <v>311</v>
      </c>
      <c r="K19" s="18">
        <v>2783</v>
      </c>
      <c r="L19" s="18">
        <v>2084</v>
      </c>
      <c r="M19" s="18">
        <v>3048</v>
      </c>
      <c r="N19" s="18">
        <v>4363</v>
      </c>
      <c r="O19" s="18">
        <v>2212</v>
      </c>
      <c r="P19" s="18">
        <v>1252</v>
      </c>
      <c r="Q19" s="18">
        <v>2859</v>
      </c>
      <c r="R19" s="18">
        <v>4129</v>
      </c>
      <c r="S19" s="18">
        <v>3403</v>
      </c>
      <c r="T19" s="18">
        <v>2867</v>
      </c>
      <c r="U19" s="18">
        <v>3291</v>
      </c>
      <c r="V19" s="18">
        <v>5330</v>
      </c>
      <c r="W19" s="18">
        <v>2793</v>
      </c>
      <c r="X19" s="18">
        <v>6253</v>
      </c>
      <c r="Y19" s="18">
        <v>3700</v>
      </c>
      <c r="Z19" s="18">
        <v>10756</v>
      </c>
      <c r="AA19" s="18">
        <v>14468</v>
      </c>
      <c r="AB19" s="18">
        <v>4561</v>
      </c>
      <c r="AC19" s="18">
        <v>820</v>
      </c>
      <c r="AD19" s="18">
        <v>1244</v>
      </c>
      <c r="AE19" s="18">
        <v>2430</v>
      </c>
      <c r="AF19" s="18">
        <v>1979</v>
      </c>
      <c r="AG19" s="18">
        <v>1557</v>
      </c>
      <c r="AH19" s="18">
        <v>5069</v>
      </c>
      <c r="AI19" s="18">
        <v>2304</v>
      </c>
      <c r="AJ19" s="18">
        <v>1378</v>
      </c>
      <c r="AK19" s="18">
        <v>973</v>
      </c>
      <c r="AL19" s="18">
        <v>4981</v>
      </c>
      <c r="AM19" s="18">
        <v>3656</v>
      </c>
      <c r="AN19" s="18">
        <v>1068</v>
      </c>
      <c r="AO19" s="18">
        <v>9390</v>
      </c>
      <c r="AP19" s="18">
        <v>3411</v>
      </c>
      <c r="AQ19" s="18">
        <v>2390</v>
      </c>
      <c r="AR19" s="18">
        <v>35417</v>
      </c>
      <c r="AS19" s="18">
        <v>5059</v>
      </c>
      <c r="AT19" s="18">
        <v>1914</v>
      </c>
      <c r="AU19" s="18">
        <v>2689</v>
      </c>
      <c r="AV19" s="18">
        <v>1349</v>
      </c>
      <c r="AW19" s="18">
        <v>1957</v>
      </c>
      <c r="AX19" s="18">
        <v>964</v>
      </c>
      <c r="AY19" s="18">
        <v>296</v>
      </c>
      <c r="AZ19" s="18">
        <v>2732</v>
      </c>
      <c r="BA19" s="18">
        <v>2551</v>
      </c>
      <c r="BB19" s="18">
        <v>885</v>
      </c>
      <c r="BC19" s="18">
        <v>461</v>
      </c>
      <c r="BD19" s="18">
        <v>855</v>
      </c>
      <c r="BE19" s="18">
        <v>1666</v>
      </c>
      <c r="BF19" s="18">
        <v>12100</v>
      </c>
      <c r="BG19" s="18">
        <v>12302</v>
      </c>
      <c r="BH19" s="18">
        <v>9288</v>
      </c>
      <c r="BI19" s="18">
        <v>2142</v>
      </c>
      <c r="BJ19" s="18">
        <v>1920</v>
      </c>
      <c r="BK19" s="18">
        <v>946</v>
      </c>
      <c r="BL19" s="18">
        <v>316</v>
      </c>
      <c r="BM19" s="18">
        <v>608</v>
      </c>
      <c r="BN19" s="18">
        <v>1024</v>
      </c>
      <c r="BO19" s="18">
        <v>928</v>
      </c>
      <c r="BP19" s="18">
        <v>540</v>
      </c>
      <c r="BQ19" s="18">
        <v>2343</v>
      </c>
      <c r="BR19" s="18">
        <v>386</v>
      </c>
    </row>
    <row r="20" spans="1:70" ht="15.75" x14ac:dyDescent="0.25">
      <c r="A20" s="17" t="s">
        <v>276</v>
      </c>
      <c r="B20" s="18">
        <v>245192</v>
      </c>
      <c r="C20" s="18">
        <v>1960</v>
      </c>
      <c r="D20" s="18">
        <v>4538</v>
      </c>
      <c r="E20" s="18">
        <v>692</v>
      </c>
      <c r="F20" s="18">
        <v>3846</v>
      </c>
      <c r="G20" s="18">
        <v>5864</v>
      </c>
      <c r="H20" s="18">
        <v>1752</v>
      </c>
      <c r="I20" s="18">
        <v>2689</v>
      </c>
      <c r="J20" s="18">
        <v>232</v>
      </c>
      <c r="K20" s="18">
        <v>2746</v>
      </c>
      <c r="L20" s="18">
        <v>2207</v>
      </c>
      <c r="M20" s="18">
        <v>3037</v>
      </c>
      <c r="N20" s="18">
        <v>4287</v>
      </c>
      <c r="O20" s="18">
        <v>2164</v>
      </c>
      <c r="P20" s="18">
        <v>1276</v>
      </c>
      <c r="Q20" s="18">
        <v>2897</v>
      </c>
      <c r="R20" s="18">
        <v>4207</v>
      </c>
      <c r="S20" s="18">
        <v>3364</v>
      </c>
      <c r="T20" s="18">
        <v>2978</v>
      </c>
      <c r="U20" s="18">
        <v>3144</v>
      </c>
      <c r="V20" s="18">
        <v>5353</v>
      </c>
      <c r="W20" s="18">
        <v>2801</v>
      </c>
      <c r="X20" s="18">
        <v>6271</v>
      </c>
      <c r="Y20" s="18">
        <v>3774</v>
      </c>
      <c r="Z20" s="18">
        <v>10258</v>
      </c>
      <c r="AA20" s="18">
        <v>14677</v>
      </c>
      <c r="AB20" s="18">
        <v>4556</v>
      </c>
      <c r="AC20" s="18">
        <v>897</v>
      </c>
      <c r="AD20" s="18">
        <v>1077</v>
      </c>
      <c r="AE20" s="18">
        <v>2376</v>
      </c>
      <c r="AF20" s="18">
        <v>1753</v>
      </c>
      <c r="AG20" s="18">
        <v>1545</v>
      </c>
      <c r="AH20" s="18">
        <v>4898</v>
      </c>
      <c r="AI20" s="18">
        <v>2356</v>
      </c>
      <c r="AJ20" s="18">
        <v>1351</v>
      </c>
      <c r="AK20" s="18">
        <v>1059</v>
      </c>
      <c r="AL20" s="18">
        <v>5499</v>
      </c>
      <c r="AM20" s="18">
        <v>3857</v>
      </c>
      <c r="AN20" s="18">
        <v>1166</v>
      </c>
      <c r="AO20" s="18">
        <v>9355</v>
      </c>
      <c r="AP20" s="18">
        <v>3117</v>
      </c>
      <c r="AQ20" s="18">
        <v>2391</v>
      </c>
      <c r="AR20" s="18">
        <v>35320</v>
      </c>
      <c r="AS20" s="18">
        <v>5081</v>
      </c>
      <c r="AT20" s="18">
        <v>2027</v>
      </c>
      <c r="AU20" s="18">
        <v>3065</v>
      </c>
      <c r="AV20" s="18">
        <v>1303</v>
      </c>
      <c r="AW20" s="18">
        <v>2018</v>
      </c>
      <c r="AX20" s="18">
        <v>1053</v>
      </c>
      <c r="AY20" s="18">
        <v>308</v>
      </c>
      <c r="AZ20" s="18">
        <v>2742</v>
      </c>
      <c r="BA20" s="18">
        <v>2552</v>
      </c>
      <c r="BB20" s="18">
        <v>849</v>
      </c>
      <c r="BC20" s="18">
        <v>460</v>
      </c>
      <c r="BD20" s="18">
        <v>860</v>
      </c>
      <c r="BE20" s="18">
        <v>1779</v>
      </c>
      <c r="BF20" s="18">
        <v>12288</v>
      </c>
      <c r="BG20" s="18">
        <v>12656</v>
      </c>
      <c r="BH20" s="18">
        <v>9363</v>
      </c>
      <c r="BI20" s="18">
        <v>2174</v>
      </c>
      <c r="BJ20" s="18">
        <v>1949</v>
      </c>
      <c r="BK20" s="18">
        <v>876</v>
      </c>
      <c r="BL20" s="18">
        <v>325</v>
      </c>
      <c r="BM20" s="18">
        <v>568</v>
      </c>
      <c r="BN20" s="18">
        <v>1050</v>
      </c>
      <c r="BO20" s="18">
        <v>932</v>
      </c>
      <c r="BP20" s="18">
        <v>263</v>
      </c>
      <c r="BQ20" s="18">
        <v>2320</v>
      </c>
      <c r="BR20" s="18">
        <v>536</v>
      </c>
    </row>
    <row r="21" spans="1:70" ht="15.75" x14ac:dyDescent="0.25">
      <c r="A21" s="17" t="s">
        <v>277</v>
      </c>
      <c r="B21" s="18">
        <v>248100</v>
      </c>
      <c r="C21" s="18">
        <v>2093</v>
      </c>
      <c r="D21" s="18">
        <v>6000</v>
      </c>
      <c r="E21" s="18">
        <v>671</v>
      </c>
      <c r="F21" s="18">
        <v>5329</v>
      </c>
      <c r="G21" s="18">
        <v>5844</v>
      </c>
      <c r="H21" s="18">
        <v>1727</v>
      </c>
      <c r="I21" s="18">
        <v>2683</v>
      </c>
      <c r="J21" s="18">
        <v>216</v>
      </c>
      <c r="K21" s="18">
        <v>2765</v>
      </c>
      <c r="L21" s="18">
        <v>2159</v>
      </c>
      <c r="M21" s="18">
        <v>3098</v>
      </c>
      <c r="N21" s="18">
        <v>4239</v>
      </c>
      <c r="O21" s="18">
        <v>2164</v>
      </c>
      <c r="P21" s="18">
        <v>1310</v>
      </c>
      <c r="Q21" s="18">
        <v>2881</v>
      </c>
      <c r="R21" s="18">
        <v>4127</v>
      </c>
      <c r="S21" s="18">
        <v>3263</v>
      </c>
      <c r="T21" s="18">
        <v>3022</v>
      </c>
      <c r="U21" s="18">
        <v>3280</v>
      </c>
      <c r="V21" s="18">
        <v>5295</v>
      </c>
      <c r="W21" s="18">
        <v>2778</v>
      </c>
      <c r="X21" s="18">
        <v>6201</v>
      </c>
      <c r="Y21" s="18">
        <v>3836</v>
      </c>
      <c r="Z21" s="18">
        <v>10328</v>
      </c>
      <c r="AA21" s="18">
        <v>14610</v>
      </c>
      <c r="AB21" s="18">
        <v>4672</v>
      </c>
      <c r="AC21" s="18">
        <v>932</v>
      </c>
      <c r="AD21" s="18">
        <v>979</v>
      </c>
      <c r="AE21" s="18">
        <v>2461</v>
      </c>
      <c r="AF21" s="18">
        <v>2069</v>
      </c>
      <c r="AG21" s="18">
        <v>1483</v>
      </c>
      <c r="AH21" s="18">
        <v>4925</v>
      </c>
      <c r="AI21" s="18">
        <v>2385</v>
      </c>
      <c r="AJ21" s="18">
        <v>1436</v>
      </c>
      <c r="AK21" s="18">
        <v>1028</v>
      </c>
      <c r="AL21" s="18">
        <v>5579</v>
      </c>
      <c r="AM21" s="18">
        <v>3948</v>
      </c>
      <c r="AN21" s="18">
        <v>1218</v>
      </c>
      <c r="AO21" s="18">
        <v>9246</v>
      </c>
      <c r="AP21" s="18">
        <v>2939</v>
      </c>
      <c r="AQ21" s="18">
        <v>2400</v>
      </c>
      <c r="AR21" s="18">
        <v>35462</v>
      </c>
      <c r="AS21" s="18">
        <v>5147</v>
      </c>
      <c r="AT21" s="18">
        <v>2244</v>
      </c>
      <c r="AU21" s="18">
        <v>3041</v>
      </c>
      <c r="AV21" s="18">
        <v>1269</v>
      </c>
      <c r="AW21" s="18">
        <v>2043</v>
      </c>
      <c r="AX21" s="18">
        <v>1145</v>
      </c>
      <c r="AY21" s="18">
        <v>316</v>
      </c>
      <c r="AZ21" s="18">
        <v>2759</v>
      </c>
      <c r="BA21" s="18">
        <v>2780</v>
      </c>
      <c r="BB21" s="18">
        <v>853</v>
      </c>
      <c r="BC21" s="18">
        <v>470</v>
      </c>
      <c r="BD21" s="18">
        <v>850</v>
      </c>
      <c r="BE21" s="18">
        <v>1960</v>
      </c>
      <c r="BF21" s="18">
        <v>12546</v>
      </c>
      <c r="BG21" s="18">
        <v>12703</v>
      </c>
      <c r="BH21" s="18">
        <v>9680</v>
      </c>
      <c r="BI21" s="18">
        <v>2215</v>
      </c>
      <c r="BJ21" s="18">
        <v>1973</v>
      </c>
      <c r="BK21" s="18">
        <v>880</v>
      </c>
      <c r="BL21" s="18">
        <v>334</v>
      </c>
      <c r="BM21" s="18">
        <v>581</v>
      </c>
      <c r="BN21" s="18">
        <v>1068</v>
      </c>
      <c r="BO21" s="18">
        <v>1020</v>
      </c>
      <c r="BP21" s="18">
        <v>268</v>
      </c>
      <c r="BQ21" s="18">
        <v>2304</v>
      </c>
      <c r="BR21" s="18">
        <v>486</v>
      </c>
    </row>
    <row r="22" spans="1:70" ht="15.75" x14ac:dyDescent="0.25">
      <c r="A22" s="17" t="s">
        <v>278</v>
      </c>
      <c r="B22" s="18">
        <v>249799</v>
      </c>
      <c r="C22" s="18">
        <v>2717</v>
      </c>
      <c r="D22" s="18">
        <v>7254</v>
      </c>
      <c r="E22" s="18">
        <v>671</v>
      </c>
      <c r="F22" s="18">
        <v>6583</v>
      </c>
      <c r="G22" s="18">
        <v>5869</v>
      </c>
      <c r="H22" s="18">
        <v>1670</v>
      </c>
      <c r="I22" s="18">
        <v>2636</v>
      </c>
      <c r="J22" s="18">
        <v>282</v>
      </c>
      <c r="K22" s="18">
        <v>2698</v>
      </c>
      <c r="L22" s="18">
        <v>2153</v>
      </c>
      <c r="M22" s="18">
        <v>3144</v>
      </c>
      <c r="N22" s="18">
        <v>4267</v>
      </c>
      <c r="O22" s="18">
        <v>2167</v>
      </c>
      <c r="P22" s="18">
        <v>1345</v>
      </c>
      <c r="Q22" s="18">
        <v>2875</v>
      </c>
      <c r="R22" s="18">
        <v>4194</v>
      </c>
      <c r="S22" s="18">
        <v>3340</v>
      </c>
      <c r="T22" s="18">
        <v>2744</v>
      </c>
      <c r="U22" s="18">
        <v>3331</v>
      </c>
      <c r="V22" s="18">
        <v>5440</v>
      </c>
      <c r="W22" s="18">
        <v>2872</v>
      </c>
      <c r="X22" s="18">
        <v>6373</v>
      </c>
      <c r="Y22" s="18">
        <v>3936</v>
      </c>
      <c r="Z22" s="18">
        <v>10367</v>
      </c>
      <c r="AA22" s="18">
        <v>14876</v>
      </c>
      <c r="AB22" s="18">
        <v>4764</v>
      </c>
      <c r="AC22" s="18">
        <v>970</v>
      </c>
      <c r="AD22" s="18">
        <v>1066</v>
      </c>
      <c r="AE22" s="18">
        <v>2431</v>
      </c>
      <c r="AF22" s="18">
        <v>2037</v>
      </c>
      <c r="AG22" s="18">
        <v>1506</v>
      </c>
      <c r="AH22" s="18">
        <v>4857</v>
      </c>
      <c r="AI22" s="18">
        <v>2351</v>
      </c>
      <c r="AJ22" s="18">
        <v>1471</v>
      </c>
      <c r="AK22" s="18">
        <v>1012</v>
      </c>
      <c r="AL22" s="18">
        <v>5256</v>
      </c>
      <c r="AM22" s="18">
        <v>4073</v>
      </c>
      <c r="AN22" s="18">
        <v>1289</v>
      </c>
      <c r="AO22" s="18">
        <v>8201</v>
      </c>
      <c r="AP22" s="18">
        <v>2361</v>
      </c>
      <c r="AQ22" s="18">
        <v>2054</v>
      </c>
      <c r="AR22" s="18">
        <v>35647</v>
      </c>
      <c r="AS22" s="18">
        <v>5185</v>
      </c>
      <c r="AT22" s="18">
        <v>2364</v>
      </c>
      <c r="AU22" s="18">
        <v>2816</v>
      </c>
      <c r="AV22" s="18">
        <v>1351</v>
      </c>
      <c r="AW22" s="18">
        <v>2118</v>
      </c>
      <c r="AX22" s="18">
        <v>1152</v>
      </c>
      <c r="AY22" s="18">
        <v>310</v>
      </c>
      <c r="AZ22" s="18">
        <v>2962</v>
      </c>
      <c r="BA22" s="18">
        <v>2780</v>
      </c>
      <c r="BB22" s="18">
        <v>807</v>
      </c>
      <c r="BC22" s="18">
        <v>479</v>
      </c>
      <c r="BD22" s="18">
        <v>867</v>
      </c>
      <c r="BE22" s="18">
        <v>2053</v>
      </c>
      <c r="BF22" s="18">
        <v>12481</v>
      </c>
      <c r="BG22" s="18">
        <v>12819</v>
      </c>
      <c r="BH22" s="18">
        <v>10128</v>
      </c>
      <c r="BI22" s="18">
        <v>2312</v>
      </c>
      <c r="BJ22" s="18">
        <v>2074</v>
      </c>
      <c r="BK22" s="18">
        <v>889</v>
      </c>
      <c r="BL22" s="18">
        <v>342</v>
      </c>
      <c r="BM22" s="18">
        <v>568</v>
      </c>
      <c r="BN22" s="18">
        <v>1124</v>
      </c>
      <c r="BO22" s="18">
        <v>876</v>
      </c>
      <c r="BP22" s="18">
        <v>283</v>
      </c>
      <c r="BQ22" s="18">
        <v>2273</v>
      </c>
      <c r="BR22" s="18">
        <v>484</v>
      </c>
    </row>
    <row r="23" spans="1:70" ht="15.75" x14ac:dyDescent="0.25">
      <c r="A23" s="17" t="s">
        <v>279</v>
      </c>
      <c r="B23" s="18">
        <v>251864</v>
      </c>
      <c r="C23" s="18">
        <v>4515</v>
      </c>
      <c r="D23" s="18">
        <v>3344</v>
      </c>
      <c r="E23" s="18">
        <v>642</v>
      </c>
      <c r="F23" s="18">
        <v>2702</v>
      </c>
      <c r="G23" s="18">
        <v>5774</v>
      </c>
      <c r="H23" s="18">
        <v>1610</v>
      </c>
      <c r="I23" s="18">
        <v>2590</v>
      </c>
      <c r="J23" s="18">
        <v>312</v>
      </c>
      <c r="K23" s="18">
        <v>2564</v>
      </c>
      <c r="L23" s="18">
        <v>2202</v>
      </c>
      <c r="M23" s="18">
        <v>3198</v>
      </c>
      <c r="N23" s="18">
        <v>4242</v>
      </c>
      <c r="O23" s="18">
        <v>1961</v>
      </c>
      <c r="P23" s="18">
        <v>1323</v>
      </c>
      <c r="Q23" s="18">
        <v>2882</v>
      </c>
      <c r="R23" s="18">
        <v>4324</v>
      </c>
      <c r="S23" s="18">
        <v>3262</v>
      </c>
      <c r="T23" s="18">
        <v>2822</v>
      </c>
      <c r="U23" s="18">
        <v>3347</v>
      </c>
      <c r="V23" s="18">
        <v>5469</v>
      </c>
      <c r="W23" s="18">
        <v>2912</v>
      </c>
      <c r="X23" s="18">
        <v>6410</v>
      </c>
      <c r="Y23" s="18">
        <v>4185</v>
      </c>
      <c r="Z23" s="18">
        <v>10851</v>
      </c>
      <c r="AA23" s="18">
        <v>14921</v>
      </c>
      <c r="AB23" s="18">
        <v>4874</v>
      </c>
      <c r="AC23" s="18">
        <v>971</v>
      </c>
      <c r="AD23" s="18">
        <v>955</v>
      </c>
      <c r="AE23" s="18">
        <v>2539</v>
      </c>
      <c r="AF23" s="18">
        <v>1756</v>
      </c>
      <c r="AG23" s="18">
        <v>1441</v>
      </c>
      <c r="AH23" s="18">
        <v>5017</v>
      </c>
      <c r="AI23" s="18">
        <v>2374</v>
      </c>
      <c r="AJ23" s="18">
        <v>1546</v>
      </c>
      <c r="AK23" s="18">
        <v>1016</v>
      </c>
      <c r="AL23" s="18">
        <v>5799</v>
      </c>
      <c r="AM23" s="18">
        <v>4247</v>
      </c>
      <c r="AN23" s="18">
        <v>1213</v>
      </c>
      <c r="AO23" s="18">
        <v>9700</v>
      </c>
      <c r="AP23" s="18">
        <v>2649</v>
      </c>
      <c r="AQ23" s="18">
        <v>2070</v>
      </c>
      <c r="AR23" s="18">
        <v>36401</v>
      </c>
      <c r="AS23" s="18">
        <v>5102</v>
      </c>
      <c r="AT23" s="18">
        <v>2423</v>
      </c>
      <c r="AU23" s="18">
        <v>2878</v>
      </c>
      <c r="AV23" s="18">
        <v>1358</v>
      </c>
      <c r="AW23" s="18">
        <v>2138</v>
      </c>
      <c r="AX23" s="18">
        <v>1176</v>
      </c>
      <c r="AY23" s="18">
        <v>309</v>
      </c>
      <c r="AZ23" s="18">
        <v>2993</v>
      </c>
      <c r="BA23" s="18">
        <v>2736</v>
      </c>
      <c r="BB23" s="18">
        <v>855</v>
      </c>
      <c r="BC23" s="18">
        <v>511</v>
      </c>
      <c r="BD23" s="18">
        <v>908</v>
      </c>
      <c r="BE23" s="18">
        <v>2115</v>
      </c>
      <c r="BF23" s="18">
        <v>13371</v>
      </c>
      <c r="BG23" s="18">
        <v>12828</v>
      </c>
      <c r="BH23" s="18">
        <v>9944</v>
      </c>
      <c r="BI23" s="18">
        <v>2346</v>
      </c>
      <c r="BJ23" s="18">
        <v>2156</v>
      </c>
      <c r="BK23" s="18">
        <v>835</v>
      </c>
      <c r="BL23" s="18">
        <v>332</v>
      </c>
      <c r="BM23" s="18">
        <v>595</v>
      </c>
      <c r="BN23" s="18">
        <v>1172</v>
      </c>
      <c r="BO23" s="18">
        <v>990</v>
      </c>
      <c r="BP23" s="18">
        <v>369</v>
      </c>
      <c r="BQ23" s="18">
        <v>2358</v>
      </c>
      <c r="BR23" s="18">
        <v>400</v>
      </c>
    </row>
    <row r="24" spans="1:70" ht="15.75" x14ac:dyDescent="0.25">
      <c r="A24" s="17" t="s">
        <v>280</v>
      </c>
      <c r="B24" s="18">
        <v>257248</v>
      </c>
      <c r="C24" s="18">
        <v>2433</v>
      </c>
      <c r="D24" s="18">
        <v>5141</v>
      </c>
      <c r="E24" s="18">
        <v>615</v>
      </c>
      <c r="F24" s="18">
        <v>4526</v>
      </c>
      <c r="G24" s="18">
        <v>5774</v>
      </c>
      <c r="H24" s="18">
        <v>1559</v>
      </c>
      <c r="I24" s="18">
        <v>2538</v>
      </c>
      <c r="J24" s="18">
        <v>354</v>
      </c>
      <c r="K24" s="18">
        <v>2431</v>
      </c>
      <c r="L24" s="18">
        <v>2225</v>
      </c>
      <c r="M24" s="18">
        <v>3223</v>
      </c>
      <c r="N24" s="18">
        <v>4272</v>
      </c>
      <c r="O24" s="18">
        <v>1815</v>
      </c>
      <c r="P24" s="18">
        <v>1269</v>
      </c>
      <c r="Q24" s="18">
        <v>2796</v>
      </c>
      <c r="R24" s="18">
        <v>4087</v>
      </c>
      <c r="S24" s="18">
        <v>3117</v>
      </c>
      <c r="T24" s="18">
        <v>2845</v>
      </c>
      <c r="U24" s="18">
        <v>3379</v>
      </c>
      <c r="V24" s="18">
        <v>5641</v>
      </c>
      <c r="W24" s="18">
        <v>3001</v>
      </c>
      <c r="X24" s="18">
        <v>6582</v>
      </c>
      <c r="Y24" s="18">
        <v>4433</v>
      </c>
      <c r="Z24" s="18">
        <v>11130</v>
      </c>
      <c r="AA24" s="18">
        <v>15364</v>
      </c>
      <c r="AB24" s="18">
        <v>4864</v>
      </c>
      <c r="AC24" s="18">
        <v>938</v>
      </c>
      <c r="AD24" s="18">
        <v>1065</v>
      </c>
      <c r="AE24" s="18">
        <v>2666</v>
      </c>
      <c r="AF24" s="18">
        <v>2058</v>
      </c>
      <c r="AG24" s="18">
        <v>1552</v>
      </c>
      <c r="AH24" s="18">
        <v>5117</v>
      </c>
      <c r="AI24" s="18">
        <v>2306</v>
      </c>
      <c r="AJ24" s="18">
        <v>1460</v>
      </c>
      <c r="AK24" s="18">
        <v>1061</v>
      </c>
      <c r="AL24" s="18">
        <v>5485</v>
      </c>
      <c r="AM24" s="18">
        <v>4380</v>
      </c>
      <c r="AN24" s="18">
        <v>1211</v>
      </c>
      <c r="AO24" s="18">
        <v>8810</v>
      </c>
      <c r="AP24" s="18">
        <v>3354</v>
      </c>
      <c r="AQ24" s="18">
        <v>2293</v>
      </c>
      <c r="AR24" s="18">
        <v>36459</v>
      </c>
      <c r="AS24" s="18">
        <v>5423</v>
      </c>
      <c r="AT24" s="18">
        <v>2387</v>
      </c>
      <c r="AU24" s="18">
        <v>2985</v>
      </c>
      <c r="AV24" s="18">
        <v>1445</v>
      </c>
      <c r="AW24" s="18">
        <v>2134</v>
      </c>
      <c r="AX24" s="18">
        <v>1170</v>
      </c>
      <c r="AY24" s="18">
        <v>307</v>
      </c>
      <c r="AZ24" s="18">
        <v>3117</v>
      </c>
      <c r="BA24" s="18">
        <v>2867</v>
      </c>
      <c r="BB24" s="18">
        <v>866</v>
      </c>
      <c r="BC24" s="18">
        <v>499</v>
      </c>
      <c r="BD24" s="18">
        <v>954</v>
      </c>
      <c r="BE24" s="18">
        <v>2252</v>
      </c>
      <c r="BF24" s="18">
        <v>12713</v>
      </c>
      <c r="BG24" s="18">
        <v>14075</v>
      </c>
      <c r="BH24" s="18">
        <v>10841</v>
      </c>
      <c r="BI24" s="18">
        <v>2339</v>
      </c>
      <c r="BJ24" s="18">
        <v>2203</v>
      </c>
      <c r="BK24" s="18">
        <v>842</v>
      </c>
      <c r="BL24" s="18">
        <v>345</v>
      </c>
      <c r="BM24" s="18">
        <v>637</v>
      </c>
      <c r="BN24" s="18">
        <v>1186</v>
      </c>
      <c r="BO24" s="18">
        <v>1069</v>
      </c>
      <c r="BP24" s="18">
        <v>358</v>
      </c>
      <c r="BQ24" s="18">
        <v>2447</v>
      </c>
      <c r="BR24" s="18">
        <v>580</v>
      </c>
    </row>
    <row r="25" spans="1:70" ht="15.75" x14ac:dyDescent="0.25">
      <c r="A25" s="17" t="s">
        <v>281</v>
      </c>
      <c r="B25" s="18">
        <v>257273</v>
      </c>
      <c r="C25" s="18">
        <v>1244</v>
      </c>
      <c r="D25" s="18">
        <v>6082</v>
      </c>
      <c r="E25" s="18">
        <v>628</v>
      </c>
      <c r="F25" s="18">
        <v>5454</v>
      </c>
      <c r="G25" s="18">
        <v>5750</v>
      </c>
      <c r="H25" s="18">
        <v>1553</v>
      </c>
      <c r="I25" s="18">
        <v>2558</v>
      </c>
      <c r="J25" s="18">
        <v>405</v>
      </c>
      <c r="K25" s="18">
        <v>2297</v>
      </c>
      <c r="L25" s="18">
        <v>2289</v>
      </c>
      <c r="M25" s="18">
        <v>3193</v>
      </c>
      <c r="N25" s="18">
        <v>4239</v>
      </c>
      <c r="O25" s="18">
        <v>1790</v>
      </c>
      <c r="P25" s="18">
        <v>1288</v>
      </c>
      <c r="Q25" s="18">
        <v>2743</v>
      </c>
      <c r="R25" s="18">
        <v>4189</v>
      </c>
      <c r="S25" s="18">
        <v>3136</v>
      </c>
      <c r="T25" s="18">
        <v>2717</v>
      </c>
      <c r="U25" s="18">
        <v>3310</v>
      </c>
      <c r="V25" s="18">
        <v>5724</v>
      </c>
      <c r="W25" s="18">
        <v>3007</v>
      </c>
      <c r="X25" s="18">
        <v>6610</v>
      </c>
      <c r="Y25" s="18">
        <v>4681</v>
      </c>
      <c r="Z25" s="18">
        <v>11503</v>
      </c>
      <c r="AA25" s="18">
        <v>15472</v>
      </c>
      <c r="AB25" s="18">
        <v>4889</v>
      </c>
      <c r="AC25" s="18">
        <v>918</v>
      </c>
      <c r="AD25" s="18">
        <v>1105</v>
      </c>
      <c r="AE25" s="18">
        <v>2672</v>
      </c>
      <c r="AF25" s="18">
        <v>2313</v>
      </c>
      <c r="AG25" s="18">
        <v>1600</v>
      </c>
      <c r="AH25" s="18">
        <v>5168</v>
      </c>
      <c r="AI25" s="18">
        <v>2229</v>
      </c>
      <c r="AJ25" s="18">
        <v>1283</v>
      </c>
      <c r="AK25" s="18">
        <v>1074</v>
      </c>
      <c r="AL25" s="18">
        <v>4993</v>
      </c>
      <c r="AM25" s="18">
        <v>4350</v>
      </c>
      <c r="AN25" s="18">
        <v>1256</v>
      </c>
      <c r="AO25" s="18">
        <v>9516</v>
      </c>
      <c r="AP25" s="18">
        <v>3448</v>
      </c>
      <c r="AQ25" s="18">
        <v>2413</v>
      </c>
      <c r="AR25" s="18">
        <v>36610</v>
      </c>
      <c r="AS25" s="18">
        <v>5378</v>
      </c>
      <c r="AT25" s="18">
        <v>2562</v>
      </c>
      <c r="AU25" s="18">
        <v>3062</v>
      </c>
      <c r="AV25" s="18">
        <v>1544</v>
      </c>
      <c r="AW25" s="18">
        <v>2265</v>
      </c>
      <c r="AX25" s="18">
        <v>1140</v>
      </c>
      <c r="AY25" s="18">
        <v>313</v>
      </c>
      <c r="AZ25" s="18">
        <v>2979</v>
      </c>
      <c r="BA25" s="18">
        <v>3058</v>
      </c>
      <c r="BB25" s="18">
        <v>887</v>
      </c>
      <c r="BC25" s="18">
        <v>524</v>
      </c>
      <c r="BD25" s="18">
        <v>976</v>
      </c>
      <c r="BE25" s="18">
        <v>2249</v>
      </c>
      <c r="BF25" s="18">
        <v>13061</v>
      </c>
      <c r="BG25" s="18">
        <v>14111</v>
      </c>
      <c r="BH25" s="18">
        <v>11155</v>
      </c>
      <c r="BI25" s="18">
        <v>2374</v>
      </c>
      <c r="BJ25" s="18">
        <v>2257</v>
      </c>
      <c r="BK25" s="18">
        <v>865</v>
      </c>
      <c r="BL25" s="18">
        <v>350</v>
      </c>
      <c r="BM25" s="18">
        <v>665</v>
      </c>
      <c r="BN25" s="18">
        <v>1161</v>
      </c>
      <c r="BO25" s="18">
        <v>885</v>
      </c>
      <c r="BP25" s="18">
        <v>326</v>
      </c>
      <c r="BQ25" s="18">
        <v>2446</v>
      </c>
      <c r="BR25" s="18">
        <v>501</v>
      </c>
    </row>
    <row r="26" spans="1:70" ht="15.75" x14ac:dyDescent="0.25">
      <c r="A26" s="17" t="s">
        <v>282</v>
      </c>
      <c r="B26" s="18">
        <v>260620</v>
      </c>
      <c r="C26" s="18">
        <v>740</v>
      </c>
      <c r="D26" s="18">
        <v>5968</v>
      </c>
      <c r="E26" s="18">
        <v>625</v>
      </c>
      <c r="F26" s="18">
        <v>5343</v>
      </c>
      <c r="G26" s="18">
        <v>5828</v>
      </c>
      <c r="H26" s="18">
        <v>1522</v>
      </c>
      <c r="I26" s="18">
        <v>2526</v>
      </c>
      <c r="J26" s="18">
        <v>310</v>
      </c>
      <c r="K26" s="18">
        <v>2201</v>
      </c>
      <c r="L26" s="18">
        <v>2397</v>
      </c>
      <c r="M26" s="18">
        <v>3195</v>
      </c>
      <c r="N26" s="18">
        <v>4128</v>
      </c>
      <c r="O26" s="18">
        <v>1926</v>
      </c>
      <c r="P26" s="18">
        <v>1226</v>
      </c>
      <c r="Q26" s="18">
        <v>2716</v>
      </c>
      <c r="R26" s="18">
        <v>3943</v>
      </c>
      <c r="S26" s="18">
        <v>3135</v>
      </c>
      <c r="T26" s="18">
        <v>2639</v>
      </c>
      <c r="U26" s="18">
        <v>3335</v>
      </c>
      <c r="V26" s="18">
        <v>5942</v>
      </c>
      <c r="W26" s="18">
        <v>3044</v>
      </c>
      <c r="X26" s="18">
        <v>6749</v>
      </c>
      <c r="Y26" s="18">
        <v>4742</v>
      </c>
      <c r="Z26" s="18">
        <v>11372</v>
      </c>
      <c r="AA26" s="18">
        <v>15836</v>
      </c>
      <c r="AB26" s="18">
        <v>4929</v>
      </c>
      <c r="AC26" s="18">
        <v>875</v>
      </c>
      <c r="AD26" s="18">
        <v>955</v>
      </c>
      <c r="AE26" s="18">
        <v>2673</v>
      </c>
      <c r="AF26" s="18">
        <v>1955</v>
      </c>
      <c r="AG26" s="18">
        <v>1618</v>
      </c>
      <c r="AH26" s="18">
        <v>5238</v>
      </c>
      <c r="AI26" s="18">
        <v>2245</v>
      </c>
      <c r="AJ26" s="18">
        <v>1501</v>
      </c>
      <c r="AK26" s="18">
        <v>1149</v>
      </c>
      <c r="AL26" s="18">
        <v>5024</v>
      </c>
      <c r="AM26" s="18">
        <v>4418</v>
      </c>
      <c r="AN26" s="18">
        <v>1295</v>
      </c>
      <c r="AO26" s="18">
        <v>8612</v>
      </c>
      <c r="AP26" s="18">
        <v>3393</v>
      </c>
      <c r="AQ26" s="18">
        <v>2505</v>
      </c>
      <c r="AR26" s="18">
        <v>36863</v>
      </c>
      <c r="AS26" s="18">
        <v>5540</v>
      </c>
      <c r="AT26" s="18">
        <v>2432</v>
      </c>
      <c r="AU26" s="18">
        <v>3211</v>
      </c>
      <c r="AV26" s="18">
        <v>1698</v>
      </c>
      <c r="AW26" s="18">
        <v>2321</v>
      </c>
      <c r="AX26" s="18">
        <v>1058</v>
      </c>
      <c r="AY26" s="18">
        <v>314</v>
      </c>
      <c r="AZ26" s="18">
        <v>2997</v>
      </c>
      <c r="BA26" s="18">
        <v>2992</v>
      </c>
      <c r="BB26" s="18">
        <v>741</v>
      </c>
      <c r="BC26" s="18">
        <v>546</v>
      </c>
      <c r="BD26" s="18">
        <v>1010</v>
      </c>
      <c r="BE26" s="18">
        <v>2118</v>
      </c>
      <c r="BF26" s="18">
        <v>13155</v>
      </c>
      <c r="BG26" s="18">
        <v>14334</v>
      </c>
      <c r="BH26" s="18">
        <v>11556</v>
      </c>
      <c r="BI26" s="18">
        <v>2408</v>
      </c>
      <c r="BJ26" s="18">
        <v>2313</v>
      </c>
      <c r="BK26" s="18">
        <v>904</v>
      </c>
      <c r="BL26" s="18">
        <v>349</v>
      </c>
      <c r="BM26" s="18">
        <v>685</v>
      </c>
      <c r="BN26" s="18">
        <v>1325</v>
      </c>
      <c r="BO26" s="18">
        <v>953</v>
      </c>
      <c r="BP26" s="18">
        <v>292</v>
      </c>
      <c r="BQ26" s="18">
        <v>2589</v>
      </c>
      <c r="BR26" s="18">
        <v>470</v>
      </c>
    </row>
    <row r="27" spans="1:70" ht="15.75" x14ac:dyDescent="0.25">
      <c r="A27" s="17" t="s">
        <v>283</v>
      </c>
      <c r="B27" s="18">
        <v>262283</v>
      </c>
      <c r="C27" s="18">
        <v>964</v>
      </c>
      <c r="D27" s="18">
        <v>6974</v>
      </c>
      <c r="E27" s="18">
        <v>669</v>
      </c>
      <c r="F27" s="18">
        <v>6305</v>
      </c>
      <c r="G27" s="18">
        <v>5918</v>
      </c>
      <c r="H27" s="18">
        <v>1559</v>
      </c>
      <c r="I27" s="18">
        <v>2610</v>
      </c>
      <c r="J27" s="18">
        <v>255</v>
      </c>
      <c r="K27" s="18">
        <v>2232</v>
      </c>
      <c r="L27" s="18">
        <v>2564</v>
      </c>
      <c r="M27" s="18">
        <v>3144</v>
      </c>
      <c r="N27" s="18">
        <v>4278</v>
      </c>
      <c r="O27" s="18">
        <v>2060</v>
      </c>
      <c r="P27" s="18">
        <v>1268</v>
      </c>
      <c r="Q27" s="18">
        <v>2781</v>
      </c>
      <c r="R27" s="18">
        <v>3849</v>
      </c>
      <c r="S27" s="18">
        <v>3190</v>
      </c>
      <c r="T27" s="18">
        <v>2729</v>
      </c>
      <c r="U27" s="18">
        <v>3382</v>
      </c>
      <c r="V27" s="18">
        <v>6147</v>
      </c>
      <c r="W27" s="18">
        <v>3041</v>
      </c>
      <c r="X27" s="18">
        <v>6838</v>
      </c>
      <c r="Y27" s="18">
        <v>4568</v>
      </c>
      <c r="Z27" s="18">
        <v>10762</v>
      </c>
      <c r="AA27" s="18">
        <v>16026</v>
      </c>
      <c r="AB27" s="18">
        <v>4778</v>
      </c>
      <c r="AC27" s="18">
        <v>799</v>
      </c>
      <c r="AD27" s="18">
        <v>989</v>
      </c>
      <c r="AE27" s="18">
        <v>2678</v>
      </c>
      <c r="AF27" s="18">
        <v>1951</v>
      </c>
      <c r="AG27" s="18">
        <v>1524</v>
      </c>
      <c r="AH27" s="18">
        <v>5240</v>
      </c>
      <c r="AI27" s="18">
        <v>2259</v>
      </c>
      <c r="AJ27" s="18">
        <v>1468</v>
      </c>
      <c r="AK27" s="18">
        <v>1101</v>
      </c>
      <c r="AL27" s="18">
        <v>5353</v>
      </c>
      <c r="AM27" s="18">
        <v>4609</v>
      </c>
      <c r="AN27" s="18">
        <v>1346</v>
      </c>
      <c r="AO27" s="18">
        <v>9764</v>
      </c>
      <c r="AP27" s="18">
        <v>2735</v>
      </c>
      <c r="AQ27" s="18">
        <v>2602</v>
      </c>
      <c r="AR27" s="18">
        <v>37109</v>
      </c>
      <c r="AS27" s="18">
        <v>5394</v>
      </c>
      <c r="AT27" s="18">
        <v>2488</v>
      </c>
      <c r="AU27" s="18">
        <v>3151</v>
      </c>
      <c r="AV27" s="18">
        <v>1824</v>
      </c>
      <c r="AW27" s="18">
        <v>2223</v>
      </c>
      <c r="AX27" s="18">
        <v>1149</v>
      </c>
      <c r="AY27" s="18">
        <v>313</v>
      </c>
      <c r="AZ27" s="18">
        <v>3105</v>
      </c>
      <c r="BA27" s="18">
        <v>2905</v>
      </c>
      <c r="BB27" s="18">
        <v>849</v>
      </c>
      <c r="BC27" s="18">
        <v>476</v>
      </c>
      <c r="BD27" s="18">
        <v>988</v>
      </c>
      <c r="BE27" s="18">
        <v>2242</v>
      </c>
      <c r="BF27" s="18">
        <v>13069</v>
      </c>
      <c r="BG27" s="18">
        <v>14389</v>
      </c>
      <c r="BH27" s="18">
        <v>11516</v>
      </c>
      <c r="BI27" s="18">
        <v>2446</v>
      </c>
      <c r="BJ27" s="18">
        <v>2361</v>
      </c>
      <c r="BK27" s="18">
        <v>1011</v>
      </c>
      <c r="BL27" s="18">
        <v>364</v>
      </c>
      <c r="BM27" s="18">
        <v>678</v>
      </c>
      <c r="BN27" s="18">
        <v>1377</v>
      </c>
      <c r="BO27" s="18">
        <v>936</v>
      </c>
      <c r="BP27" s="18">
        <v>431</v>
      </c>
      <c r="BQ27" s="18">
        <v>2636</v>
      </c>
      <c r="BR27" s="18">
        <v>361</v>
      </c>
    </row>
    <row r="28" spans="1:70" ht="15.75" x14ac:dyDescent="0.25">
      <c r="A28" s="17" t="s">
        <v>284</v>
      </c>
      <c r="B28" s="18">
        <v>265182</v>
      </c>
      <c r="C28" s="18">
        <v>2467</v>
      </c>
      <c r="D28" s="18">
        <v>5416</v>
      </c>
      <c r="E28" s="18">
        <v>714</v>
      </c>
      <c r="F28" s="18">
        <v>4702</v>
      </c>
      <c r="G28" s="18">
        <v>5859</v>
      </c>
      <c r="H28" s="18">
        <v>1534</v>
      </c>
      <c r="I28" s="18">
        <v>2635</v>
      </c>
      <c r="J28" s="18">
        <v>221</v>
      </c>
      <c r="K28" s="18">
        <v>2263</v>
      </c>
      <c r="L28" s="18">
        <v>2489</v>
      </c>
      <c r="M28" s="18">
        <v>3080</v>
      </c>
      <c r="N28" s="18">
        <v>4113</v>
      </c>
      <c r="O28" s="18">
        <v>2306</v>
      </c>
      <c r="P28" s="18">
        <v>1251</v>
      </c>
      <c r="Q28" s="18">
        <v>2801</v>
      </c>
      <c r="R28" s="18">
        <v>4023</v>
      </c>
      <c r="S28" s="18">
        <v>3283</v>
      </c>
      <c r="T28" s="18">
        <v>2938</v>
      </c>
      <c r="U28" s="18">
        <v>3326</v>
      </c>
      <c r="V28" s="18">
        <v>6367</v>
      </c>
      <c r="W28" s="18">
        <v>3060</v>
      </c>
      <c r="X28" s="18">
        <v>6969</v>
      </c>
      <c r="Y28" s="18">
        <v>4522</v>
      </c>
      <c r="Z28" s="18">
        <v>10871</v>
      </c>
      <c r="AA28" s="18">
        <v>16304</v>
      </c>
      <c r="AB28" s="18">
        <v>4824</v>
      </c>
      <c r="AC28" s="18">
        <v>795</v>
      </c>
      <c r="AD28" s="18">
        <v>1082</v>
      </c>
      <c r="AE28" s="18">
        <v>2746</v>
      </c>
      <c r="AF28" s="18">
        <v>2006</v>
      </c>
      <c r="AG28" s="18">
        <v>1626</v>
      </c>
      <c r="AH28" s="18">
        <v>5373</v>
      </c>
      <c r="AI28" s="18">
        <v>2277</v>
      </c>
      <c r="AJ28" s="18">
        <v>1513</v>
      </c>
      <c r="AK28" s="18">
        <v>1156</v>
      </c>
      <c r="AL28" s="18">
        <v>5421</v>
      </c>
      <c r="AM28" s="18">
        <v>4539</v>
      </c>
      <c r="AN28" s="18">
        <v>1276</v>
      </c>
      <c r="AO28" s="18">
        <v>9997</v>
      </c>
      <c r="AP28" s="18">
        <v>2384</v>
      </c>
      <c r="AQ28" s="18">
        <v>2631</v>
      </c>
      <c r="AR28" s="18">
        <v>36999</v>
      </c>
      <c r="AS28" s="18">
        <v>5597</v>
      </c>
      <c r="AT28" s="18">
        <v>2434</v>
      </c>
      <c r="AU28" s="18">
        <v>3308</v>
      </c>
      <c r="AV28" s="18">
        <v>1989</v>
      </c>
      <c r="AW28" s="18">
        <v>2278</v>
      </c>
      <c r="AX28" s="18">
        <v>1262</v>
      </c>
      <c r="AY28" s="18">
        <v>313</v>
      </c>
      <c r="AZ28" s="18">
        <v>3317</v>
      </c>
      <c r="BA28" s="18">
        <v>2868</v>
      </c>
      <c r="BB28" s="18">
        <v>902</v>
      </c>
      <c r="BC28" s="18">
        <v>491</v>
      </c>
      <c r="BD28" s="18">
        <v>1028</v>
      </c>
      <c r="BE28" s="18">
        <v>2542</v>
      </c>
      <c r="BF28" s="18">
        <v>13217</v>
      </c>
      <c r="BG28" s="18">
        <v>14840</v>
      </c>
      <c r="BH28" s="18">
        <v>11871</v>
      </c>
      <c r="BI28" s="18">
        <v>2532</v>
      </c>
      <c r="BJ28" s="18">
        <v>2472</v>
      </c>
      <c r="BK28" s="18">
        <v>1019</v>
      </c>
      <c r="BL28" s="18">
        <v>363</v>
      </c>
      <c r="BM28" s="18">
        <v>697</v>
      </c>
      <c r="BN28" s="18">
        <v>1298</v>
      </c>
      <c r="BO28" s="18">
        <v>1110</v>
      </c>
      <c r="BP28" s="18">
        <v>359</v>
      </c>
      <c r="BQ28" s="18">
        <v>2632</v>
      </c>
      <c r="BR28" s="18">
        <v>427</v>
      </c>
    </row>
    <row r="29" spans="1:70" ht="15.75" x14ac:dyDescent="0.25">
      <c r="A29" s="17" t="s">
        <v>285</v>
      </c>
      <c r="B29" s="18">
        <v>269273</v>
      </c>
      <c r="C29" s="18">
        <v>3351</v>
      </c>
      <c r="D29" s="18">
        <v>3617</v>
      </c>
      <c r="E29" s="18">
        <v>715</v>
      </c>
      <c r="F29" s="18">
        <v>2902</v>
      </c>
      <c r="G29" s="18">
        <v>5896</v>
      </c>
      <c r="H29" s="18">
        <v>1416</v>
      </c>
      <c r="I29" s="18">
        <v>2678</v>
      </c>
      <c r="J29" s="18">
        <v>188</v>
      </c>
      <c r="K29" s="18">
        <v>2403</v>
      </c>
      <c r="L29" s="18">
        <v>2484</v>
      </c>
      <c r="M29" s="18">
        <v>3140</v>
      </c>
      <c r="N29" s="18">
        <v>4298</v>
      </c>
      <c r="O29" s="18">
        <v>2398</v>
      </c>
      <c r="P29" s="18">
        <v>1271</v>
      </c>
      <c r="Q29" s="18">
        <v>2903</v>
      </c>
      <c r="R29" s="18">
        <v>4181</v>
      </c>
      <c r="S29" s="18">
        <v>3373</v>
      </c>
      <c r="T29" s="18">
        <v>3213</v>
      </c>
      <c r="U29" s="18">
        <v>3372</v>
      </c>
      <c r="V29" s="18">
        <v>6569</v>
      </c>
      <c r="W29" s="18">
        <v>3101</v>
      </c>
      <c r="X29" s="18">
        <v>7121</v>
      </c>
      <c r="Y29" s="18">
        <v>4633</v>
      </c>
      <c r="Z29" s="18">
        <v>10870</v>
      </c>
      <c r="AA29" s="18">
        <v>16195</v>
      </c>
      <c r="AB29" s="18">
        <v>4801</v>
      </c>
      <c r="AC29" s="18">
        <v>801</v>
      </c>
      <c r="AD29" s="18">
        <v>1102</v>
      </c>
      <c r="AE29" s="18">
        <v>2740</v>
      </c>
      <c r="AF29" s="18">
        <v>2204</v>
      </c>
      <c r="AG29" s="18">
        <v>1727</v>
      </c>
      <c r="AH29" s="18">
        <v>5566</v>
      </c>
      <c r="AI29" s="18">
        <v>2259</v>
      </c>
      <c r="AJ29" s="18">
        <v>1508</v>
      </c>
      <c r="AK29" s="18">
        <v>1189</v>
      </c>
      <c r="AL29" s="18">
        <v>5941</v>
      </c>
      <c r="AM29" s="18">
        <v>4711</v>
      </c>
      <c r="AN29" s="18">
        <v>1209</v>
      </c>
      <c r="AO29" s="18">
        <v>10605</v>
      </c>
      <c r="AP29" s="18">
        <v>2475</v>
      </c>
      <c r="AQ29" s="18">
        <v>2751</v>
      </c>
      <c r="AR29" s="18">
        <v>36762</v>
      </c>
      <c r="AS29" s="18">
        <v>5478</v>
      </c>
      <c r="AT29" s="18">
        <v>2500</v>
      </c>
      <c r="AU29" s="18">
        <v>3472</v>
      </c>
      <c r="AV29" s="18">
        <v>1935</v>
      </c>
      <c r="AW29" s="18">
        <v>2290</v>
      </c>
      <c r="AX29" s="18">
        <v>1229</v>
      </c>
      <c r="AY29" s="18">
        <v>317</v>
      </c>
      <c r="AZ29" s="18">
        <v>3316</v>
      </c>
      <c r="BA29" s="18">
        <v>2987</v>
      </c>
      <c r="BB29" s="18">
        <v>953</v>
      </c>
      <c r="BC29" s="18">
        <v>530</v>
      </c>
      <c r="BD29" s="18">
        <v>1003</v>
      </c>
      <c r="BE29" s="18">
        <v>2462</v>
      </c>
      <c r="BF29" s="18">
        <v>13696</v>
      </c>
      <c r="BG29" s="18">
        <v>14889</v>
      </c>
      <c r="BH29" s="18">
        <v>11728</v>
      </c>
      <c r="BI29" s="18">
        <v>2510</v>
      </c>
      <c r="BJ29" s="18">
        <v>2488</v>
      </c>
      <c r="BK29" s="18">
        <v>977</v>
      </c>
      <c r="BL29" s="18">
        <v>371</v>
      </c>
      <c r="BM29" s="18">
        <v>723</v>
      </c>
      <c r="BN29" s="18">
        <v>1516</v>
      </c>
      <c r="BO29" s="18">
        <v>1205</v>
      </c>
      <c r="BP29" s="18">
        <v>332</v>
      </c>
      <c r="BQ29" s="18">
        <v>2765</v>
      </c>
      <c r="BR29" s="18">
        <v>454</v>
      </c>
    </row>
    <row r="30" spans="1:70" ht="15.75" x14ac:dyDescent="0.25">
      <c r="A30" s="17" t="s">
        <v>286</v>
      </c>
      <c r="B30" s="18">
        <v>274316</v>
      </c>
      <c r="C30" s="18">
        <v>4126</v>
      </c>
      <c r="D30" s="18">
        <v>2289</v>
      </c>
      <c r="E30" s="18">
        <v>698</v>
      </c>
      <c r="F30" s="18">
        <v>1591</v>
      </c>
      <c r="G30" s="18">
        <v>5883</v>
      </c>
      <c r="H30" s="18">
        <v>1337</v>
      </c>
      <c r="I30" s="18">
        <v>2676</v>
      </c>
      <c r="J30" s="18">
        <v>201</v>
      </c>
      <c r="K30" s="18">
        <v>2451</v>
      </c>
      <c r="L30" s="18">
        <v>2429</v>
      </c>
      <c r="M30" s="18">
        <v>3068</v>
      </c>
      <c r="N30" s="18">
        <v>4405</v>
      </c>
      <c r="O30" s="18">
        <v>2311</v>
      </c>
      <c r="P30" s="18">
        <v>1245</v>
      </c>
      <c r="Q30" s="18">
        <v>2886</v>
      </c>
      <c r="R30" s="18">
        <v>4109</v>
      </c>
      <c r="S30" s="18">
        <v>3373</v>
      </c>
      <c r="T30" s="18">
        <v>3080</v>
      </c>
      <c r="U30" s="18">
        <v>3461</v>
      </c>
      <c r="V30" s="18">
        <v>6748</v>
      </c>
      <c r="W30" s="18">
        <v>3162</v>
      </c>
      <c r="X30" s="18">
        <v>7294</v>
      </c>
      <c r="Y30" s="18">
        <v>4733</v>
      </c>
      <c r="Z30" s="18">
        <v>11124</v>
      </c>
      <c r="AA30" s="18">
        <v>16500</v>
      </c>
      <c r="AB30" s="18">
        <v>5017</v>
      </c>
      <c r="AC30" s="18">
        <v>786</v>
      </c>
      <c r="AD30" s="18">
        <v>1095</v>
      </c>
      <c r="AE30" s="18">
        <v>2848</v>
      </c>
      <c r="AF30" s="18">
        <v>1712</v>
      </c>
      <c r="AG30" s="18">
        <v>1773</v>
      </c>
      <c r="AH30" s="18">
        <v>5724</v>
      </c>
      <c r="AI30" s="18">
        <v>2323</v>
      </c>
      <c r="AJ30" s="18">
        <v>1551</v>
      </c>
      <c r="AK30" s="18">
        <v>1204</v>
      </c>
      <c r="AL30" s="18">
        <v>6014</v>
      </c>
      <c r="AM30" s="18">
        <v>5015</v>
      </c>
      <c r="AN30" s="18">
        <v>1243</v>
      </c>
      <c r="AO30" s="18">
        <v>11513</v>
      </c>
      <c r="AP30" s="18">
        <v>2642</v>
      </c>
      <c r="AQ30" s="18">
        <v>2929</v>
      </c>
      <c r="AR30" s="18">
        <v>37702</v>
      </c>
      <c r="AS30" s="18">
        <v>5440</v>
      </c>
      <c r="AT30" s="18">
        <v>2546</v>
      </c>
      <c r="AU30" s="18">
        <v>3531</v>
      </c>
      <c r="AV30" s="18">
        <v>1841</v>
      </c>
      <c r="AW30" s="18">
        <v>2305</v>
      </c>
      <c r="AX30" s="18">
        <v>1242</v>
      </c>
      <c r="AY30" s="18">
        <v>323</v>
      </c>
      <c r="AZ30" s="18">
        <v>3361</v>
      </c>
      <c r="BA30" s="18">
        <v>3119</v>
      </c>
      <c r="BB30" s="18">
        <v>884</v>
      </c>
      <c r="BC30" s="18">
        <v>543</v>
      </c>
      <c r="BD30" s="18">
        <v>995</v>
      </c>
      <c r="BE30" s="18">
        <v>2473</v>
      </c>
      <c r="BF30" s="18">
        <v>14531</v>
      </c>
      <c r="BG30" s="18">
        <v>15384</v>
      </c>
      <c r="BH30" s="18">
        <v>12037</v>
      </c>
      <c r="BI30" s="18">
        <v>2568</v>
      </c>
      <c r="BJ30" s="18">
        <v>2587</v>
      </c>
      <c r="BK30" s="18">
        <v>957</v>
      </c>
      <c r="BL30" s="18">
        <v>383</v>
      </c>
      <c r="BM30" s="18">
        <v>762</v>
      </c>
      <c r="BN30" s="18">
        <v>1336</v>
      </c>
      <c r="BO30" s="18">
        <v>1184</v>
      </c>
      <c r="BP30" s="18">
        <v>356</v>
      </c>
      <c r="BQ30" s="18">
        <v>2752</v>
      </c>
      <c r="BR30" s="18">
        <v>449</v>
      </c>
    </row>
    <row r="31" spans="1:70" ht="15.75" x14ac:dyDescent="0.25">
      <c r="A31" s="17" t="s">
        <v>287</v>
      </c>
      <c r="B31" s="18">
        <v>277788</v>
      </c>
      <c r="C31" s="18">
        <v>3124</v>
      </c>
      <c r="D31" s="18">
        <v>3420</v>
      </c>
      <c r="E31" s="18">
        <v>659</v>
      </c>
      <c r="F31" s="18">
        <v>2761</v>
      </c>
      <c r="G31" s="18">
        <v>5975</v>
      </c>
      <c r="H31" s="18">
        <v>1329</v>
      </c>
      <c r="I31" s="18">
        <v>2701</v>
      </c>
      <c r="J31" s="18">
        <v>307</v>
      </c>
      <c r="K31" s="18">
        <v>2613</v>
      </c>
      <c r="L31" s="18">
        <v>2364</v>
      </c>
      <c r="M31" s="18">
        <v>3203</v>
      </c>
      <c r="N31" s="18">
        <v>4487</v>
      </c>
      <c r="O31" s="18">
        <v>2048</v>
      </c>
      <c r="P31" s="18">
        <v>1252</v>
      </c>
      <c r="Q31" s="18">
        <v>2933</v>
      </c>
      <c r="R31" s="18">
        <v>4170</v>
      </c>
      <c r="S31" s="18">
        <v>3333</v>
      </c>
      <c r="T31" s="18">
        <v>3117</v>
      </c>
      <c r="U31" s="18">
        <v>3674</v>
      </c>
      <c r="V31" s="18">
        <v>6683</v>
      </c>
      <c r="W31" s="18">
        <v>3142</v>
      </c>
      <c r="X31" s="18">
        <v>7250</v>
      </c>
      <c r="Y31" s="18">
        <v>4935</v>
      </c>
      <c r="Z31" s="18">
        <v>11164</v>
      </c>
      <c r="AA31" s="18">
        <v>16526</v>
      </c>
      <c r="AB31" s="18">
        <v>5014</v>
      </c>
      <c r="AC31" s="18">
        <v>838</v>
      </c>
      <c r="AD31" s="18">
        <v>1014</v>
      </c>
      <c r="AE31" s="18">
        <v>2938</v>
      </c>
      <c r="AF31" s="18">
        <v>2020</v>
      </c>
      <c r="AG31" s="18">
        <v>1826</v>
      </c>
      <c r="AH31" s="18">
        <v>5713</v>
      </c>
      <c r="AI31" s="18">
        <v>2323</v>
      </c>
      <c r="AJ31" s="18">
        <v>1557</v>
      </c>
      <c r="AK31" s="18">
        <v>1165</v>
      </c>
      <c r="AL31" s="18">
        <v>5941</v>
      </c>
      <c r="AM31" s="18">
        <v>5450</v>
      </c>
      <c r="AN31" s="18">
        <v>1315</v>
      </c>
      <c r="AO31" s="18">
        <v>11382</v>
      </c>
      <c r="AP31" s="18">
        <v>2886</v>
      </c>
      <c r="AQ31" s="18">
        <v>2910</v>
      </c>
      <c r="AR31" s="18">
        <v>38198</v>
      </c>
      <c r="AS31" s="18">
        <v>5783</v>
      </c>
      <c r="AT31" s="18">
        <v>2743</v>
      </c>
      <c r="AU31" s="18">
        <v>3436</v>
      </c>
      <c r="AV31" s="18">
        <v>2032</v>
      </c>
      <c r="AW31" s="18">
        <v>2505</v>
      </c>
      <c r="AX31" s="18">
        <v>1276</v>
      </c>
      <c r="AY31" s="18">
        <v>318</v>
      </c>
      <c r="AZ31" s="18">
        <v>3340</v>
      </c>
      <c r="BA31" s="18">
        <v>3180</v>
      </c>
      <c r="BB31" s="18">
        <v>806</v>
      </c>
      <c r="BC31" s="18">
        <v>562</v>
      </c>
      <c r="BD31" s="18">
        <v>984</v>
      </c>
      <c r="BE31" s="18">
        <v>2555</v>
      </c>
      <c r="BF31" s="18">
        <v>13794</v>
      </c>
      <c r="BG31" s="18">
        <v>15633</v>
      </c>
      <c r="BH31" s="18">
        <v>12190</v>
      </c>
      <c r="BI31" s="18">
        <v>2610</v>
      </c>
      <c r="BJ31" s="18">
        <v>2704</v>
      </c>
      <c r="BK31" s="18">
        <v>959</v>
      </c>
      <c r="BL31" s="18">
        <v>416</v>
      </c>
      <c r="BM31" s="18">
        <v>828</v>
      </c>
      <c r="BN31" s="18">
        <v>1558</v>
      </c>
      <c r="BO31" s="18">
        <v>1207</v>
      </c>
      <c r="BP31" s="18">
        <v>298</v>
      </c>
      <c r="BQ31" s="18">
        <v>2705</v>
      </c>
      <c r="BR31" s="18">
        <v>458</v>
      </c>
    </row>
    <row r="32" spans="1:70" ht="15.75" x14ac:dyDescent="0.25">
      <c r="A32" s="17" t="s">
        <v>288</v>
      </c>
      <c r="B32" s="18">
        <v>280187</v>
      </c>
      <c r="C32" s="18">
        <v>2303</v>
      </c>
      <c r="D32" s="18">
        <v>4576</v>
      </c>
      <c r="E32" s="18">
        <v>1034</v>
      </c>
      <c r="F32" s="18">
        <v>3542</v>
      </c>
      <c r="G32" s="18">
        <v>5898</v>
      </c>
      <c r="H32" s="18">
        <v>1327</v>
      </c>
      <c r="I32" s="18">
        <v>2716</v>
      </c>
      <c r="J32" s="18">
        <v>312</v>
      </c>
      <c r="K32" s="18">
        <v>2581</v>
      </c>
      <c r="L32" s="18">
        <v>2469</v>
      </c>
      <c r="M32" s="18">
        <v>3260</v>
      </c>
      <c r="N32" s="18">
        <v>4513</v>
      </c>
      <c r="O32" s="18">
        <v>1985</v>
      </c>
      <c r="P32" s="18">
        <v>1240</v>
      </c>
      <c r="Q32" s="18">
        <v>2937</v>
      </c>
      <c r="R32" s="18">
        <v>4125</v>
      </c>
      <c r="S32" s="18">
        <v>3320</v>
      </c>
      <c r="T32" s="18">
        <v>3246</v>
      </c>
      <c r="U32" s="18">
        <v>3674</v>
      </c>
      <c r="V32" s="18">
        <v>6834</v>
      </c>
      <c r="W32" s="18">
        <v>3248</v>
      </c>
      <c r="X32" s="18">
        <v>7467</v>
      </c>
      <c r="Y32" s="18">
        <v>5044</v>
      </c>
      <c r="Z32" s="18">
        <v>11336</v>
      </c>
      <c r="AA32" s="18">
        <v>16659</v>
      </c>
      <c r="AB32" s="18">
        <v>4971</v>
      </c>
      <c r="AC32" s="18">
        <v>895</v>
      </c>
      <c r="AD32" s="18">
        <v>1134</v>
      </c>
      <c r="AE32" s="18">
        <v>2893</v>
      </c>
      <c r="AF32" s="18">
        <v>2191</v>
      </c>
      <c r="AG32" s="18">
        <v>1863</v>
      </c>
      <c r="AH32" s="18">
        <v>5674</v>
      </c>
      <c r="AI32" s="18">
        <v>2332</v>
      </c>
      <c r="AJ32" s="18">
        <v>1659</v>
      </c>
      <c r="AK32" s="18">
        <v>1174</v>
      </c>
      <c r="AL32" s="18">
        <v>5917</v>
      </c>
      <c r="AM32" s="18">
        <v>5783</v>
      </c>
      <c r="AN32" s="18">
        <v>1268</v>
      </c>
      <c r="AO32" s="18">
        <v>11614</v>
      </c>
      <c r="AP32" s="18">
        <v>3379</v>
      </c>
      <c r="AQ32" s="18">
        <v>2790</v>
      </c>
      <c r="AR32" s="18">
        <v>38398</v>
      </c>
      <c r="AS32" s="18">
        <v>5615</v>
      </c>
      <c r="AT32" s="18">
        <v>2632</v>
      </c>
      <c r="AU32" s="18">
        <v>3355</v>
      </c>
      <c r="AV32" s="18">
        <v>2036</v>
      </c>
      <c r="AW32" s="18">
        <v>2555</v>
      </c>
      <c r="AX32" s="18">
        <v>1216</v>
      </c>
      <c r="AY32" s="18">
        <v>327</v>
      </c>
      <c r="AZ32" s="18">
        <v>3252</v>
      </c>
      <c r="BA32" s="18">
        <v>3241</v>
      </c>
      <c r="BB32" s="18">
        <v>878</v>
      </c>
      <c r="BC32" s="18">
        <v>516</v>
      </c>
      <c r="BD32" s="18">
        <v>966</v>
      </c>
      <c r="BE32" s="18">
        <v>2408</v>
      </c>
      <c r="BF32" s="18">
        <v>14728</v>
      </c>
      <c r="BG32" s="18">
        <v>15481</v>
      </c>
      <c r="BH32" s="18">
        <v>13383</v>
      </c>
      <c r="BI32" s="18">
        <v>2697</v>
      </c>
      <c r="BJ32" s="18">
        <v>2822</v>
      </c>
      <c r="BK32" s="18">
        <v>936</v>
      </c>
      <c r="BL32" s="18">
        <v>438</v>
      </c>
      <c r="BM32" s="18">
        <v>900</v>
      </c>
      <c r="BN32" s="18">
        <v>1631</v>
      </c>
      <c r="BO32" s="18">
        <v>1134</v>
      </c>
      <c r="BP32" s="18">
        <v>327</v>
      </c>
      <c r="BQ32" s="18">
        <v>2720</v>
      </c>
      <c r="BR32" s="18">
        <v>365</v>
      </c>
    </row>
    <row r="33" spans="1:70" ht="15.75" x14ac:dyDescent="0.25">
      <c r="A33" s="17" t="s">
        <v>289</v>
      </c>
      <c r="B33" s="18">
        <v>286810</v>
      </c>
      <c r="C33" s="18">
        <v>2266</v>
      </c>
      <c r="D33" s="18">
        <v>5633</v>
      </c>
      <c r="E33" s="18">
        <v>662</v>
      </c>
      <c r="F33" s="18">
        <v>4971</v>
      </c>
      <c r="G33" s="18">
        <v>6004</v>
      </c>
      <c r="H33" s="18">
        <v>1326</v>
      </c>
      <c r="I33" s="18">
        <v>2687</v>
      </c>
      <c r="J33" s="18">
        <v>299</v>
      </c>
      <c r="K33" s="18">
        <v>2377</v>
      </c>
      <c r="L33" s="18">
        <v>2476</v>
      </c>
      <c r="M33" s="18">
        <v>3303</v>
      </c>
      <c r="N33" s="18">
        <v>4432</v>
      </c>
      <c r="O33" s="18">
        <v>1980</v>
      </c>
      <c r="P33" s="18">
        <v>1244</v>
      </c>
      <c r="Q33" s="18">
        <v>2923</v>
      </c>
      <c r="R33" s="18">
        <v>4182</v>
      </c>
      <c r="S33" s="18">
        <v>3256</v>
      </c>
      <c r="T33" s="18">
        <v>3365</v>
      </c>
      <c r="U33" s="18">
        <v>3717</v>
      </c>
      <c r="V33" s="18">
        <v>6950</v>
      </c>
      <c r="W33" s="18">
        <v>3363</v>
      </c>
      <c r="X33" s="18">
        <v>7672</v>
      </c>
      <c r="Y33" s="18">
        <v>5157</v>
      </c>
      <c r="Z33" s="18">
        <v>11712</v>
      </c>
      <c r="AA33" s="18">
        <v>16752</v>
      </c>
      <c r="AB33" s="18">
        <v>5048</v>
      </c>
      <c r="AC33" s="18">
        <v>969</v>
      </c>
      <c r="AD33" s="18">
        <v>1190</v>
      </c>
      <c r="AE33" s="18">
        <v>2996</v>
      </c>
      <c r="AF33" s="18">
        <v>1907</v>
      </c>
      <c r="AG33" s="18">
        <v>1935</v>
      </c>
      <c r="AH33" s="18">
        <v>5744</v>
      </c>
      <c r="AI33" s="18">
        <v>2314</v>
      </c>
      <c r="AJ33" s="18">
        <v>1656</v>
      </c>
      <c r="AK33" s="18">
        <v>1201</v>
      </c>
      <c r="AL33" s="18">
        <v>5735</v>
      </c>
      <c r="AM33" s="18">
        <v>5677</v>
      </c>
      <c r="AN33" s="18">
        <v>1246</v>
      </c>
      <c r="AO33" s="18">
        <v>11624</v>
      </c>
      <c r="AP33" s="18">
        <v>3623</v>
      </c>
      <c r="AQ33" s="18">
        <v>3338</v>
      </c>
      <c r="AR33" s="18">
        <v>38433</v>
      </c>
      <c r="AS33" s="18">
        <v>5760</v>
      </c>
      <c r="AT33" s="18">
        <v>2703</v>
      </c>
      <c r="AU33" s="18">
        <v>3518</v>
      </c>
      <c r="AV33" s="18">
        <v>1999</v>
      </c>
      <c r="AW33" s="18">
        <v>2600</v>
      </c>
      <c r="AX33" s="18">
        <v>1260</v>
      </c>
      <c r="AY33" s="18">
        <v>332</v>
      </c>
      <c r="AZ33" s="18">
        <v>3289</v>
      </c>
      <c r="BA33" s="18">
        <v>3398</v>
      </c>
      <c r="BB33" s="18">
        <v>969</v>
      </c>
      <c r="BC33" s="18">
        <v>540</v>
      </c>
      <c r="BD33" s="18">
        <v>1003</v>
      </c>
      <c r="BE33" s="18">
        <v>2449</v>
      </c>
      <c r="BF33" s="18">
        <v>15275</v>
      </c>
      <c r="BG33" s="18">
        <v>15747</v>
      </c>
      <c r="BH33" s="18">
        <v>13343</v>
      </c>
      <c r="BI33" s="18">
        <v>2724</v>
      </c>
      <c r="BJ33" s="18">
        <v>2844</v>
      </c>
      <c r="BK33" s="18">
        <v>924</v>
      </c>
      <c r="BL33" s="18">
        <v>452</v>
      </c>
      <c r="BM33" s="18">
        <v>1019</v>
      </c>
      <c r="BN33" s="18">
        <v>1701</v>
      </c>
      <c r="BO33" s="18">
        <v>1254</v>
      </c>
      <c r="BP33" s="18">
        <v>291</v>
      </c>
      <c r="BQ33" s="18">
        <v>2716</v>
      </c>
      <c r="BR33" s="18">
        <v>394</v>
      </c>
    </row>
    <row r="34" spans="1:70" ht="15.75" x14ac:dyDescent="0.25">
      <c r="A34" s="17" t="s">
        <v>290</v>
      </c>
      <c r="B34" s="18">
        <v>289743</v>
      </c>
      <c r="C34" s="18">
        <v>3311</v>
      </c>
      <c r="D34" s="18">
        <v>4848</v>
      </c>
      <c r="E34" s="18">
        <v>264</v>
      </c>
      <c r="F34" s="18">
        <v>4584</v>
      </c>
      <c r="G34" s="18">
        <v>6047</v>
      </c>
      <c r="H34" s="18">
        <v>1288</v>
      </c>
      <c r="I34" s="18">
        <v>2653</v>
      </c>
      <c r="J34" s="18">
        <v>341</v>
      </c>
      <c r="K34" s="18">
        <v>2207</v>
      </c>
      <c r="L34" s="18">
        <v>2572</v>
      </c>
      <c r="M34" s="18">
        <v>3308</v>
      </c>
      <c r="N34" s="18">
        <v>4296</v>
      </c>
      <c r="O34" s="18">
        <v>2061</v>
      </c>
      <c r="P34" s="18">
        <v>1148</v>
      </c>
      <c r="Q34" s="18">
        <v>2990</v>
      </c>
      <c r="R34" s="18">
        <v>4174</v>
      </c>
      <c r="S34" s="18">
        <v>3269</v>
      </c>
      <c r="T34" s="18">
        <v>3427</v>
      </c>
      <c r="U34" s="18">
        <v>3627</v>
      </c>
      <c r="V34" s="18">
        <v>7013</v>
      </c>
      <c r="W34" s="18">
        <v>3481</v>
      </c>
      <c r="X34" s="18">
        <v>7847</v>
      </c>
      <c r="Y34" s="18">
        <v>5168</v>
      </c>
      <c r="Z34" s="18">
        <v>11713</v>
      </c>
      <c r="AA34" s="18">
        <v>16913</v>
      </c>
      <c r="AB34" s="18">
        <v>4899</v>
      </c>
      <c r="AC34" s="18">
        <v>1014</v>
      </c>
      <c r="AD34" s="18">
        <v>1164</v>
      </c>
      <c r="AE34" s="18">
        <v>3069</v>
      </c>
      <c r="AF34" s="18">
        <v>2006</v>
      </c>
      <c r="AG34" s="18">
        <v>1871</v>
      </c>
      <c r="AH34" s="18">
        <v>5720</v>
      </c>
      <c r="AI34" s="18">
        <v>2293</v>
      </c>
      <c r="AJ34" s="18">
        <v>1889</v>
      </c>
      <c r="AK34" s="18">
        <v>1212</v>
      </c>
      <c r="AL34" s="18">
        <v>5883</v>
      </c>
      <c r="AM34" s="18">
        <v>5885</v>
      </c>
      <c r="AN34" s="18">
        <v>1253</v>
      </c>
      <c r="AO34" s="18">
        <v>12224</v>
      </c>
      <c r="AP34" s="18">
        <v>3366</v>
      </c>
      <c r="AQ34" s="18">
        <v>2996</v>
      </c>
      <c r="AR34" s="18">
        <v>38710</v>
      </c>
      <c r="AS34" s="18">
        <v>6218</v>
      </c>
      <c r="AT34" s="18">
        <v>2862</v>
      </c>
      <c r="AU34" s="18">
        <v>3798</v>
      </c>
      <c r="AV34" s="18">
        <v>1989</v>
      </c>
      <c r="AW34" s="18">
        <v>2677</v>
      </c>
      <c r="AX34" s="18">
        <v>1315</v>
      </c>
      <c r="AY34" s="18">
        <v>334</v>
      </c>
      <c r="AZ34" s="18">
        <v>3318</v>
      </c>
      <c r="BA34" s="18">
        <v>3443</v>
      </c>
      <c r="BB34" s="18">
        <v>935</v>
      </c>
      <c r="BC34" s="18">
        <v>558</v>
      </c>
      <c r="BD34" s="18">
        <v>1061</v>
      </c>
      <c r="BE34" s="18">
        <v>2479</v>
      </c>
      <c r="BF34" s="18">
        <v>15682</v>
      </c>
      <c r="BG34" s="18">
        <v>16092</v>
      </c>
      <c r="BH34" s="18">
        <v>13369</v>
      </c>
      <c r="BI34" s="18">
        <v>2785</v>
      </c>
      <c r="BJ34" s="18">
        <v>2894</v>
      </c>
      <c r="BK34" s="18">
        <v>905</v>
      </c>
      <c r="BL34" s="18">
        <v>458</v>
      </c>
      <c r="BM34" s="18">
        <v>1129</v>
      </c>
      <c r="BN34" s="18">
        <v>1762</v>
      </c>
      <c r="BO34" s="18">
        <v>1029</v>
      </c>
      <c r="BP34" s="18">
        <v>396</v>
      </c>
      <c r="BQ34" s="18">
        <v>2728</v>
      </c>
      <c r="BR34" s="18">
        <v>256</v>
      </c>
    </row>
    <row r="35" spans="1:70" ht="15.75" x14ac:dyDescent="0.25">
      <c r="A35" s="17" t="s">
        <v>291</v>
      </c>
      <c r="B35" s="18">
        <v>289823</v>
      </c>
      <c r="C35" s="18">
        <v>4625</v>
      </c>
      <c r="D35" s="18">
        <v>731</v>
      </c>
      <c r="E35" s="18">
        <v>-801</v>
      </c>
      <c r="F35" s="18">
        <v>1532</v>
      </c>
      <c r="G35" s="18">
        <v>6192</v>
      </c>
      <c r="H35" s="18">
        <v>1224</v>
      </c>
      <c r="I35" s="18">
        <v>2694</v>
      </c>
      <c r="J35" s="18">
        <v>422</v>
      </c>
      <c r="K35" s="18">
        <v>2093</v>
      </c>
      <c r="L35" s="18">
        <v>2601</v>
      </c>
      <c r="M35" s="18">
        <v>3275</v>
      </c>
      <c r="N35" s="18">
        <v>4061</v>
      </c>
      <c r="O35" s="18">
        <v>2251</v>
      </c>
      <c r="P35" s="18">
        <v>1157</v>
      </c>
      <c r="Q35" s="18">
        <v>2938</v>
      </c>
      <c r="R35" s="18">
        <v>4320</v>
      </c>
      <c r="S35" s="18">
        <v>3208</v>
      </c>
      <c r="T35" s="18">
        <v>3528</v>
      </c>
      <c r="U35" s="18">
        <v>3639</v>
      </c>
      <c r="V35" s="18">
        <v>7053</v>
      </c>
      <c r="W35" s="18">
        <v>3608</v>
      </c>
      <c r="X35" s="18">
        <v>8018</v>
      </c>
      <c r="Y35" s="18">
        <v>5200</v>
      </c>
      <c r="Z35" s="18">
        <v>11856</v>
      </c>
      <c r="AA35" s="18">
        <v>17033</v>
      </c>
      <c r="AB35" s="18">
        <v>5126</v>
      </c>
      <c r="AC35" s="18">
        <v>1094</v>
      </c>
      <c r="AD35" s="18">
        <v>1117</v>
      </c>
      <c r="AE35" s="18">
        <v>3195</v>
      </c>
      <c r="AF35" s="18">
        <v>1971</v>
      </c>
      <c r="AG35" s="18">
        <v>1975</v>
      </c>
      <c r="AH35" s="18">
        <v>6057</v>
      </c>
      <c r="AI35" s="18">
        <v>2400</v>
      </c>
      <c r="AJ35" s="18">
        <v>1705</v>
      </c>
      <c r="AK35" s="18">
        <v>1192</v>
      </c>
      <c r="AL35" s="18">
        <v>5997</v>
      </c>
      <c r="AM35" s="18">
        <v>5829</v>
      </c>
      <c r="AN35" s="18">
        <v>1335</v>
      </c>
      <c r="AO35" s="18">
        <v>12706</v>
      </c>
      <c r="AP35" s="18">
        <v>3719</v>
      </c>
      <c r="AQ35" s="18">
        <v>2988</v>
      </c>
      <c r="AR35" s="18">
        <v>39080</v>
      </c>
      <c r="AS35" s="18">
        <v>6226</v>
      </c>
      <c r="AT35" s="18">
        <v>2645</v>
      </c>
      <c r="AU35" s="18">
        <v>3774</v>
      </c>
      <c r="AV35" s="18">
        <v>2346</v>
      </c>
      <c r="AW35" s="18">
        <v>2687</v>
      </c>
      <c r="AX35" s="18">
        <v>1311</v>
      </c>
      <c r="AY35" s="18">
        <v>336</v>
      </c>
      <c r="AZ35" s="18">
        <v>3349</v>
      </c>
      <c r="BA35" s="18">
        <v>3308</v>
      </c>
      <c r="BB35" s="18">
        <v>818</v>
      </c>
      <c r="BC35" s="18">
        <v>555</v>
      </c>
      <c r="BD35" s="18">
        <v>1156</v>
      </c>
      <c r="BE35" s="18">
        <v>2536</v>
      </c>
      <c r="BF35" s="18">
        <v>15686</v>
      </c>
      <c r="BG35" s="18">
        <v>16337</v>
      </c>
      <c r="BH35" s="18">
        <v>13684</v>
      </c>
      <c r="BI35" s="18">
        <v>2813</v>
      </c>
      <c r="BJ35" s="18">
        <v>2908</v>
      </c>
      <c r="BK35" s="18">
        <v>937</v>
      </c>
      <c r="BL35" s="18">
        <v>456</v>
      </c>
      <c r="BM35" s="18">
        <v>1069</v>
      </c>
      <c r="BN35" s="18">
        <v>1742</v>
      </c>
      <c r="BO35" s="18">
        <v>1080</v>
      </c>
      <c r="BP35" s="18">
        <v>441</v>
      </c>
      <c r="BQ35" s="18">
        <v>2806</v>
      </c>
      <c r="BR35" s="18">
        <v>419</v>
      </c>
    </row>
    <row r="36" spans="1:70" ht="15.75" x14ac:dyDescent="0.25">
      <c r="A36" s="17" t="s">
        <v>292</v>
      </c>
      <c r="B36" s="18">
        <v>297122</v>
      </c>
      <c r="C36" s="18">
        <v>2701</v>
      </c>
      <c r="D36" s="18">
        <v>3617</v>
      </c>
      <c r="E36" s="18">
        <v>683</v>
      </c>
      <c r="F36" s="18">
        <v>2934</v>
      </c>
      <c r="G36" s="18">
        <v>6190</v>
      </c>
      <c r="H36" s="18">
        <v>1152</v>
      </c>
      <c r="I36" s="18">
        <v>2714</v>
      </c>
      <c r="J36" s="18">
        <v>474</v>
      </c>
      <c r="K36" s="18">
        <v>2009</v>
      </c>
      <c r="L36" s="18">
        <v>2633</v>
      </c>
      <c r="M36" s="18">
        <v>3297</v>
      </c>
      <c r="N36" s="18">
        <v>4080</v>
      </c>
      <c r="O36" s="18">
        <v>2336</v>
      </c>
      <c r="P36" s="18">
        <v>1219</v>
      </c>
      <c r="Q36" s="18">
        <v>2923</v>
      </c>
      <c r="R36" s="18">
        <v>4246</v>
      </c>
      <c r="S36" s="18">
        <v>3103</v>
      </c>
      <c r="T36" s="18">
        <v>3529</v>
      </c>
      <c r="U36" s="18">
        <v>3724</v>
      </c>
      <c r="V36" s="18">
        <v>6863</v>
      </c>
      <c r="W36" s="18">
        <v>3571</v>
      </c>
      <c r="X36" s="18">
        <v>7896</v>
      </c>
      <c r="Y36" s="18">
        <v>5007</v>
      </c>
      <c r="Z36" s="18">
        <v>12013</v>
      </c>
      <c r="AA36" s="18">
        <v>17318</v>
      </c>
      <c r="AB36" s="18">
        <v>5175</v>
      </c>
      <c r="AC36" s="18">
        <v>1197</v>
      </c>
      <c r="AD36" s="18">
        <v>1119</v>
      </c>
      <c r="AE36" s="18">
        <v>3128</v>
      </c>
      <c r="AF36" s="18">
        <v>1979</v>
      </c>
      <c r="AG36" s="18">
        <v>1997</v>
      </c>
      <c r="AH36" s="18">
        <v>6057</v>
      </c>
      <c r="AI36" s="18">
        <v>2330</v>
      </c>
      <c r="AJ36" s="18">
        <v>1882</v>
      </c>
      <c r="AK36" s="18">
        <v>1238</v>
      </c>
      <c r="AL36" s="18">
        <v>6126</v>
      </c>
      <c r="AM36" s="18">
        <v>5801</v>
      </c>
      <c r="AN36" s="18">
        <v>1325</v>
      </c>
      <c r="AO36" s="18">
        <v>13027</v>
      </c>
      <c r="AP36" s="18">
        <v>3736</v>
      </c>
      <c r="AQ36" s="18">
        <v>2964</v>
      </c>
      <c r="AR36" s="18">
        <v>39706</v>
      </c>
      <c r="AS36" s="18">
        <v>6506</v>
      </c>
      <c r="AT36" s="18">
        <v>2654</v>
      </c>
      <c r="AU36" s="18">
        <v>3806</v>
      </c>
      <c r="AV36" s="18">
        <v>2279</v>
      </c>
      <c r="AW36" s="18">
        <v>2717</v>
      </c>
      <c r="AX36" s="18">
        <v>1369</v>
      </c>
      <c r="AY36" s="18">
        <v>346</v>
      </c>
      <c r="AZ36" s="18">
        <v>3353</v>
      </c>
      <c r="BA36" s="18">
        <v>3366</v>
      </c>
      <c r="BB36" s="18">
        <v>891</v>
      </c>
      <c r="BC36" s="18">
        <v>596</v>
      </c>
      <c r="BD36" s="18">
        <v>1191</v>
      </c>
      <c r="BE36" s="18">
        <v>2656</v>
      </c>
      <c r="BF36" s="18">
        <v>15697</v>
      </c>
      <c r="BG36" s="18">
        <v>16886</v>
      </c>
      <c r="BH36" s="18">
        <v>14865</v>
      </c>
      <c r="BI36" s="18">
        <v>2932</v>
      </c>
      <c r="BJ36" s="18">
        <v>3013</v>
      </c>
      <c r="BK36" s="18">
        <v>978</v>
      </c>
      <c r="BL36" s="18">
        <v>456</v>
      </c>
      <c r="BM36" s="18">
        <v>1242</v>
      </c>
      <c r="BN36" s="18">
        <v>1850</v>
      </c>
      <c r="BO36" s="18">
        <v>1354</v>
      </c>
      <c r="BP36" s="18">
        <v>397</v>
      </c>
      <c r="BQ36" s="18">
        <v>2839</v>
      </c>
      <c r="BR36" s="18">
        <v>402</v>
      </c>
    </row>
    <row r="37" spans="1:70" ht="15.75" x14ac:dyDescent="0.25">
      <c r="A37" s="17" t="s">
        <v>293</v>
      </c>
      <c r="B37" s="18">
        <v>299185</v>
      </c>
      <c r="C37" s="18">
        <v>1448</v>
      </c>
      <c r="D37" s="18">
        <v>6659</v>
      </c>
      <c r="E37" s="18">
        <v>1215</v>
      </c>
      <c r="F37" s="18">
        <v>5444</v>
      </c>
      <c r="G37" s="18">
        <v>6107</v>
      </c>
      <c r="H37" s="18">
        <v>1118</v>
      </c>
      <c r="I37" s="18">
        <v>2631</v>
      </c>
      <c r="J37" s="18">
        <v>480</v>
      </c>
      <c r="K37" s="18">
        <v>1974</v>
      </c>
      <c r="L37" s="18">
        <v>2499</v>
      </c>
      <c r="M37" s="18">
        <v>3204</v>
      </c>
      <c r="N37" s="18">
        <v>4084</v>
      </c>
      <c r="O37" s="18">
        <v>2378</v>
      </c>
      <c r="P37" s="18">
        <v>1207</v>
      </c>
      <c r="Q37" s="18">
        <v>2878</v>
      </c>
      <c r="R37" s="18">
        <v>4231</v>
      </c>
      <c r="S37" s="18">
        <v>3129</v>
      </c>
      <c r="T37" s="18">
        <v>3498</v>
      </c>
      <c r="U37" s="18">
        <v>3638</v>
      </c>
      <c r="V37" s="18">
        <v>6897</v>
      </c>
      <c r="W37" s="18">
        <v>3587</v>
      </c>
      <c r="X37" s="18">
        <v>7979</v>
      </c>
      <c r="Y37" s="18">
        <v>4901</v>
      </c>
      <c r="Z37" s="18">
        <v>12039</v>
      </c>
      <c r="AA37" s="18">
        <v>17258</v>
      </c>
      <c r="AB37" s="18">
        <v>5007</v>
      </c>
      <c r="AC37" s="18">
        <v>1226</v>
      </c>
      <c r="AD37" s="18">
        <v>1121</v>
      </c>
      <c r="AE37" s="18">
        <v>3200</v>
      </c>
      <c r="AF37" s="18">
        <v>1951</v>
      </c>
      <c r="AG37" s="18">
        <v>2002</v>
      </c>
      <c r="AH37" s="18">
        <v>6090</v>
      </c>
      <c r="AI37" s="18">
        <v>2484</v>
      </c>
      <c r="AJ37" s="18">
        <v>1873</v>
      </c>
      <c r="AK37" s="18">
        <v>1256</v>
      </c>
      <c r="AL37" s="18">
        <v>6291</v>
      </c>
      <c r="AM37" s="18">
        <v>5817</v>
      </c>
      <c r="AN37" s="18">
        <v>1360</v>
      </c>
      <c r="AO37" s="18">
        <v>14018</v>
      </c>
      <c r="AP37" s="18">
        <v>4626</v>
      </c>
      <c r="AQ37" s="18">
        <v>3069</v>
      </c>
      <c r="AR37" s="18">
        <v>39406</v>
      </c>
      <c r="AS37" s="18">
        <v>6598</v>
      </c>
      <c r="AT37" s="18">
        <v>2674</v>
      </c>
      <c r="AU37" s="18">
        <v>3908</v>
      </c>
      <c r="AV37" s="18">
        <v>2283</v>
      </c>
      <c r="AW37" s="18">
        <v>2728</v>
      </c>
      <c r="AX37" s="18">
        <v>1342</v>
      </c>
      <c r="AY37" s="18">
        <v>363</v>
      </c>
      <c r="AZ37" s="18">
        <v>3234</v>
      </c>
      <c r="BA37" s="18">
        <v>3541</v>
      </c>
      <c r="BB37" s="18">
        <v>919</v>
      </c>
      <c r="BC37" s="18">
        <v>535</v>
      </c>
      <c r="BD37" s="18">
        <v>1146</v>
      </c>
      <c r="BE37" s="18">
        <v>2592</v>
      </c>
      <c r="BF37" s="18">
        <v>15811</v>
      </c>
      <c r="BG37" s="18">
        <v>17255</v>
      </c>
      <c r="BH37" s="18">
        <v>14956</v>
      </c>
      <c r="BI37" s="18">
        <v>2987</v>
      </c>
      <c r="BJ37" s="18">
        <v>3050</v>
      </c>
      <c r="BK37" s="18">
        <v>921</v>
      </c>
      <c r="BL37" s="18">
        <v>462</v>
      </c>
      <c r="BM37" s="18">
        <v>1068</v>
      </c>
      <c r="BN37" s="18">
        <v>1763</v>
      </c>
      <c r="BO37" s="18">
        <v>1244</v>
      </c>
      <c r="BP37" s="18">
        <v>391</v>
      </c>
      <c r="BQ37" s="18">
        <v>2919</v>
      </c>
      <c r="BR37" s="18">
        <v>431</v>
      </c>
    </row>
    <row r="38" spans="1:70" ht="15.75" x14ac:dyDescent="0.25">
      <c r="A38" s="17" t="s">
        <v>294</v>
      </c>
      <c r="B38" s="18">
        <v>303441</v>
      </c>
      <c r="C38" s="18">
        <v>1281</v>
      </c>
      <c r="D38" s="18">
        <v>8756</v>
      </c>
      <c r="E38" s="18">
        <v>1529</v>
      </c>
      <c r="F38" s="18">
        <v>7227</v>
      </c>
      <c r="G38" s="18">
        <v>6019</v>
      </c>
      <c r="H38" s="18">
        <v>1102</v>
      </c>
      <c r="I38" s="18">
        <v>2665</v>
      </c>
      <c r="J38" s="18">
        <v>524</v>
      </c>
      <c r="K38" s="18">
        <v>2065</v>
      </c>
      <c r="L38" s="18">
        <v>2542</v>
      </c>
      <c r="M38" s="18">
        <v>3345</v>
      </c>
      <c r="N38" s="18">
        <v>4290</v>
      </c>
      <c r="O38" s="18">
        <v>2374</v>
      </c>
      <c r="P38" s="18">
        <v>1219</v>
      </c>
      <c r="Q38" s="18">
        <v>2892</v>
      </c>
      <c r="R38" s="18">
        <v>4343</v>
      </c>
      <c r="S38" s="18">
        <v>3133</v>
      </c>
      <c r="T38" s="18">
        <v>3656</v>
      </c>
      <c r="U38" s="18">
        <v>3691</v>
      </c>
      <c r="V38" s="18">
        <v>7070</v>
      </c>
      <c r="W38" s="18">
        <v>3609</v>
      </c>
      <c r="X38" s="18">
        <v>8172</v>
      </c>
      <c r="Y38" s="18">
        <v>5031</v>
      </c>
      <c r="Z38" s="18">
        <v>11753</v>
      </c>
      <c r="AA38" s="18">
        <v>17435</v>
      </c>
      <c r="AB38" s="18">
        <v>5087</v>
      </c>
      <c r="AC38" s="18">
        <v>1369</v>
      </c>
      <c r="AD38" s="18">
        <v>1144</v>
      </c>
      <c r="AE38" s="18">
        <v>3148</v>
      </c>
      <c r="AF38" s="18">
        <v>2213</v>
      </c>
      <c r="AG38" s="18">
        <v>2048</v>
      </c>
      <c r="AH38" s="18">
        <v>6195</v>
      </c>
      <c r="AI38" s="18">
        <v>2478</v>
      </c>
      <c r="AJ38" s="18">
        <v>1764</v>
      </c>
      <c r="AK38" s="18">
        <v>1252</v>
      </c>
      <c r="AL38" s="18">
        <v>6535</v>
      </c>
      <c r="AM38" s="18">
        <v>5765</v>
      </c>
      <c r="AN38" s="18">
        <v>1323</v>
      </c>
      <c r="AO38" s="18">
        <v>14669</v>
      </c>
      <c r="AP38" s="18">
        <v>4823</v>
      </c>
      <c r="AQ38" s="18">
        <v>2655</v>
      </c>
      <c r="AR38" s="18">
        <v>38867</v>
      </c>
      <c r="AS38" s="18">
        <v>6392</v>
      </c>
      <c r="AT38" s="18">
        <v>2618</v>
      </c>
      <c r="AU38" s="18">
        <v>3962</v>
      </c>
      <c r="AV38" s="18">
        <v>2357</v>
      </c>
      <c r="AW38" s="18">
        <v>2720</v>
      </c>
      <c r="AX38" s="18">
        <v>1342</v>
      </c>
      <c r="AY38" s="18">
        <v>381</v>
      </c>
      <c r="AZ38" s="18">
        <v>3223</v>
      </c>
      <c r="BA38" s="18">
        <v>3644</v>
      </c>
      <c r="BB38" s="18">
        <v>988</v>
      </c>
      <c r="BC38" s="18">
        <v>514</v>
      </c>
      <c r="BD38" s="18">
        <v>1148</v>
      </c>
      <c r="BE38" s="18">
        <v>2482</v>
      </c>
      <c r="BF38" s="18">
        <v>15837</v>
      </c>
      <c r="BG38" s="18">
        <v>17134</v>
      </c>
      <c r="BH38" s="18">
        <v>14626</v>
      </c>
      <c r="BI38" s="18">
        <v>3007</v>
      </c>
      <c r="BJ38" s="18">
        <v>3053</v>
      </c>
      <c r="BK38" s="18">
        <v>975</v>
      </c>
      <c r="BL38" s="18">
        <v>469</v>
      </c>
      <c r="BM38" s="18">
        <v>1058</v>
      </c>
      <c r="BN38" s="18">
        <v>1811</v>
      </c>
      <c r="BO38" s="18">
        <v>1501</v>
      </c>
      <c r="BP38" s="18">
        <v>319</v>
      </c>
      <c r="BQ38" s="18">
        <v>2917</v>
      </c>
      <c r="BR38" s="18">
        <v>368</v>
      </c>
    </row>
    <row r="39" spans="1:70" ht="15.75" x14ac:dyDescent="0.25">
      <c r="A39" s="17" t="s">
        <v>295</v>
      </c>
      <c r="B39" s="18">
        <v>306422</v>
      </c>
      <c r="C39" s="18">
        <v>2782</v>
      </c>
      <c r="D39" s="18">
        <v>5075</v>
      </c>
      <c r="E39" s="18">
        <v>962</v>
      </c>
      <c r="F39" s="18">
        <v>4113</v>
      </c>
      <c r="G39" s="18">
        <v>5971</v>
      </c>
      <c r="H39" s="18">
        <v>1116</v>
      </c>
      <c r="I39" s="18">
        <v>2787</v>
      </c>
      <c r="J39" s="18">
        <v>433</v>
      </c>
      <c r="K39" s="18">
        <v>2161</v>
      </c>
      <c r="L39" s="18">
        <v>2610</v>
      </c>
      <c r="M39" s="18">
        <v>3415</v>
      </c>
      <c r="N39" s="18">
        <v>4453</v>
      </c>
      <c r="O39" s="18">
        <v>2240</v>
      </c>
      <c r="P39" s="18">
        <v>1178</v>
      </c>
      <c r="Q39" s="18">
        <v>2935</v>
      </c>
      <c r="R39" s="18">
        <v>4085</v>
      </c>
      <c r="S39" s="18">
        <v>3109</v>
      </c>
      <c r="T39" s="18">
        <v>3518</v>
      </c>
      <c r="U39" s="18">
        <v>3841</v>
      </c>
      <c r="V39" s="18">
        <v>7493</v>
      </c>
      <c r="W39" s="18">
        <v>3710</v>
      </c>
      <c r="X39" s="18">
        <v>8616</v>
      </c>
      <c r="Y39" s="18">
        <v>5174</v>
      </c>
      <c r="Z39" s="18">
        <v>11785</v>
      </c>
      <c r="AA39" s="18">
        <v>17264</v>
      </c>
      <c r="AB39" s="18">
        <v>5081</v>
      </c>
      <c r="AC39" s="18">
        <v>1270</v>
      </c>
      <c r="AD39" s="18">
        <v>1087</v>
      </c>
      <c r="AE39" s="18">
        <v>3209</v>
      </c>
      <c r="AF39" s="18">
        <v>2355</v>
      </c>
      <c r="AG39" s="18">
        <v>2127</v>
      </c>
      <c r="AH39" s="18">
        <v>6460</v>
      </c>
      <c r="AI39" s="18">
        <v>2444</v>
      </c>
      <c r="AJ39" s="18">
        <v>1860</v>
      </c>
      <c r="AK39" s="18">
        <v>1321</v>
      </c>
      <c r="AL39" s="18">
        <v>6375</v>
      </c>
      <c r="AM39" s="18">
        <v>6093</v>
      </c>
      <c r="AN39" s="18">
        <v>1334</v>
      </c>
      <c r="AO39" s="18">
        <v>13862</v>
      </c>
      <c r="AP39" s="18">
        <v>6049</v>
      </c>
      <c r="AQ39" s="18">
        <v>2664</v>
      </c>
      <c r="AR39" s="18">
        <v>39990</v>
      </c>
      <c r="AS39" s="18">
        <v>6456</v>
      </c>
      <c r="AT39" s="18">
        <v>2759</v>
      </c>
      <c r="AU39" s="18">
        <v>4015</v>
      </c>
      <c r="AV39" s="18">
        <v>2391</v>
      </c>
      <c r="AW39" s="18">
        <v>2838</v>
      </c>
      <c r="AX39" s="18">
        <v>1371</v>
      </c>
      <c r="AY39" s="18">
        <v>406</v>
      </c>
      <c r="AZ39" s="18">
        <v>3339</v>
      </c>
      <c r="BA39" s="18">
        <v>3277</v>
      </c>
      <c r="BB39" s="18">
        <v>1011</v>
      </c>
      <c r="BC39" s="18">
        <v>543</v>
      </c>
      <c r="BD39" s="18">
        <v>1172</v>
      </c>
      <c r="BE39" s="18">
        <v>2536</v>
      </c>
      <c r="BF39" s="18">
        <v>16253</v>
      </c>
      <c r="BG39" s="18">
        <v>17677</v>
      </c>
      <c r="BH39" s="18">
        <v>14659</v>
      </c>
      <c r="BI39" s="18">
        <v>3059</v>
      </c>
      <c r="BJ39" s="18">
        <v>3095</v>
      </c>
      <c r="BK39" s="18">
        <v>944</v>
      </c>
      <c r="BL39" s="18">
        <v>475</v>
      </c>
      <c r="BM39" s="18">
        <v>1123</v>
      </c>
      <c r="BN39" s="18">
        <v>1850</v>
      </c>
      <c r="BO39" s="18">
        <v>1307</v>
      </c>
      <c r="BP39" s="18">
        <v>383</v>
      </c>
      <c r="BQ39" s="18">
        <v>2961</v>
      </c>
      <c r="BR39" s="18">
        <v>444</v>
      </c>
    </row>
    <row r="40" spans="1:70" ht="15.75" x14ac:dyDescent="0.25">
      <c r="A40" s="17" t="s">
        <v>296</v>
      </c>
      <c r="B40" s="18">
        <v>314317</v>
      </c>
      <c r="C40" s="18">
        <v>2240</v>
      </c>
      <c r="D40" s="18">
        <v>5341</v>
      </c>
      <c r="E40" s="18">
        <v>650</v>
      </c>
      <c r="F40" s="18">
        <v>4691</v>
      </c>
      <c r="G40" s="18">
        <v>5977</v>
      </c>
      <c r="H40" s="18">
        <v>1104</v>
      </c>
      <c r="I40" s="18">
        <v>2834</v>
      </c>
      <c r="J40" s="18">
        <v>399</v>
      </c>
      <c r="K40" s="18">
        <v>2265</v>
      </c>
      <c r="L40" s="18">
        <v>2618</v>
      </c>
      <c r="M40" s="18">
        <v>3380</v>
      </c>
      <c r="N40" s="18">
        <v>4534</v>
      </c>
      <c r="O40" s="18">
        <v>2118</v>
      </c>
      <c r="P40" s="18">
        <v>1168</v>
      </c>
      <c r="Q40" s="18">
        <v>2923</v>
      </c>
      <c r="R40" s="18">
        <v>4447</v>
      </c>
      <c r="S40" s="18">
        <v>3155</v>
      </c>
      <c r="T40" s="18">
        <v>3661</v>
      </c>
      <c r="U40" s="18">
        <v>4109</v>
      </c>
      <c r="V40" s="18">
        <v>7792</v>
      </c>
      <c r="W40" s="18">
        <v>3790</v>
      </c>
      <c r="X40" s="18">
        <v>8959</v>
      </c>
      <c r="Y40" s="18">
        <v>5353</v>
      </c>
      <c r="Z40" s="18">
        <v>11958</v>
      </c>
      <c r="AA40" s="18">
        <v>17481</v>
      </c>
      <c r="AB40" s="18">
        <v>5130</v>
      </c>
      <c r="AC40" s="18">
        <v>1134</v>
      </c>
      <c r="AD40" s="18">
        <v>1122</v>
      </c>
      <c r="AE40" s="18">
        <v>3041</v>
      </c>
      <c r="AF40" s="18">
        <v>2209</v>
      </c>
      <c r="AG40" s="18">
        <v>2187</v>
      </c>
      <c r="AH40" s="18">
        <v>6527</v>
      </c>
      <c r="AI40" s="18">
        <v>2441</v>
      </c>
      <c r="AJ40" s="18">
        <v>1704</v>
      </c>
      <c r="AK40" s="18">
        <v>1282</v>
      </c>
      <c r="AL40" s="18">
        <v>6293</v>
      </c>
      <c r="AM40" s="18">
        <v>6386</v>
      </c>
      <c r="AN40" s="18">
        <v>1415</v>
      </c>
      <c r="AO40" s="18">
        <v>14679</v>
      </c>
      <c r="AP40" s="18">
        <v>7263</v>
      </c>
      <c r="AQ40" s="18">
        <v>3013</v>
      </c>
      <c r="AR40" s="18">
        <v>40372</v>
      </c>
      <c r="AS40" s="18">
        <v>6617</v>
      </c>
      <c r="AT40" s="18">
        <v>2663</v>
      </c>
      <c r="AU40" s="18">
        <v>3872</v>
      </c>
      <c r="AV40" s="18">
        <v>2452</v>
      </c>
      <c r="AW40" s="18">
        <v>2752</v>
      </c>
      <c r="AX40" s="18">
        <v>1379</v>
      </c>
      <c r="AY40" s="18">
        <v>415</v>
      </c>
      <c r="AZ40" s="18">
        <v>3461</v>
      </c>
      <c r="BA40" s="18">
        <v>3449</v>
      </c>
      <c r="BB40" s="18">
        <v>929</v>
      </c>
      <c r="BC40" s="18">
        <v>559</v>
      </c>
      <c r="BD40" s="18">
        <v>1153</v>
      </c>
      <c r="BE40" s="18">
        <v>2503</v>
      </c>
      <c r="BF40" s="18">
        <v>16821</v>
      </c>
      <c r="BG40" s="18">
        <v>18077</v>
      </c>
      <c r="BH40" s="18">
        <v>15344</v>
      </c>
      <c r="BI40" s="18">
        <v>3128</v>
      </c>
      <c r="BJ40" s="18">
        <v>3182</v>
      </c>
      <c r="BK40" s="18">
        <v>1067</v>
      </c>
      <c r="BL40" s="18">
        <v>490</v>
      </c>
      <c r="BM40" s="18">
        <v>1139</v>
      </c>
      <c r="BN40" s="18">
        <v>1884</v>
      </c>
      <c r="BO40" s="18">
        <v>1459</v>
      </c>
      <c r="BP40" s="18">
        <v>382</v>
      </c>
      <c r="BQ40" s="18">
        <v>2955</v>
      </c>
      <c r="BR40" s="18">
        <v>533</v>
      </c>
    </row>
    <row r="41" spans="1:70" ht="15.75" x14ac:dyDescent="0.25">
      <c r="A41" s="17" t="s">
        <v>297</v>
      </c>
      <c r="B41" s="18">
        <v>315888</v>
      </c>
      <c r="C41" s="18">
        <v>1538</v>
      </c>
      <c r="D41" s="18">
        <v>6236</v>
      </c>
      <c r="E41" s="18">
        <v>715</v>
      </c>
      <c r="F41" s="18">
        <v>5521</v>
      </c>
      <c r="G41" s="18">
        <v>6024</v>
      </c>
      <c r="H41" s="18">
        <v>1056</v>
      </c>
      <c r="I41" s="18">
        <v>2817</v>
      </c>
      <c r="J41" s="18">
        <v>408</v>
      </c>
      <c r="K41" s="18">
        <v>2332</v>
      </c>
      <c r="L41" s="18">
        <v>2770</v>
      </c>
      <c r="M41" s="18">
        <v>3318</v>
      </c>
      <c r="N41" s="18">
        <v>4436</v>
      </c>
      <c r="O41" s="18">
        <v>2119</v>
      </c>
      <c r="P41" s="18">
        <v>1127</v>
      </c>
      <c r="Q41" s="18">
        <v>2917</v>
      </c>
      <c r="R41" s="18">
        <v>4314</v>
      </c>
      <c r="S41" s="18">
        <v>3254</v>
      </c>
      <c r="T41" s="18">
        <v>3593</v>
      </c>
      <c r="U41" s="18">
        <v>4233</v>
      </c>
      <c r="V41" s="18">
        <v>7777</v>
      </c>
      <c r="W41" s="18">
        <v>3780</v>
      </c>
      <c r="X41" s="18">
        <v>9002</v>
      </c>
      <c r="Y41" s="18">
        <v>5483</v>
      </c>
      <c r="Z41" s="18">
        <v>12309</v>
      </c>
      <c r="AA41" s="18">
        <v>17532</v>
      </c>
      <c r="AB41" s="18">
        <v>5148</v>
      </c>
      <c r="AC41" s="18">
        <v>1146</v>
      </c>
      <c r="AD41" s="18">
        <v>1189</v>
      </c>
      <c r="AE41" s="18">
        <v>3116</v>
      </c>
      <c r="AF41" s="18">
        <v>2172</v>
      </c>
      <c r="AG41" s="18">
        <v>2259</v>
      </c>
      <c r="AH41" s="18">
        <v>6491</v>
      </c>
      <c r="AI41" s="18">
        <v>2491</v>
      </c>
      <c r="AJ41" s="18">
        <v>1911</v>
      </c>
      <c r="AK41" s="18">
        <v>1317</v>
      </c>
      <c r="AL41" s="18">
        <v>6226</v>
      </c>
      <c r="AM41" s="18">
        <v>6628</v>
      </c>
      <c r="AN41" s="18">
        <v>1465</v>
      </c>
      <c r="AO41" s="18">
        <v>15591</v>
      </c>
      <c r="AP41" s="18">
        <v>5958</v>
      </c>
      <c r="AQ41" s="18">
        <v>3236</v>
      </c>
      <c r="AR41" s="18">
        <v>41512</v>
      </c>
      <c r="AS41" s="18">
        <v>6826</v>
      </c>
      <c r="AT41" s="18">
        <v>2688</v>
      </c>
      <c r="AU41" s="18">
        <v>3817</v>
      </c>
      <c r="AV41" s="18">
        <v>2475</v>
      </c>
      <c r="AW41" s="18">
        <v>3006</v>
      </c>
      <c r="AX41" s="18">
        <v>1390</v>
      </c>
      <c r="AY41" s="18">
        <v>429</v>
      </c>
      <c r="AZ41" s="18">
        <v>3651</v>
      </c>
      <c r="BA41" s="18">
        <v>3698</v>
      </c>
      <c r="BB41" s="18">
        <v>968</v>
      </c>
      <c r="BC41" s="18">
        <v>610</v>
      </c>
      <c r="BD41" s="18">
        <v>1190</v>
      </c>
      <c r="BE41" s="18">
        <v>2545</v>
      </c>
      <c r="BF41" s="18">
        <v>17316</v>
      </c>
      <c r="BG41" s="18">
        <v>18653</v>
      </c>
      <c r="BH41" s="18">
        <v>15706</v>
      </c>
      <c r="BI41" s="18">
        <v>3251</v>
      </c>
      <c r="BJ41" s="18">
        <v>3271</v>
      </c>
      <c r="BK41" s="18">
        <v>1145</v>
      </c>
      <c r="BL41" s="18">
        <v>501</v>
      </c>
      <c r="BM41" s="18">
        <v>1172</v>
      </c>
      <c r="BN41" s="18">
        <v>1922</v>
      </c>
      <c r="BO41" s="18">
        <v>1559</v>
      </c>
      <c r="BP41" s="18">
        <v>374</v>
      </c>
      <c r="BQ41" s="18">
        <v>3064</v>
      </c>
      <c r="BR41" s="18">
        <v>399</v>
      </c>
    </row>
    <row r="42" spans="1:70" ht="15.75" x14ac:dyDescent="0.25">
      <c r="A42" s="17" t="s">
        <v>298</v>
      </c>
      <c r="B42" s="18">
        <v>324186</v>
      </c>
      <c r="C42" s="18">
        <v>1075</v>
      </c>
      <c r="D42" s="18">
        <v>6526</v>
      </c>
      <c r="E42" s="18">
        <v>422</v>
      </c>
      <c r="F42" s="18">
        <v>6104</v>
      </c>
      <c r="G42" s="18">
        <v>6059</v>
      </c>
      <c r="H42" s="18">
        <v>1027</v>
      </c>
      <c r="I42" s="18">
        <v>2833</v>
      </c>
      <c r="J42" s="18">
        <v>330</v>
      </c>
      <c r="K42" s="18">
        <v>2409</v>
      </c>
      <c r="L42" s="18">
        <v>2821</v>
      </c>
      <c r="M42" s="18">
        <v>3274</v>
      </c>
      <c r="N42" s="18">
        <v>4426</v>
      </c>
      <c r="O42" s="18">
        <v>2104</v>
      </c>
      <c r="P42" s="18">
        <v>1108</v>
      </c>
      <c r="Q42" s="18">
        <v>2946</v>
      </c>
      <c r="R42" s="18">
        <v>4344</v>
      </c>
      <c r="S42" s="18">
        <v>3211</v>
      </c>
      <c r="T42" s="18">
        <v>4245</v>
      </c>
      <c r="U42" s="18">
        <v>4258</v>
      </c>
      <c r="V42" s="18">
        <v>7816</v>
      </c>
      <c r="W42" s="18">
        <v>3859</v>
      </c>
      <c r="X42" s="18">
        <v>9169</v>
      </c>
      <c r="Y42" s="18">
        <v>5707</v>
      </c>
      <c r="Z42" s="18">
        <v>12555</v>
      </c>
      <c r="AA42" s="18">
        <v>17948</v>
      </c>
      <c r="AB42" s="18">
        <v>5216</v>
      </c>
      <c r="AC42" s="18">
        <v>1157</v>
      </c>
      <c r="AD42" s="18">
        <v>1206</v>
      </c>
      <c r="AE42" s="18">
        <v>3285</v>
      </c>
      <c r="AF42" s="18">
        <v>2342</v>
      </c>
      <c r="AG42" s="18">
        <v>2356</v>
      </c>
      <c r="AH42" s="18">
        <v>6632</v>
      </c>
      <c r="AI42" s="18">
        <v>2428</v>
      </c>
      <c r="AJ42" s="18">
        <v>1794</v>
      </c>
      <c r="AK42" s="18">
        <v>1356</v>
      </c>
      <c r="AL42" s="18">
        <v>6079</v>
      </c>
      <c r="AM42" s="18">
        <v>6902</v>
      </c>
      <c r="AN42" s="18">
        <v>1559</v>
      </c>
      <c r="AO42" s="18">
        <v>15686</v>
      </c>
      <c r="AP42" s="18">
        <v>6956</v>
      </c>
      <c r="AQ42" s="18">
        <v>3183</v>
      </c>
      <c r="AR42" s="18">
        <v>41977</v>
      </c>
      <c r="AS42" s="18">
        <v>7135</v>
      </c>
      <c r="AT42" s="18">
        <v>3106</v>
      </c>
      <c r="AU42" s="18">
        <v>3820</v>
      </c>
      <c r="AV42" s="18">
        <v>2457</v>
      </c>
      <c r="AW42" s="18">
        <v>3156</v>
      </c>
      <c r="AX42" s="18">
        <v>1568</v>
      </c>
      <c r="AY42" s="18">
        <v>444</v>
      </c>
      <c r="AZ42" s="18">
        <v>3577</v>
      </c>
      <c r="BA42" s="18">
        <v>3891</v>
      </c>
      <c r="BB42" s="18">
        <v>1114</v>
      </c>
      <c r="BC42" s="18">
        <v>593</v>
      </c>
      <c r="BD42" s="18">
        <v>1209</v>
      </c>
      <c r="BE42" s="18">
        <v>2946</v>
      </c>
      <c r="BF42" s="18">
        <v>18020</v>
      </c>
      <c r="BG42" s="18">
        <v>18494</v>
      </c>
      <c r="BH42" s="18">
        <v>16177</v>
      </c>
      <c r="BI42" s="18">
        <v>3358</v>
      </c>
      <c r="BJ42" s="18">
        <v>3347</v>
      </c>
      <c r="BK42" s="18">
        <v>1176</v>
      </c>
      <c r="BL42" s="18">
        <v>529</v>
      </c>
      <c r="BM42" s="18">
        <v>1275</v>
      </c>
      <c r="BN42" s="18">
        <v>1975</v>
      </c>
      <c r="BO42" s="18">
        <v>1242</v>
      </c>
      <c r="BP42" s="18">
        <v>386</v>
      </c>
      <c r="BQ42" s="18">
        <v>3060</v>
      </c>
      <c r="BR42" s="18">
        <v>592</v>
      </c>
    </row>
    <row r="43" spans="1:70" ht="15.75" x14ac:dyDescent="0.25">
      <c r="A43" s="17" t="s">
        <v>299</v>
      </c>
      <c r="B43" s="18">
        <v>326291</v>
      </c>
      <c r="C43" s="18">
        <v>1834</v>
      </c>
      <c r="D43" s="18">
        <v>5122</v>
      </c>
      <c r="E43" s="18">
        <v>-560</v>
      </c>
      <c r="F43" s="18">
        <v>5682</v>
      </c>
      <c r="G43" s="18">
        <v>6098</v>
      </c>
      <c r="H43" s="18">
        <v>1027</v>
      </c>
      <c r="I43" s="18">
        <v>2795</v>
      </c>
      <c r="J43" s="18">
        <v>265</v>
      </c>
      <c r="K43" s="18">
        <v>2463</v>
      </c>
      <c r="L43" s="18">
        <v>2969</v>
      </c>
      <c r="M43" s="18">
        <v>3316</v>
      </c>
      <c r="N43" s="18">
        <v>4323</v>
      </c>
      <c r="O43" s="18">
        <v>2238</v>
      </c>
      <c r="P43" s="18">
        <v>1123</v>
      </c>
      <c r="Q43" s="18">
        <v>2930</v>
      </c>
      <c r="R43" s="18">
        <v>4490</v>
      </c>
      <c r="S43" s="18">
        <v>3316</v>
      </c>
      <c r="T43" s="18">
        <v>4909</v>
      </c>
      <c r="U43" s="18">
        <v>4222</v>
      </c>
      <c r="V43" s="18">
        <v>7881</v>
      </c>
      <c r="W43" s="18">
        <v>4002</v>
      </c>
      <c r="X43" s="18">
        <v>9413</v>
      </c>
      <c r="Y43" s="18">
        <v>5620</v>
      </c>
      <c r="Z43" s="18">
        <v>13099</v>
      </c>
      <c r="AA43" s="18">
        <v>18372</v>
      </c>
      <c r="AB43" s="18">
        <v>5309</v>
      </c>
      <c r="AC43" s="18">
        <v>988</v>
      </c>
      <c r="AD43" s="18">
        <v>1114</v>
      </c>
      <c r="AE43" s="18">
        <v>3333</v>
      </c>
      <c r="AF43" s="18">
        <v>2361</v>
      </c>
      <c r="AG43" s="18">
        <v>2388</v>
      </c>
      <c r="AH43" s="18">
        <v>6668</v>
      </c>
      <c r="AI43" s="18">
        <v>2457</v>
      </c>
      <c r="AJ43" s="18">
        <v>1696</v>
      </c>
      <c r="AK43" s="18">
        <v>1358</v>
      </c>
      <c r="AL43" s="18">
        <v>6149</v>
      </c>
      <c r="AM43" s="18">
        <v>6754</v>
      </c>
      <c r="AN43" s="18">
        <v>1514</v>
      </c>
      <c r="AO43" s="18">
        <v>16673</v>
      </c>
      <c r="AP43" s="18">
        <v>5546</v>
      </c>
      <c r="AQ43" s="18">
        <v>3802</v>
      </c>
      <c r="AR43" s="18">
        <v>42360</v>
      </c>
      <c r="AS43" s="18">
        <v>7248</v>
      </c>
      <c r="AT43" s="18">
        <v>2999</v>
      </c>
      <c r="AU43" s="18">
        <v>4100</v>
      </c>
      <c r="AV43" s="18">
        <v>2409</v>
      </c>
      <c r="AW43" s="18">
        <v>3300</v>
      </c>
      <c r="AX43" s="18">
        <v>1519</v>
      </c>
      <c r="AY43" s="18">
        <v>447</v>
      </c>
      <c r="AZ43" s="18">
        <v>3611</v>
      </c>
      <c r="BA43" s="18">
        <v>3757</v>
      </c>
      <c r="BB43" s="18">
        <v>1127</v>
      </c>
      <c r="BC43" s="18">
        <v>582</v>
      </c>
      <c r="BD43" s="18">
        <v>1232</v>
      </c>
      <c r="BE43" s="18">
        <v>2724</v>
      </c>
      <c r="BF43" s="18">
        <v>17588</v>
      </c>
      <c r="BG43" s="18">
        <v>18902</v>
      </c>
      <c r="BH43" s="18">
        <v>16623</v>
      </c>
      <c r="BI43" s="18">
        <v>3402</v>
      </c>
      <c r="BJ43" s="18">
        <v>3372</v>
      </c>
      <c r="BK43" s="18">
        <v>1147</v>
      </c>
      <c r="BL43" s="18">
        <v>517</v>
      </c>
      <c r="BM43" s="18">
        <v>1126</v>
      </c>
      <c r="BN43" s="18">
        <v>2031</v>
      </c>
      <c r="BO43" s="18">
        <v>1496</v>
      </c>
      <c r="BP43" s="18">
        <v>381</v>
      </c>
      <c r="BQ43" s="18">
        <v>3103</v>
      </c>
      <c r="BR43" s="18">
        <v>493</v>
      </c>
    </row>
    <row r="44" spans="1:70" ht="15.75" x14ac:dyDescent="0.25">
      <c r="A44" s="17" t="s">
        <v>300</v>
      </c>
      <c r="B44" s="18">
        <v>331777</v>
      </c>
      <c r="C44" s="18">
        <v>2374</v>
      </c>
      <c r="D44" s="18">
        <v>5837</v>
      </c>
      <c r="E44" s="18">
        <v>945</v>
      </c>
      <c r="F44" s="18">
        <v>4892</v>
      </c>
      <c r="G44" s="18">
        <v>6251</v>
      </c>
      <c r="H44" s="18">
        <v>1014</v>
      </c>
      <c r="I44" s="18">
        <v>2776</v>
      </c>
      <c r="J44" s="18">
        <v>220</v>
      </c>
      <c r="K44" s="18">
        <v>2444</v>
      </c>
      <c r="L44" s="18">
        <v>3149</v>
      </c>
      <c r="M44" s="18">
        <v>3216</v>
      </c>
      <c r="N44" s="18">
        <v>4239</v>
      </c>
      <c r="O44" s="18">
        <v>2268</v>
      </c>
      <c r="P44" s="18">
        <v>1154</v>
      </c>
      <c r="Q44" s="18">
        <v>2963</v>
      </c>
      <c r="R44" s="18">
        <v>4573</v>
      </c>
      <c r="S44" s="18">
        <v>3426</v>
      </c>
      <c r="T44" s="18">
        <v>4751</v>
      </c>
      <c r="U44" s="18">
        <v>4451</v>
      </c>
      <c r="V44" s="18">
        <v>7910</v>
      </c>
      <c r="W44" s="18">
        <v>4094</v>
      </c>
      <c r="X44" s="18">
        <v>9553</v>
      </c>
      <c r="Y44" s="18">
        <v>5627</v>
      </c>
      <c r="Z44" s="18">
        <v>12990</v>
      </c>
      <c r="AA44" s="18">
        <v>18847</v>
      </c>
      <c r="AB44" s="18">
        <v>5481</v>
      </c>
      <c r="AC44" s="18">
        <v>984</v>
      </c>
      <c r="AD44" s="18">
        <v>1168</v>
      </c>
      <c r="AE44" s="18">
        <v>3626</v>
      </c>
      <c r="AF44" s="18">
        <v>2279</v>
      </c>
      <c r="AG44" s="18">
        <v>2455</v>
      </c>
      <c r="AH44" s="18">
        <v>6596</v>
      </c>
      <c r="AI44" s="18">
        <v>2341</v>
      </c>
      <c r="AJ44" s="18">
        <v>1703</v>
      </c>
      <c r="AK44" s="18">
        <v>1398</v>
      </c>
      <c r="AL44" s="18">
        <v>6153</v>
      </c>
      <c r="AM44" s="18">
        <v>6616</v>
      </c>
      <c r="AN44" s="18">
        <v>1468</v>
      </c>
      <c r="AO44" s="18">
        <v>16866</v>
      </c>
      <c r="AP44" s="18">
        <v>5213</v>
      </c>
      <c r="AQ44" s="18">
        <v>3762</v>
      </c>
      <c r="AR44" s="18">
        <v>42781</v>
      </c>
      <c r="AS44" s="18">
        <v>7493</v>
      </c>
      <c r="AT44" s="18">
        <v>2916</v>
      </c>
      <c r="AU44" s="18">
        <v>4222</v>
      </c>
      <c r="AV44" s="18">
        <v>2446</v>
      </c>
      <c r="AW44" s="18">
        <v>3371</v>
      </c>
      <c r="AX44" s="18">
        <v>1513</v>
      </c>
      <c r="AY44" s="18">
        <v>449</v>
      </c>
      <c r="AZ44" s="18">
        <v>3537</v>
      </c>
      <c r="BA44" s="18">
        <v>3819</v>
      </c>
      <c r="BB44" s="18">
        <v>1119</v>
      </c>
      <c r="BC44" s="18">
        <v>596</v>
      </c>
      <c r="BD44" s="18">
        <v>1234</v>
      </c>
      <c r="BE44" s="18">
        <v>2711</v>
      </c>
      <c r="BF44" s="18">
        <v>17679</v>
      </c>
      <c r="BG44" s="18">
        <v>19182</v>
      </c>
      <c r="BH44" s="18">
        <v>16973</v>
      </c>
      <c r="BI44" s="18">
        <v>3416</v>
      </c>
      <c r="BJ44" s="18">
        <v>3411</v>
      </c>
      <c r="BK44" s="18">
        <v>1206</v>
      </c>
      <c r="BL44" s="18">
        <v>528</v>
      </c>
      <c r="BM44" s="18">
        <v>1113</v>
      </c>
      <c r="BN44" s="18">
        <v>2126</v>
      </c>
      <c r="BO44" s="18">
        <v>1363</v>
      </c>
      <c r="BP44" s="18">
        <v>426</v>
      </c>
      <c r="BQ44" s="18">
        <v>3149</v>
      </c>
      <c r="BR44" s="18">
        <v>398</v>
      </c>
    </row>
    <row r="45" spans="1:70" ht="15.75" x14ac:dyDescent="0.25">
      <c r="A45" s="17" t="s">
        <v>301</v>
      </c>
      <c r="B45" s="18">
        <v>334164</v>
      </c>
      <c r="C45" s="18">
        <v>2566</v>
      </c>
      <c r="D45" s="18">
        <v>6778</v>
      </c>
      <c r="E45" s="18">
        <v>1425</v>
      </c>
      <c r="F45" s="18">
        <v>5353</v>
      </c>
      <c r="G45" s="18">
        <v>6383</v>
      </c>
      <c r="H45" s="18">
        <v>1007</v>
      </c>
      <c r="I45" s="18">
        <v>2837</v>
      </c>
      <c r="J45" s="18">
        <v>218</v>
      </c>
      <c r="K45" s="18">
        <v>2353</v>
      </c>
      <c r="L45" s="18">
        <v>3247</v>
      </c>
      <c r="M45" s="18">
        <v>3214</v>
      </c>
      <c r="N45" s="18">
        <v>4189</v>
      </c>
      <c r="O45" s="18">
        <v>2240</v>
      </c>
      <c r="P45" s="18">
        <v>1165</v>
      </c>
      <c r="Q45" s="18">
        <v>2969</v>
      </c>
      <c r="R45" s="18">
        <v>4497</v>
      </c>
      <c r="S45" s="18">
        <v>3487</v>
      </c>
      <c r="T45" s="18">
        <v>4917</v>
      </c>
      <c r="U45" s="18">
        <v>4416</v>
      </c>
      <c r="V45" s="18">
        <v>7938</v>
      </c>
      <c r="W45" s="18">
        <v>4129</v>
      </c>
      <c r="X45" s="18">
        <v>9601</v>
      </c>
      <c r="Y45" s="18">
        <v>5640</v>
      </c>
      <c r="Z45" s="18">
        <v>12788</v>
      </c>
      <c r="AA45" s="18">
        <v>18896</v>
      </c>
      <c r="AB45" s="18">
        <v>5443</v>
      </c>
      <c r="AC45" s="18">
        <v>987</v>
      </c>
      <c r="AD45" s="18">
        <v>1122</v>
      </c>
      <c r="AE45" s="18">
        <v>3610</v>
      </c>
      <c r="AF45" s="18">
        <v>2283</v>
      </c>
      <c r="AG45" s="18">
        <v>2461</v>
      </c>
      <c r="AH45" s="18">
        <v>6540</v>
      </c>
      <c r="AI45" s="18">
        <v>2375</v>
      </c>
      <c r="AJ45" s="18">
        <v>1564</v>
      </c>
      <c r="AK45" s="18">
        <v>1360</v>
      </c>
      <c r="AL45" s="18">
        <v>6552</v>
      </c>
      <c r="AM45" s="18">
        <v>6514</v>
      </c>
      <c r="AN45" s="18">
        <v>1517</v>
      </c>
      <c r="AO45" s="18">
        <v>18020</v>
      </c>
      <c r="AP45" s="18">
        <v>4311</v>
      </c>
      <c r="AQ45" s="18">
        <v>3285</v>
      </c>
      <c r="AR45" s="18">
        <v>42875</v>
      </c>
      <c r="AS45" s="18">
        <v>7634</v>
      </c>
      <c r="AT45" s="18">
        <v>2913</v>
      </c>
      <c r="AU45" s="18">
        <v>4262</v>
      </c>
      <c r="AV45" s="18">
        <v>2544</v>
      </c>
      <c r="AW45" s="18">
        <v>3322</v>
      </c>
      <c r="AX45" s="18">
        <v>1530</v>
      </c>
      <c r="AY45" s="18">
        <v>451</v>
      </c>
      <c r="AZ45" s="18">
        <v>3568</v>
      </c>
      <c r="BA45" s="18">
        <v>3793</v>
      </c>
      <c r="BB45" s="18">
        <v>1106</v>
      </c>
      <c r="BC45" s="18">
        <v>585</v>
      </c>
      <c r="BD45" s="18">
        <v>1260</v>
      </c>
      <c r="BE45" s="18">
        <v>2797</v>
      </c>
      <c r="BF45" s="18">
        <v>17822</v>
      </c>
      <c r="BG45" s="18">
        <v>19346</v>
      </c>
      <c r="BH45" s="18">
        <v>16698</v>
      </c>
      <c r="BI45" s="18">
        <v>3455</v>
      </c>
      <c r="BJ45" s="18">
        <v>3410</v>
      </c>
      <c r="BK45" s="18">
        <v>1211</v>
      </c>
      <c r="BL45" s="18">
        <v>521</v>
      </c>
      <c r="BM45" s="18">
        <v>1212</v>
      </c>
      <c r="BN45" s="18">
        <v>2033</v>
      </c>
      <c r="BO45" s="18">
        <v>1481</v>
      </c>
      <c r="BP45" s="18">
        <v>434</v>
      </c>
      <c r="BQ45" s="18">
        <v>3134</v>
      </c>
      <c r="BR45" s="18">
        <v>473</v>
      </c>
    </row>
    <row r="46" spans="1:70" ht="15.75" x14ac:dyDescent="0.25">
      <c r="A46" s="17" t="s">
        <v>302</v>
      </c>
      <c r="B46" s="18">
        <v>338379</v>
      </c>
      <c r="C46" s="18">
        <v>2032</v>
      </c>
      <c r="D46" s="18">
        <v>7464</v>
      </c>
      <c r="E46" s="18">
        <v>1877</v>
      </c>
      <c r="F46" s="18">
        <v>5587</v>
      </c>
      <c r="G46" s="18">
        <v>6554</v>
      </c>
      <c r="H46" s="18">
        <v>1084</v>
      </c>
      <c r="I46" s="18">
        <v>2904</v>
      </c>
      <c r="J46" s="18">
        <v>219</v>
      </c>
      <c r="K46" s="18">
        <v>2248</v>
      </c>
      <c r="L46" s="18">
        <v>3110</v>
      </c>
      <c r="M46" s="18">
        <v>3165</v>
      </c>
      <c r="N46" s="18">
        <v>4166</v>
      </c>
      <c r="O46" s="18">
        <v>2194</v>
      </c>
      <c r="P46" s="18">
        <v>1174</v>
      </c>
      <c r="Q46" s="18">
        <v>2931</v>
      </c>
      <c r="R46" s="18">
        <v>4402</v>
      </c>
      <c r="S46" s="18">
        <v>3556</v>
      </c>
      <c r="T46" s="18">
        <v>5376</v>
      </c>
      <c r="U46" s="18">
        <v>4419</v>
      </c>
      <c r="V46" s="18">
        <v>8196</v>
      </c>
      <c r="W46" s="18">
        <v>4223</v>
      </c>
      <c r="X46" s="18">
        <v>9827</v>
      </c>
      <c r="Y46" s="18">
        <v>5631</v>
      </c>
      <c r="Z46" s="18">
        <v>12817</v>
      </c>
      <c r="AA46" s="18">
        <v>19053</v>
      </c>
      <c r="AB46" s="18">
        <v>5513</v>
      </c>
      <c r="AC46" s="18">
        <v>866</v>
      </c>
      <c r="AD46" s="18">
        <v>1053</v>
      </c>
      <c r="AE46" s="18">
        <v>3553</v>
      </c>
      <c r="AF46" s="18">
        <v>2358</v>
      </c>
      <c r="AG46" s="18">
        <v>2398</v>
      </c>
      <c r="AH46" s="18">
        <v>6478</v>
      </c>
      <c r="AI46" s="18">
        <v>2385</v>
      </c>
      <c r="AJ46" s="18">
        <v>1766</v>
      </c>
      <c r="AK46" s="18">
        <v>1430</v>
      </c>
      <c r="AL46" s="18">
        <v>6876</v>
      </c>
      <c r="AM46" s="18">
        <v>6441</v>
      </c>
      <c r="AN46" s="18">
        <v>1581</v>
      </c>
      <c r="AO46" s="18">
        <v>18915</v>
      </c>
      <c r="AP46" s="18">
        <v>5247</v>
      </c>
      <c r="AQ46" s="18">
        <v>3467</v>
      </c>
      <c r="AR46" s="18">
        <v>42872</v>
      </c>
      <c r="AS46" s="18">
        <v>7662</v>
      </c>
      <c r="AT46" s="18">
        <v>3238</v>
      </c>
      <c r="AU46" s="18">
        <v>4289</v>
      </c>
      <c r="AV46" s="18">
        <v>2532</v>
      </c>
      <c r="AW46" s="18">
        <v>3219</v>
      </c>
      <c r="AX46" s="18">
        <v>1561</v>
      </c>
      <c r="AY46" s="18">
        <v>459</v>
      </c>
      <c r="AZ46" s="18">
        <v>3655</v>
      </c>
      <c r="BA46" s="18">
        <v>3813</v>
      </c>
      <c r="BB46" s="18">
        <v>1069</v>
      </c>
      <c r="BC46" s="18">
        <v>647</v>
      </c>
      <c r="BD46" s="18">
        <v>1266</v>
      </c>
      <c r="BE46" s="18">
        <v>2931</v>
      </c>
      <c r="BF46" s="18">
        <v>17951</v>
      </c>
      <c r="BG46" s="18">
        <v>19687</v>
      </c>
      <c r="BH46" s="18">
        <v>16710</v>
      </c>
      <c r="BI46" s="18">
        <v>3428</v>
      </c>
      <c r="BJ46" s="18">
        <v>3405</v>
      </c>
      <c r="BK46" s="18">
        <v>1288</v>
      </c>
      <c r="BL46" s="18">
        <v>498</v>
      </c>
      <c r="BM46" s="18">
        <v>1195</v>
      </c>
      <c r="BN46" s="18">
        <v>2008</v>
      </c>
      <c r="BO46" s="18">
        <v>1782</v>
      </c>
      <c r="BP46" s="18">
        <v>419</v>
      </c>
      <c r="BQ46" s="18">
        <v>3194</v>
      </c>
      <c r="BR46" s="18">
        <v>526</v>
      </c>
    </row>
    <row r="47" spans="1:70" ht="15.75" x14ac:dyDescent="0.25">
      <c r="A47" s="17" t="s">
        <v>303</v>
      </c>
      <c r="B47" s="18">
        <v>342534</v>
      </c>
      <c r="C47" s="18">
        <v>1250</v>
      </c>
      <c r="D47" s="18">
        <v>6914</v>
      </c>
      <c r="E47" s="18">
        <v>1427</v>
      </c>
      <c r="F47" s="18">
        <v>5487</v>
      </c>
      <c r="G47" s="18">
        <v>6469</v>
      </c>
      <c r="H47" s="18">
        <v>1130</v>
      </c>
      <c r="I47" s="18">
        <v>2918</v>
      </c>
      <c r="J47" s="18">
        <v>281</v>
      </c>
      <c r="K47" s="18">
        <v>2148</v>
      </c>
      <c r="L47" s="18">
        <v>3019</v>
      </c>
      <c r="M47" s="18">
        <v>3136</v>
      </c>
      <c r="N47" s="18">
        <v>4188</v>
      </c>
      <c r="O47" s="18">
        <v>2159</v>
      </c>
      <c r="P47" s="18">
        <v>1172</v>
      </c>
      <c r="Q47" s="18">
        <v>2995</v>
      </c>
      <c r="R47" s="18">
        <v>4335</v>
      </c>
      <c r="S47" s="18">
        <v>3478</v>
      </c>
      <c r="T47" s="18">
        <v>5438</v>
      </c>
      <c r="U47" s="18">
        <v>4608</v>
      </c>
      <c r="V47" s="18">
        <v>8508</v>
      </c>
      <c r="W47" s="18">
        <v>4296</v>
      </c>
      <c r="X47" s="18">
        <v>10047</v>
      </c>
      <c r="Y47" s="18">
        <v>5860</v>
      </c>
      <c r="Z47" s="18">
        <v>13299</v>
      </c>
      <c r="AA47" s="18">
        <v>18730</v>
      </c>
      <c r="AB47" s="18">
        <v>5768</v>
      </c>
      <c r="AC47" s="18">
        <v>754</v>
      </c>
      <c r="AD47" s="18">
        <v>1039</v>
      </c>
      <c r="AE47" s="18">
        <v>3569</v>
      </c>
      <c r="AF47" s="18">
        <v>2167</v>
      </c>
      <c r="AG47" s="18">
        <v>2449</v>
      </c>
      <c r="AH47" s="18">
        <v>6728</v>
      </c>
      <c r="AI47" s="18">
        <v>2452</v>
      </c>
      <c r="AJ47" s="18">
        <v>1836</v>
      </c>
      <c r="AK47" s="18">
        <v>1427</v>
      </c>
      <c r="AL47" s="18">
        <v>7148</v>
      </c>
      <c r="AM47" s="18">
        <v>6902</v>
      </c>
      <c r="AN47" s="18">
        <v>1579</v>
      </c>
      <c r="AO47" s="18">
        <v>18454</v>
      </c>
      <c r="AP47" s="18">
        <v>5707</v>
      </c>
      <c r="AQ47" s="18">
        <v>3621</v>
      </c>
      <c r="AR47" s="18">
        <v>43336</v>
      </c>
      <c r="AS47" s="18">
        <v>7600</v>
      </c>
      <c r="AT47" s="18">
        <v>3319</v>
      </c>
      <c r="AU47" s="18">
        <v>4381</v>
      </c>
      <c r="AV47" s="18">
        <v>2567</v>
      </c>
      <c r="AW47" s="18">
        <v>3402</v>
      </c>
      <c r="AX47" s="18">
        <v>1570</v>
      </c>
      <c r="AY47" s="18">
        <v>479</v>
      </c>
      <c r="AZ47" s="18">
        <v>3608</v>
      </c>
      <c r="BA47" s="18">
        <v>4412</v>
      </c>
      <c r="BB47" s="18">
        <v>1160</v>
      </c>
      <c r="BC47" s="18">
        <v>660</v>
      </c>
      <c r="BD47" s="18">
        <v>1306</v>
      </c>
      <c r="BE47" s="18">
        <v>2855</v>
      </c>
      <c r="BF47" s="18">
        <v>17934</v>
      </c>
      <c r="BG47" s="18">
        <v>19966</v>
      </c>
      <c r="BH47" s="18">
        <v>16833</v>
      </c>
      <c r="BI47" s="18">
        <v>3342</v>
      </c>
      <c r="BJ47" s="18">
        <v>3366</v>
      </c>
      <c r="BK47" s="18">
        <v>1103</v>
      </c>
      <c r="BL47" s="18">
        <v>478</v>
      </c>
      <c r="BM47" s="18">
        <v>1186</v>
      </c>
      <c r="BN47" s="18">
        <v>1897</v>
      </c>
      <c r="BO47" s="18">
        <v>1669</v>
      </c>
      <c r="BP47" s="18">
        <v>392</v>
      </c>
      <c r="BQ47" s="18">
        <v>3243</v>
      </c>
      <c r="BR47" s="18">
        <v>454</v>
      </c>
    </row>
    <row r="48" spans="1:70" ht="15.75" x14ac:dyDescent="0.25">
      <c r="A48" s="17" t="s">
        <v>304</v>
      </c>
      <c r="B48" s="18">
        <v>347004</v>
      </c>
      <c r="C48" s="18">
        <v>1990</v>
      </c>
      <c r="D48" s="18">
        <v>6416</v>
      </c>
      <c r="E48" s="18">
        <v>1329</v>
      </c>
      <c r="F48" s="18">
        <v>5087</v>
      </c>
      <c r="G48" s="18">
        <v>6528</v>
      </c>
      <c r="H48" s="18">
        <v>1210</v>
      </c>
      <c r="I48" s="18">
        <v>2844</v>
      </c>
      <c r="J48" s="18">
        <v>382</v>
      </c>
      <c r="K48" s="18">
        <v>2075</v>
      </c>
      <c r="L48" s="18">
        <v>2994</v>
      </c>
      <c r="M48" s="18">
        <v>3212</v>
      </c>
      <c r="N48" s="18">
        <v>4184</v>
      </c>
      <c r="O48" s="18">
        <v>2106</v>
      </c>
      <c r="P48" s="18">
        <v>1177</v>
      </c>
      <c r="Q48" s="18">
        <v>2977</v>
      </c>
      <c r="R48" s="18">
        <v>4258</v>
      </c>
      <c r="S48" s="18">
        <v>3545</v>
      </c>
      <c r="T48" s="18">
        <v>5180</v>
      </c>
      <c r="U48" s="18">
        <v>4594</v>
      </c>
      <c r="V48" s="18">
        <v>8713</v>
      </c>
      <c r="W48" s="18">
        <v>4333</v>
      </c>
      <c r="X48" s="18">
        <v>10215</v>
      </c>
      <c r="Y48" s="18">
        <v>5986</v>
      </c>
      <c r="Z48" s="18">
        <v>13436</v>
      </c>
      <c r="AA48" s="18">
        <v>18941</v>
      </c>
      <c r="AB48" s="18">
        <v>5837</v>
      </c>
      <c r="AC48" s="18">
        <v>836</v>
      </c>
      <c r="AD48" s="18">
        <v>1046</v>
      </c>
      <c r="AE48" s="18">
        <v>3556</v>
      </c>
      <c r="AF48" s="18">
        <v>2311</v>
      </c>
      <c r="AG48" s="18">
        <v>2471</v>
      </c>
      <c r="AH48" s="18">
        <v>6823</v>
      </c>
      <c r="AI48" s="18">
        <v>2582</v>
      </c>
      <c r="AJ48" s="18">
        <v>1779</v>
      </c>
      <c r="AK48" s="18">
        <v>1458</v>
      </c>
      <c r="AL48" s="18">
        <v>7045</v>
      </c>
      <c r="AM48" s="18">
        <v>7467</v>
      </c>
      <c r="AN48" s="18">
        <v>1649</v>
      </c>
      <c r="AO48" s="18">
        <v>19546</v>
      </c>
      <c r="AP48" s="18">
        <v>5899</v>
      </c>
      <c r="AQ48" s="18">
        <v>4055</v>
      </c>
      <c r="AR48" s="18">
        <v>43964</v>
      </c>
      <c r="AS48" s="18">
        <v>7882</v>
      </c>
      <c r="AT48" s="18">
        <v>3269</v>
      </c>
      <c r="AU48" s="18">
        <v>4217</v>
      </c>
      <c r="AV48" s="18">
        <v>2755</v>
      </c>
      <c r="AW48" s="18">
        <v>3416</v>
      </c>
      <c r="AX48" s="18">
        <v>1587</v>
      </c>
      <c r="AY48" s="18">
        <v>492</v>
      </c>
      <c r="AZ48" s="18">
        <v>3707</v>
      </c>
      <c r="BA48" s="18">
        <v>4138</v>
      </c>
      <c r="BB48" s="18">
        <v>1190</v>
      </c>
      <c r="BC48" s="18">
        <v>650</v>
      </c>
      <c r="BD48" s="18">
        <v>1307</v>
      </c>
      <c r="BE48" s="18">
        <v>3051</v>
      </c>
      <c r="BF48" s="18">
        <v>18006</v>
      </c>
      <c r="BG48" s="18">
        <v>20288</v>
      </c>
      <c r="BH48" s="18">
        <v>17504</v>
      </c>
      <c r="BI48" s="18">
        <v>3402</v>
      </c>
      <c r="BJ48" s="18">
        <v>3472</v>
      </c>
      <c r="BK48" s="18">
        <v>1234</v>
      </c>
      <c r="BL48" s="18">
        <v>480</v>
      </c>
      <c r="BM48" s="18">
        <v>1207</v>
      </c>
      <c r="BN48" s="18">
        <v>1925</v>
      </c>
      <c r="BO48" s="18">
        <v>1411</v>
      </c>
      <c r="BP48" s="18">
        <v>389</v>
      </c>
      <c r="BQ48" s="18">
        <v>3331</v>
      </c>
      <c r="BR48" s="18">
        <v>296</v>
      </c>
    </row>
    <row r="49" spans="1:70" ht="15.75" x14ac:dyDescent="0.25">
      <c r="A49" s="17" t="s">
        <v>305</v>
      </c>
      <c r="B49" s="18">
        <v>351927</v>
      </c>
      <c r="C49" s="18">
        <v>2540</v>
      </c>
      <c r="D49" s="18">
        <v>5465</v>
      </c>
      <c r="E49" s="18">
        <v>999</v>
      </c>
      <c r="F49" s="18">
        <v>4466</v>
      </c>
      <c r="G49" s="18">
        <v>6455</v>
      </c>
      <c r="H49" s="18">
        <v>1209</v>
      </c>
      <c r="I49" s="18">
        <v>2899</v>
      </c>
      <c r="J49" s="18">
        <v>409</v>
      </c>
      <c r="K49" s="18">
        <v>1981</v>
      </c>
      <c r="L49" s="18">
        <v>2920</v>
      </c>
      <c r="M49" s="18">
        <v>3159</v>
      </c>
      <c r="N49" s="18">
        <v>4202</v>
      </c>
      <c r="O49" s="18">
        <v>2150</v>
      </c>
      <c r="P49" s="18">
        <v>1186</v>
      </c>
      <c r="Q49" s="18">
        <v>3043</v>
      </c>
      <c r="R49" s="18">
        <v>4170</v>
      </c>
      <c r="S49" s="18">
        <v>3508</v>
      </c>
      <c r="T49" s="18">
        <v>5251</v>
      </c>
      <c r="U49" s="18">
        <v>4519</v>
      </c>
      <c r="V49" s="18">
        <v>8719</v>
      </c>
      <c r="W49" s="18">
        <v>4310</v>
      </c>
      <c r="X49" s="18">
        <v>10269</v>
      </c>
      <c r="Y49" s="18">
        <v>6163</v>
      </c>
      <c r="Z49" s="18">
        <v>13817</v>
      </c>
      <c r="AA49" s="18">
        <v>18651</v>
      </c>
      <c r="AB49" s="18">
        <v>5883</v>
      </c>
      <c r="AC49" s="18">
        <v>917</v>
      </c>
      <c r="AD49" s="18">
        <v>1015</v>
      </c>
      <c r="AE49" s="18">
        <v>3583</v>
      </c>
      <c r="AF49" s="18">
        <v>2496</v>
      </c>
      <c r="AG49" s="18">
        <v>2517</v>
      </c>
      <c r="AH49" s="18">
        <v>6873</v>
      </c>
      <c r="AI49" s="18">
        <v>2616</v>
      </c>
      <c r="AJ49" s="18">
        <v>1824</v>
      </c>
      <c r="AK49" s="18">
        <v>1491</v>
      </c>
      <c r="AL49" s="18">
        <v>6709</v>
      </c>
      <c r="AM49" s="18">
        <v>7872</v>
      </c>
      <c r="AN49" s="18">
        <v>1736</v>
      </c>
      <c r="AO49" s="18">
        <v>20621</v>
      </c>
      <c r="AP49" s="18">
        <v>7055</v>
      </c>
      <c r="AQ49" s="18">
        <v>5035</v>
      </c>
      <c r="AR49" s="18">
        <v>44936</v>
      </c>
      <c r="AS49" s="18">
        <v>7808</v>
      </c>
      <c r="AT49" s="18">
        <v>3421</v>
      </c>
      <c r="AU49" s="18">
        <v>4475</v>
      </c>
      <c r="AV49" s="18">
        <v>2847</v>
      </c>
      <c r="AW49" s="18">
        <v>3403</v>
      </c>
      <c r="AX49" s="18">
        <v>1643</v>
      </c>
      <c r="AY49" s="18">
        <v>498</v>
      </c>
      <c r="AZ49" s="18">
        <v>3845</v>
      </c>
      <c r="BA49" s="18">
        <v>4025</v>
      </c>
      <c r="BB49" s="18">
        <v>1187</v>
      </c>
      <c r="BC49" s="18">
        <v>647</v>
      </c>
      <c r="BD49" s="18">
        <v>1374</v>
      </c>
      <c r="BE49" s="18">
        <v>3218</v>
      </c>
      <c r="BF49" s="18">
        <v>18348</v>
      </c>
      <c r="BG49" s="18">
        <v>20694</v>
      </c>
      <c r="BH49" s="18">
        <v>17504</v>
      </c>
      <c r="BI49" s="18">
        <v>3492</v>
      </c>
      <c r="BJ49" s="18">
        <v>3554</v>
      </c>
      <c r="BK49" s="18">
        <v>1359</v>
      </c>
      <c r="BL49" s="18">
        <v>490</v>
      </c>
      <c r="BM49" s="18">
        <v>1284</v>
      </c>
      <c r="BN49" s="18">
        <v>1780</v>
      </c>
      <c r="BO49" s="18">
        <v>1537</v>
      </c>
      <c r="BP49" s="18">
        <v>383</v>
      </c>
      <c r="BQ49" s="18">
        <v>3403</v>
      </c>
      <c r="BR49" s="18">
        <v>446</v>
      </c>
    </row>
    <row r="50" spans="1:70" ht="15.75" x14ac:dyDescent="0.25">
      <c r="A50" s="17" t="s">
        <v>306</v>
      </c>
      <c r="B50" s="18">
        <v>356526</v>
      </c>
      <c r="C50" s="18">
        <v>2953</v>
      </c>
      <c r="D50" s="18">
        <v>5591</v>
      </c>
      <c r="E50" s="18">
        <v>-89</v>
      </c>
      <c r="F50" s="18">
        <v>5680</v>
      </c>
      <c r="G50" s="18">
        <v>6481</v>
      </c>
      <c r="H50" s="18">
        <v>1151</v>
      </c>
      <c r="I50" s="18">
        <v>3055</v>
      </c>
      <c r="J50" s="18">
        <v>470</v>
      </c>
      <c r="K50" s="18">
        <v>1907</v>
      </c>
      <c r="L50" s="18">
        <v>3065</v>
      </c>
      <c r="M50" s="18">
        <v>3049</v>
      </c>
      <c r="N50" s="18">
        <v>4284</v>
      </c>
      <c r="O50" s="18">
        <v>2170</v>
      </c>
      <c r="P50" s="18">
        <v>1182</v>
      </c>
      <c r="Q50" s="18">
        <v>3050</v>
      </c>
      <c r="R50" s="18">
        <v>4244</v>
      </c>
      <c r="S50" s="18">
        <v>3431</v>
      </c>
      <c r="T50" s="18">
        <v>5147</v>
      </c>
      <c r="U50" s="18">
        <v>4556</v>
      </c>
      <c r="V50" s="18">
        <v>8896</v>
      </c>
      <c r="W50" s="18">
        <v>4409</v>
      </c>
      <c r="X50" s="18">
        <v>10646</v>
      </c>
      <c r="Y50" s="18">
        <v>6256</v>
      </c>
      <c r="Z50" s="18">
        <v>14033</v>
      </c>
      <c r="AA50" s="18">
        <v>18882</v>
      </c>
      <c r="AB50" s="18">
        <v>5948</v>
      </c>
      <c r="AC50" s="18">
        <v>931</v>
      </c>
      <c r="AD50" s="18">
        <v>995</v>
      </c>
      <c r="AE50" s="18">
        <v>3787</v>
      </c>
      <c r="AF50" s="18">
        <v>2384</v>
      </c>
      <c r="AG50" s="18">
        <v>2497</v>
      </c>
      <c r="AH50" s="18">
        <v>7025</v>
      </c>
      <c r="AI50" s="18">
        <v>2643</v>
      </c>
      <c r="AJ50" s="18">
        <v>1865</v>
      </c>
      <c r="AK50" s="18">
        <v>1497</v>
      </c>
      <c r="AL50" s="18">
        <v>6397</v>
      </c>
      <c r="AM50" s="18">
        <v>7752</v>
      </c>
      <c r="AN50" s="18">
        <v>1704</v>
      </c>
      <c r="AO50" s="18">
        <v>17974</v>
      </c>
      <c r="AP50" s="18">
        <v>9073</v>
      </c>
      <c r="AQ50" s="18">
        <v>5652</v>
      </c>
      <c r="AR50" s="18">
        <v>46575</v>
      </c>
      <c r="AS50" s="18">
        <v>7857</v>
      </c>
      <c r="AT50" s="18">
        <v>3566</v>
      </c>
      <c r="AU50" s="18">
        <v>4621</v>
      </c>
      <c r="AV50" s="18">
        <v>3016</v>
      </c>
      <c r="AW50" s="18">
        <v>3317</v>
      </c>
      <c r="AX50" s="18">
        <v>1467</v>
      </c>
      <c r="AY50" s="18">
        <v>502</v>
      </c>
      <c r="AZ50" s="18">
        <v>3743</v>
      </c>
      <c r="BA50" s="18">
        <v>4171</v>
      </c>
      <c r="BB50" s="18">
        <v>1232</v>
      </c>
      <c r="BC50" s="18">
        <v>685</v>
      </c>
      <c r="BD50" s="18">
        <v>1554</v>
      </c>
      <c r="BE50" s="18">
        <v>2886</v>
      </c>
      <c r="BF50" s="18">
        <v>18617</v>
      </c>
      <c r="BG50" s="18">
        <v>21403</v>
      </c>
      <c r="BH50" s="18">
        <v>17546</v>
      </c>
      <c r="BI50" s="18">
        <v>3664</v>
      </c>
      <c r="BJ50" s="18">
        <v>3712</v>
      </c>
      <c r="BK50" s="18">
        <v>1483</v>
      </c>
      <c r="BL50" s="18">
        <v>499</v>
      </c>
      <c r="BM50" s="18">
        <v>1301</v>
      </c>
      <c r="BN50" s="18">
        <v>1944</v>
      </c>
      <c r="BO50" s="18">
        <v>1579</v>
      </c>
      <c r="BP50" s="18">
        <v>375</v>
      </c>
      <c r="BQ50" s="18">
        <v>3607</v>
      </c>
      <c r="BR50" s="18">
        <v>476</v>
      </c>
    </row>
    <row r="51" spans="1:70" ht="15.75" x14ac:dyDescent="0.25">
      <c r="A51" s="17" t="s">
        <v>307</v>
      </c>
      <c r="B51" s="18">
        <v>363012</v>
      </c>
      <c r="C51" s="18">
        <v>3182</v>
      </c>
      <c r="D51" s="18">
        <v>5544</v>
      </c>
      <c r="E51" s="18">
        <v>-512</v>
      </c>
      <c r="F51" s="18">
        <v>6056</v>
      </c>
      <c r="G51" s="18">
        <v>6391</v>
      </c>
      <c r="H51" s="18">
        <v>1075</v>
      </c>
      <c r="I51" s="18">
        <v>3016</v>
      </c>
      <c r="J51" s="18">
        <v>513</v>
      </c>
      <c r="K51" s="18">
        <v>1972</v>
      </c>
      <c r="L51" s="18">
        <v>3257</v>
      </c>
      <c r="M51" s="18">
        <v>2932</v>
      </c>
      <c r="N51" s="18">
        <v>4518</v>
      </c>
      <c r="O51" s="18">
        <v>2350</v>
      </c>
      <c r="P51" s="18">
        <v>1142</v>
      </c>
      <c r="Q51" s="18">
        <v>3047</v>
      </c>
      <c r="R51" s="18">
        <v>4671</v>
      </c>
      <c r="S51" s="18">
        <v>3365</v>
      </c>
      <c r="T51" s="18">
        <v>5010</v>
      </c>
      <c r="U51" s="18">
        <v>4705</v>
      </c>
      <c r="V51" s="18">
        <v>8952</v>
      </c>
      <c r="W51" s="18">
        <v>4498</v>
      </c>
      <c r="X51" s="18">
        <v>10994</v>
      </c>
      <c r="Y51" s="18">
        <v>6553</v>
      </c>
      <c r="Z51" s="18">
        <v>14040</v>
      </c>
      <c r="AA51" s="18">
        <v>18910</v>
      </c>
      <c r="AB51" s="18">
        <v>5867</v>
      </c>
      <c r="AC51" s="18">
        <v>1190</v>
      </c>
      <c r="AD51" s="18">
        <v>1046</v>
      </c>
      <c r="AE51" s="18">
        <v>3914</v>
      </c>
      <c r="AF51" s="18">
        <v>2382</v>
      </c>
      <c r="AG51" s="18">
        <v>2504</v>
      </c>
      <c r="AH51" s="18">
        <v>7241</v>
      </c>
      <c r="AI51" s="18">
        <v>2664</v>
      </c>
      <c r="AJ51" s="18">
        <v>2193</v>
      </c>
      <c r="AK51" s="18">
        <v>1581</v>
      </c>
      <c r="AL51" s="18">
        <v>6354</v>
      </c>
      <c r="AM51" s="18">
        <v>7718</v>
      </c>
      <c r="AN51" s="18">
        <v>1606</v>
      </c>
      <c r="AO51" s="18">
        <v>16989</v>
      </c>
      <c r="AP51" s="18">
        <v>5038</v>
      </c>
      <c r="AQ51" s="18">
        <v>5061</v>
      </c>
      <c r="AR51" s="18">
        <v>48216</v>
      </c>
      <c r="AS51" s="18">
        <v>8250</v>
      </c>
      <c r="AT51" s="18">
        <v>3814</v>
      </c>
      <c r="AU51" s="18">
        <v>4653</v>
      </c>
      <c r="AV51" s="18">
        <v>3036</v>
      </c>
      <c r="AW51" s="18">
        <v>3086</v>
      </c>
      <c r="AX51" s="18">
        <v>1604</v>
      </c>
      <c r="AY51" s="18">
        <v>512</v>
      </c>
      <c r="AZ51" s="18">
        <v>3669</v>
      </c>
      <c r="BA51" s="18">
        <v>4414</v>
      </c>
      <c r="BB51" s="18">
        <v>1290</v>
      </c>
      <c r="BC51" s="18">
        <v>677</v>
      </c>
      <c r="BD51" s="18">
        <v>1583</v>
      </c>
      <c r="BE51" s="18">
        <v>3197</v>
      </c>
      <c r="BF51" s="18">
        <v>18235</v>
      </c>
      <c r="BG51" s="18">
        <v>22081</v>
      </c>
      <c r="BH51" s="18">
        <v>18054</v>
      </c>
      <c r="BI51" s="18">
        <v>3906</v>
      </c>
      <c r="BJ51" s="18">
        <v>3907</v>
      </c>
      <c r="BK51" s="18">
        <v>1277</v>
      </c>
      <c r="BL51" s="18">
        <v>488</v>
      </c>
      <c r="BM51" s="18">
        <v>1416</v>
      </c>
      <c r="BN51" s="18">
        <v>2045</v>
      </c>
      <c r="BO51" s="18">
        <v>1690</v>
      </c>
      <c r="BP51" s="18">
        <v>418</v>
      </c>
      <c r="BQ51" s="18">
        <v>3504</v>
      </c>
      <c r="BR51" s="18">
        <v>326</v>
      </c>
    </row>
    <row r="52" spans="1:70" ht="15.75" x14ac:dyDescent="0.25">
      <c r="A52" s="17" t="s">
        <v>308</v>
      </c>
      <c r="B52" s="18">
        <v>361007</v>
      </c>
      <c r="C52" s="18">
        <v>2781</v>
      </c>
      <c r="D52" s="18">
        <v>7912</v>
      </c>
      <c r="E52" s="18">
        <v>1136</v>
      </c>
      <c r="F52" s="18">
        <v>6776</v>
      </c>
      <c r="G52" s="18">
        <v>6343</v>
      </c>
      <c r="H52" s="18">
        <v>1019</v>
      </c>
      <c r="I52" s="18">
        <v>3024</v>
      </c>
      <c r="J52" s="18">
        <v>544</v>
      </c>
      <c r="K52" s="18">
        <v>1979</v>
      </c>
      <c r="L52" s="18">
        <v>3429</v>
      </c>
      <c r="M52" s="18">
        <v>2803</v>
      </c>
      <c r="N52" s="18">
        <v>4682</v>
      </c>
      <c r="O52" s="18">
        <v>2432</v>
      </c>
      <c r="P52" s="18">
        <v>1161</v>
      </c>
      <c r="Q52" s="18">
        <v>2975</v>
      </c>
      <c r="R52" s="18">
        <v>4701</v>
      </c>
      <c r="S52" s="18">
        <v>3285</v>
      </c>
      <c r="T52" s="18">
        <v>5656</v>
      </c>
      <c r="U52" s="18">
        <v>4932</v>
      </c>
      <c r="V52" s="18">
        <v>8797</v>
      </c>
      <c r="W52" s="18">
        <v>4563</v>
      </c>
      <c r="X52" s="18">
        <v>11111</v>
      </c>
      <c r="Y52" s="18">
        <v>6475</v>
      </c>
      <c r="Z52" s="18">
        <v>14552</v>
      </c>
      <c r="AA52" s="18">
        <v>19289</v>
      </c>
      <c r="AB52" s="18">
        <v>5965</v>
      </c>
      <c r="AC52" s="18">
        <v>1212</v>
      </c>
      <c r="AD52" s="18">
        <v>1051</v>
      </c>
      <c r="AE52" s="18">
        <v>4145</v>
      </c>
      <c r="AF52" s="18">
        <v>2474</v>
      </c>
      <c r="AG52" s="18">
        <v>2405</v>
      </c>
      <c r="AH52" s="18">
        <v>7032</v>
      </c>
      <c r="AI52" s="18">
        <v>2588</v>
      </c>
      <c r="AJ52" s="18">
        <v>2249</v>
      </c>
      <c r="AK52" s="18">
        <v>1604</v>
      </c>
      <c r="AL52" s="18">
        <v>6608</v>
      </c>
      <c r="AM52" s="18">
        <v>7856</v>
      </c>
      <c r="AN52" s="18">
        <v>1630</v>
      </c>
      <c r="AO52" s="18">
        <v>17583</v>
      </c>
      <c r="AP52" s="18">
        <v>4938</v>
      </c>
      <c r="AQ52" s="18">
        <v>4625</v>
      </c>
      <c r="AR52" s="18">
        <v>48789</v>
      </c>
      <c r="AS52" s="18">
        <v>8044</v>
      </c>
      <c r="AT52" s="18">
        <v>3721</v>
      </c>
      <c r="AU52" s="18">
        <v>4833</v>
      </c>
      <c r="AV52" s="18">
        <v>2980</v>
      </c>
      <c r="AW52" s="18">
        <v>2952</v>
      </c>
      <c r="AX52" s="18">
        <v>1579</v>
      </c>
      <c r="AY52" s="18">
        <v>513</v>
      </c>
      <c r="AZ52" s="18">
        <v>3406</v>
      </c>
      <c r="BA52" s="18">
        <v>4590</v>
      </c>
      <c r="BB52" s="18">
        <v>1230</v>
      </c>
      <c r="BC52" s="18">
        <v>673</v>
      </c>
      <c r="BD52" s="18">
        <v>1602</v>
      </c>
      <c r="BE52" s="18">
        <v>3196</v>
      </c>
      <c r="BF52" s="18">
        <v>18402</v>
      </c>
      <c r="BG52" s="18">
        <v>21841</v>
      </c>
      <c r="BH52" s="18">
        <v>18346</v>
      </c>
      <c r="BI52" s="18">
        <v>3441</v>
      </c>
      <c r="BJ52" s="18">
        <v>3499</v>
      </c>
      <c r="BK52" s="18">
        <v>1231</v>
      </c>
      <c r="BL52" s="18">
        <v>483</v>
      </c>
      <c r="BM52" s="18">
        <v>1363</v>
      </c>
      <c r="BN52" s="18">
        <v>2015</v>
      </c>
      <c r="BO52" s="18">
        <v>1565</v>
      </c>
      <c r="BP52" s="18">
        <v>453</v>
      </c>
      <c r="BQ52" s="18">
        <v>3561</v>
      </c>
      <c r="BR52" s="18">
        <v>483</v>
      </c>
    </row>
    <row r="53" spans="1:70" ht="15.75" x14ac:dyDescent="0.25">
      <c r="A53" s="17" t="s">
        <v>309</v>
      </c>
      <c r="B53" s="18">
        <v>362364</v>
      </c>
      <c r="C53" s="18">
        <v>2637</v>
      </c>
      <c r="D53" s="18">
        <v>8866</v>
      </c>
      <c r="E53" s="18">
        <v>1987</v>
      </c>
      <c r="F53" s="18">
        <v>6879</v>
      </c>
      <c r="G53" s="18">
        <v>6383</v>
      </c>
      <c r="H53" s="18">
        <v>954</v>
      </c>
      <c r="I53" s="18">
        <v>2964</v>
      </c>
      <c r="J53" s="18">
        <v>536</v>
      </c>
      <c r="K53" s="18">
        <v>2064</v>
      </c>
      <c r="L53" s="18">
        <v>3544</v>
      </c>
      <c r="M53" s="18">
        <v>2736</v>
      </c>
      <c r="N53" s="18">
        <v>4727</v>
      </c>
      <c r="O53" s="18">
        <v>2515</v>
      </c>
      <c r="P53" s="18">
        <v>1188</v>
      </c>
      <c r="Q53" s="18">
        <v>2862</v>
      </c>
      <c r="R53" s="18">
        <v>4589</v>
      </c>
      <c r="S53" s="18">
        <v>3324</v>
      </c>
      <c r="T53" s="18">
        <v>5883</v>
      </c>
      <c r="U53" s="18">
        <v>5087</v>
      </c>
      <c r="V53" s="18">
        <v>8362</v>
      </c>
      <c r="W53" s="18">
        <v>4567</v>
      </c>
      <c r="X53" s="18">
        <v>10872</v>
      </c>
      <c r="Y53" s="18">
        <v>5654</v>
      </c>
      <c r="Z53" s="18">
        <v>14292</v>
      </c>
      <c r="AA53" s="18">
        <v>19237</v>
      </c>
      <c r="AB53" s="18">
        <v>5691</v>
      </c>
      <c r="AC53" s="18">
        <v>1166</v>
      </c>
      <c r="AD53" s="18">
        <v>1075</v>
      </c>
      <c r="AE53" s="18">
        <v>4081</v>
      </c>
      <c r="AF53" s="18">
        <v>2561</v>
      </c>
      <c r="AG53" s="18">
        <v>2318</v>
      </c>
      <c r="AH53" s="18">
        <v>6950</v>
      </c>
      <c r="AI53" s="18">
        <v>2484</v>
      </c>
      <c r="AJ53" s="18">
        <v>2166</v>
      </c>
      <c r="AK53" s="18">
        <v>1684</v>
      </c>
      <c r="AL53" s="18">
        <v>6948</v>
      </c>
      <c r="AM53" s="18">
        <v>7799</v>
      </c>
      <c r="AN53" s="18">
        <v>1615</v>
      </c>
      <c r="AO53" s="18">
        <v>18092</v>
      </c>
      <c r="AP53" s="18">
        <v>5395</v>
      </c>
      <c r="AQ53" s="18">
        <v>4985</v>
      </c>
      <c r="AR53" s="18">
        <v>48148</v>
      </c>
      <c r="AS53" s="18">
        <v>7988</v>
      </c>
      <c r="AT53" s="18">
        <v>3887</v>
      </c>
      <c r="AU53" s="18">
        <v>4834</v>
      </c>
      <c r="AV53" s="18">
        <v>2902</v>
      </c>
      <c r="AW53" s="18">
        <v>2853</v>
      </c>
      <c r="AX53" s="18">
        <v>1504</v>
      </c>
      <c r="AY53" s="18">
        <v>525</v>
      </c>
      <c r="AZ53" s="18">
        <v>3456</v>
      </c>
      <c r="BA53" s="18">
        <v>4561</v>
      </c>
      <c r="BB53" s="18">
        <v>1235</v>
      </c>
      <c r="BC53" s="18">
        <v>656</v>
      </c>
      <c r="BD53" s="18">
        <v>1641</v>
      </c>
      <c r="BE53" s="18">
        <v>3050</v>
      </c>
      <c r="BF53" s="18">
        <v>19770</v>
      </c>
      <c r="BG53" s="18">
        <v>22155</v>
      </c>
      <c r="BH53" s="18">
        <v>17148</v>
      </c>
      <c r="BI53" s="18">
        <v>3586</v>
      </c>
      <c r="BJ53" s="18">
        <v>3517</v>
      </c>
      <c r="BK53" s="18">
        <v>1261</v>
      </c>
      <c r="BL53" s="18">
        <v>508</v>
      </c>
      <c r="BM53" s="18">
        <v>1194</v>
      </c>
      <c r="BN53" s="18">
        <v>2058</v>
      </c>
      <c r="BO53" s="18">
        <v>1553</v>
      </c>
      <c r="BP53" s="18">
        <v>431</v>
      </c>
      <c r="BQ53" s="18">
        <v>3544</v>
      </c>
      <c r="BR53" s="18">
        <v>492</v>
      </c>
    </row>
    <row r="54" spans="1:70" ht="15.75" x14ac:dyDescent="0.25">
      <c r="A54" s="17" t="s">
        <v>310</v>
      </c>
      <c r="B54" s="18">
        <v>360792</v>
      </c>
      <c r="C54" s="18">
        <v>2213</v>
      </c>
      <c r="D54" s="18">
        <v>6933</v>
      </c>
      <c r="E54" s="18">
        <v>1542</v>
      </c>
      <c r="F54" s="18">
        <v>5391</v>
      </c>
      <c r="G54" s="18">
        <v>6472</v>
      </c>
      <c r="H54" s="18">
        <v>910</v>
      </c>
      <c r="I54" s="18">
        <v>2837</v>
      </c>
      <c r="J54" s="18">
        <v>420</v>
      </c>
      <c r="K54" s="18">
        <v>1912</v>
      </c>
      <c r="L54" s="18">
        <v>3619</v>
      </c>
      <c r="M54" s="18">
        <v>2745</v>
      </c>
      <c r="N54" s="18">
        <v>4227</v>
      </c>
      <c r="O54" s="18">
        <v>2489</v>
      </c>
      <c r="P54" s="18">
        <v>1222</v>
      </c>
      <c r="Q54" s="18">
        <v>2684</v>
      </c>
      <c r="R54" s="18">
        <v>4212</v>
      </c>
      <c r="S54" s="18">
        <v>3224</v>
      </c>
      <c r="T54" s="18">
        <v>7024</v>
      </c>
      <c r="U54" s="18">
        <v>4702</v>
      </c>
      <c r="V54" s="18">
        <v>7693</v>
      </c>
      <c r="W54" s="18">
        <v>4503</v>
      </c>
      <c r="X54" s="18">
        <v>10309</v>
      </c>
      <c r="Y54" s="18">
        <v>5071</v>
      </c>
      <c r="Z54" s="18">
        <v>13757</v>
      </c>
      <c r="AA54" s="18">
        <v>19095</v>
      </c>
      <c r="AB54" s="18">
        <v>5314</v>
      </c>
      <c r="AC54" s="18">
        <v>1130</v>
      </c>
      <c r="AD54" s="18">
        <v>1031</v>
      </c>
      <c r="AE54" s="18">
        <v>4045</v>
      </c>
      <c r="AF54" s="18">
        <v>2581</v>
      </c>
      <c r="AG54" s="18">
        <v>2272</v>
      </c>
      <c r="AH54" s="18">
        <v>6643</v>
      </c>
      <c r="AI54" s="18">
        <v>2363</v>
      </c>
      <c r="AJ54" s="18">
        <v>2122</v>
      </c>
      <c r="AK54" s="18">
        <v>1573</v>
      </c>
      <c r="AL54" s="18">
        <v>7434</v>
      </c>
      <c r="AM54" s="18">
        <v>7916</v>
      </c>
      <c r="AN54" s="18">
        <v>1598</v>
      </c>
      <c r="AO54" s="18">
        <v>20455</v>
      </c>
      <c r="AP54" s="18">
        <v>7511</v>
      </c>
      <c r="AQ54" s="18">
        <v>5874</v>
      </c>
      <c r="AR54" s="18">
        <v>47004</v>
      </c>
      <c r="AS54" s="18">
        <v>7887</v>
      </c>
      <c r="AT54" s="18">
        <v>4082</v>
      </c>
      <c r="AU54" s="18">
        <v>4696</v>
      </c>
      <c r="AV54" s="18">
        <v>3025</v>
      </c>
      <c r="AW54" s="18">
        <v>2702</v>
      </c>
      <c r="AX54" s="18">
        <v>1497</v>
      </c>
      <c r="AY54" s="18">
        <v>547</v>
      </c>
      <c r="AZ54" s="18">
        <v>3343</v>
      </c>
      <c r="BA54" s="18">
        <v>4629</v>
      </c>
      <c r="BB54" s="18">
        <v>1193</v>
      </c>
      <c r="BC54" s="18">
        <v>638</v>
      </c>
      <c r="BD54" s="18">
        <v>1598</v>
      </c>
      <c r="BE54" s="18">
        <v>2986</v>
      </c>
      <c r="BF54" s="18">
        <v>19662</v>
      </c>
      <c r="BG54" s="18">
        <v>22150</v>
      </c>
      <c r="BH54" s="18">
        <v>17688</v>
      </c>
      <c r="BI54" s="18">
        <v>3645</v>
      </c>
      <c r="BJ54" s="18">
        <v>3480</v>
      </c>
      <c r="BK54" s="18">
        <v>1103</v>
      </c>
      <c r="BL54" s="18">
        <v>490</v>
      </c>
      <c r="BM54" s="18">
        <v>1158</v>
      </c>
      <c r="BN54" s="18">
        <v>2076</v>
      </c>
      <c r="BO54" s="18">
        <v>1531</v>
      </c>
      <c r="BP54" s="18">
        <v>413</v>
      </c>
      <c r="BQ54" s="18">
        <v>3461</v>
      </c>
      <c r="BR54" s="18">
        <v>512</v>
      </c>
    </row>
    <row r="55" spans="1:70" ht="15.75" x14ac:dyDescent="0.25">
      <c r="A55" s="17" t="s">
        <v>311</v>
      </c>
      <c r="B55" s="18">
        <v>354399</v>
      </c>
      <c r="C55" s="18">
        <v>2510</v>
      </c>
      <c r="D55" s="18">
        <v>5262</v>
      </c>
      <c r="E55" s="18">
        <v>920</v>
      </c>
      <c r="F55" s="18">
        <v>4342</v>
      </c>
      <c r="G55" s="18">
        <v>6650</v>
      </c>
      <c r="H55" s="18">
        <v>917</v>
      </c>
      <c r="I55" s="18">
        <v>2839</v>
      </c>
      <c r="J55" s="18">
        <v>399</v>
      </c>
      <c r="K55" s="18">
        <v>1922</v>
      </c>
      <c r="L55" s="18">
        <v>3637</v>
      </c>
      <c r="M55" s="18">
        <v>2539</v>
      </c>
      <c r="N55" s="18">
        <v>3691</v>
      </c>
      <c r="O55" s="18">
        <v>2410</v>
      </c>
      <c r="P55" s="18">
        <v>1060</v>
      </c>
      <c r="Q55" s="18">
        <v>2174</v>
      </c>
      <c r="R55" s="18">
        <v>3740</v>
      </c>
      <c r="S55" s="18">
        <v>3235</v>
      </c>
      <c r="T55" s="18">
        <v>7787</v>
      </c>
      <c r="U55" s="18">
        <v>4674</v>
      </c>
      <c r="V55" s="18">
        <v>6916</v>
      </c>
      <c r="W55" s="18">
        <v>4379</v>
      </c>
      <c r="X55" s="18">
        <v>9551</v>
      </c>
      <c r="Y55" s="18">
        <v>5134</v>
      </c>
      <c r="Z55" s="18">
        <v>13913</v>
      </c>
      <c r="AA55" s="18">
        <v>19083</v>
      </c>
      <c r="AB55" s="18">
        <v>5435</v>
      </c>
      <c r="AC55" s="18">
        <v>883</v>
      </c>
      <c r="AD55" s="18">
        <v>813</v>
      </c>
      <c r="AE55" s="18">
        <v>3839</v>
      </c>
      <c r="AF55" s="18">
        <v>2650</v>
      </c>
      <c r="AG55" s="18">
        <v>2170</v>
      </c>
      <c r="AH55" s="18">
        <v>6504</v>
      </c>
      <c r="AI55" s="18">
        <v>2349</v>
      </c>
      <c r="AJ55" s="18">
        <v>2186</v>
      </c>
      <c r="AK55" s="18">
        <v>1539</v>
      </c>
      <c r="AL55" s="18">
        <v>7154</v>
      </c>
      <c r="AM55" s="18">
        <v>7657</v>
      </c>
      <c r="AN55" s="18">
        <v>1492</v>
      </c>
      <c r="AO55" s="18">
        <v>19915</v>
      </c>
      <c r="AP55" s="18">
        <v>7278</v>
      </c>
      <c r="AQ55" s="18">
        <v>6175</v>
      </c>
      <c r="AR55" s="18">
        <v>45854</v>
      </c>
      <c r="AS55" s="18">
        <v>8022</v>
      </c>
      <c r="AT55" s="18">
        <v>4154</v>
      </c>
      <c r="AU55" s="18">
        <v>4687</v>
      </c>
      <c r="AV55" s="18">
        <v>2816</v>
      </c>
      <c r="AW55" s="18">
        <v>2637</v>
      </c>
      <c r="AX55" s="18">
        <v>1516</v>
      </c>
      <c r="AY55" s="18">
        <v>553</v>
      </c>
      <c r="AZ55" s="18">
        <v>3313</v>
      </c>
      <c r="BA55" s="18">
        <v>4155</v>
      </c>
      <c r="BB55" s="18">
        <v>1113</v>
      </c>
      <c r="BC55" s="18">
        <v>662</v>
      </c>
      <c r="BD55" s="18">
        <v>1634</v>
      </c>
      <c r="BE55" s="18">
        <v>3047</v>
      </c>
      <c r="BF55" s="18">
        <v>19957</v>
      </c>
      <c r="BG55" s="18">
        <v>22238</v>
      </c>
      <c r="BH55" s="18">
        <v>18413</v>
      </c>
      <c r="BI55" s="18">
        <v>3668</v>
      </c>
      <c r="BJ55" s="18">
        <v>3506</v>
      </c>
      <c r="BK55" s="18">
        <v>1253</v>
      </c>
      <c r="BL55" s="18">
        <v>517</v>
      </c>
      <c r="BM55" s="18">
        <v>1149</v>
      </c>
      <c r="BN55" s="18">
        <v>2086</v>
      </c>
      <c r="BO55" s="18">
        <v>1669</v>
      </c>
      <c r="BP55" s="18">
        <v>422</v>
      </c>
      <c r="BQ55" s="18">
        <v>3645</v>
      </c>
      <c r="BR55" s="18">
        <v>387</v>
      </c>
    </row>
    <row r="56" spans="1:70" ht="15.75" x14ac:dyDescent="0.25">
      <c r="A56" s="17" t="s">
        <v>312</v>
      </c>
      <c r="B56" s="18">
        <v>354144</v>
      </c>
      <c r="C56" s="18">
        <v>2744</v>
      </c>
      <c r="D56" s="18">
        <v>5199</v>
      </c>
      <c r="E56" s="18">
        <v>943</v>
      </c>
      <c r="F56" s="18">
        <v>4256</v>
      </c>
      <c r="G56" s="18">
        <v>6745</v>
      </c>
      <c r="H56" s="18">
        <v>936</v>
      </c>
      <c r="I56" s="18">
        <v>2809</v>
      </c>
      <c r="J56" s="18">
        <v>389</v>
      </c>
      <c r="K56" s="18">
        <v>1968</v>
      </c>
      <c r="L56" s="18">
        <v>3601</v>
      </c>
      <c r="M56" s="18">
        <v>2676</v>
      </c>
      <c r="N56" s="18">
        <v>3539</v>
      </c>
      <c r="O56" s="18">
        <v>2424</v>
      </c>
      <c r="P56" s="18">
        <v>1092</v>
      </c>
      <c r="Q56" s="18">
        <v>1979</v>
      </c>
      <c r="R56" s="18">
        <v>3778</v>
      </c>
      <c r="S56" s="18">
        <v>3265</v>
      </c>
      <c r="T56" s="18">
        <v>7495</v>
      </c>
      <c r="U56" s="18">
        <v>4889</v>
      </c>
      <c r="V56" s="18">
        <v>6607</v>
      </c>
      <c r="W56" s="18">
        <v>4409</v>
      </c>
      <c r="X56" s="18">
        <v>9325</v>
      </c>
      <c r="Y56" s="18">
        <v>5065</v>
      </c>
      <c r="Z56" s="18">
        <v>13982</v>
      </c>
      <c r="AA56" s="18">
        <v>19667</v>
      </c>
      <c r="AB56" s="18">
        <v>5507</v>
      </c>
      <c r="AC56" s="18">
        <v>751</v>
      </c>
      <c r="AD56" s="18">
        <v>724</v>
      </c>
      <c r="AE56" s="18">
        <v>3806</v>
      </c>
      <c r="AF56" s="18">
        <v>2278</v>
      </c>
      <c r="AG56" s="18">
        <v>2049</v>
      </c>
      <c r="AH56" s="18">
        <v>6563</v>
      </c>
      <c r="AI56" s="18">
        <v>2435</v>
      </c>
      <c r="AJ56" s="18">
        <v>2152</v>
      </c>
      <c r="AK56" s="18">
        <v>1606</v>
      </c>
      <c r="AL56" s="18">
        <v>6921</v>
      </c>
      <c r="AM56" s="18">
        <v>7331</v>
      </c>
      <c r="AN56" s="18">
        <v>1542</v>
      </c>
      <c r="AO56" s="18">
        <v>19945</v>
      </c>
      <c r="AP56" s="18">
        <v>5847</v>
      </c>
      <c r="AQ56" s="18">
        <v>6050</v>
      </c>
      <c r="AR56" s="18">
        <v>44144</v>
      </c>
      <c r="AS56" s="18">
        <v>8251</v>
      </c>
      <c r="AT56" s="18">
        <v>4014</v>
      </c>
      <c r="AU56" s="18">
        <v>4565</v>
      </c>
      <c r="AV56" s="18">
        <v>2965</v>
      </c>
      <c r="AW56" s="18">
        <v>2559</v>
      </c>
      <c r="AX56" s="18">
        <v>1604</v>
      </c>
      <c r="AY56" s="18">
        <v>582</v>
      </c>
      <c r="AZ56" s="18">
        <v>3477</v>
      </c>
      <c r="BA56" s="18">
        <v>4221</v>
      </c>
      <c r="BB56" s="18">
        <v>1243</v>
      </c>
      <c r="BC56" s="18">
        <v>670</v>
      </c>
      <c r="BD56" s="18">
        <v>1660</v>
      </c>
      <c r="BE56" s="18">
        <v>3195</v>
      </c>
      <c r="BF56" s="18">
        <v>19661</v>
      </c>
      <c r="BG56" s="18">
        <v>22597</v>
      </c>
      <c r="BH56" s="18">
        <v>18462</v>
      </c>
      <c r="BI56" s="18">
        <v>3702</v>
      </c>
      <c r="BJ56" s="18">
        <v>3527</v>
      </c>
      <c r="BK56" s="18">
        <v>1288</v>
      </c>
      <c r="BL56" s="18">
        <v>514</v>
      </c>
      <c r="BM56" s="18">
        <v>1169</v>
      </c>
      <c r="BN56" s="18">
        <v>1995</v>
      </c>
      <c r="BO56" s="18">
        <v>1743</v>
      </c>
      <c r="BP56" s="18">
        <v>394</v>
      </c>
      <c r="BQ56" s="18">
        <v>3646</v>
      </c>
      <c r="BR56" s="18">
        <v>449</v>
      </c>
    </row>
    <row r="57" spans="1:70" ht="15.75" x14ac:dyDescent="0.25">
      <c r="A57" s="17" t="s">
        <v>313</v>
      </c>
      <c r="B57" s="18">
        <v>356294</v>
      </c>
      <c r="C57" s="18">
        <v>2731</v>
      </c>
      <c r="D57" s="18">
        <v>4905</v>
      </c>
      <c r="E57" s="18">
        <v>977</v>
      </c>
      <c r="F57" s="18">
        <v>3928</v>
      </c>
      <c r="G57" s="18">
        <v>6612</v>
      </c>
      <c r="H57" s="18">
        <v>1012</v>
      </c>
      <c r="I57" s="18">
        <v>2710</v>
      </c>
      <c r="J57" s="18">
        <v>507</v>
      </c>
      <c r="K57" s="18">
        <v>1942</v>
      </c>
      <c r="L57" s="18">
        <v>3345</v>
      </c>
      <c r="M57" s="18">
        <v>2795</v>
      </c>
      <c r="N57" s="18">
        <v>3566</v>
      </c>
      <c r="O57" s="18">
        <v>2470</v>
      </c>
      <c r="P57" s="18">
        <v>1076</v>
      </c>
      <c r="Q57" s="18">
        <v>1961</v>
      </c>
      <c r="R57" s="18">
        <v>3840</v>
      </c>
      <c r="S57" s="18">
        <v>3296</v>
      </c>
      <c r="T57" s="18">
        <v>7367</v>
      </c>
      <c r="U57" s="18">
        <v>4994</v>
      </c>
      <c r="V57" s="18">
        <v>6563</v>
      </c>
      <c r="W57" s="18">
        <v>4469</v>
      </c>
      <c r="X57" s="18">
        <v>9367</v>
      </c>
      <c r="Y57" s="18">
        <v>5414</v>
      </c>
      <c r="Z57" s="18">
        <v>14233</v>
      </c>
      <c r="AA57" s="18">
        <v>19798</v>
      </c>
      <c r="AB57" s="18">
        <v>5725</v>
      </c>
      <c r="AC57" s="18">
        <v>702</v>
      </c>
      <c r="AD57" s="18">
        <v>678</v>
      </c>
      <c r="AE57" s="18">
        <v>4112</v>
      </c>
      <c r="AF57" s="18">
        <v>2441</v>
      </c>
      <c r="AG57" s="18">
        <v>1920</v>
      </c>
      <c r="AH57" s="18">
        <v>6346</v>
      </c>
      <c r="AI57" s="18">
        <v>2438</v>
      </c>
      <c r="AJ57" s="18">
        <v>2102</v>
      </c>
      <c r="AK57" s="18">
        <v>1652</v>
      </c>
      <c r="AL57" s="18">
        <v>6526</v>
      </c>
      <c r="AM57" s="18">
        <v>7380</v>
      </c>
      <c r="AN57" s="18">
        <v>1518</v>
      </c>
      <c r="AO57" s="18">
        <v>20353</v>
      </c>
      <c r="AP57" s="18">
        <v>5905</v>
      </c>
      <c r="AQ57" s="18">
        <v>6158</v>
      </c>
      <c r="AR57" s="18">
        <v>42865</v>
      </c>
      <c r="AS57" s="18">
        <v>8537</v>
      </c>
      <c r="AT57" s="18">
        <v>4119</v>
      </c>
      <c r="AU57" s="18">
        <v>4618</v>
      </c>
      <c r="AV57" s="18">
        <v>2836</v>
      </c>
      <c r="AW57" s="18">
        <v>2606</v>
      </c>
      <c r="AX57" s="18">
        <v>1495</v>
      </c>
      <c r="AY57" s="18">
        <v>594</v>
      </c>
      <c r="AZ57" s="18">
        <v>3433</v>
      </c>
      <c r="BA57" s="18">
        <v>4266</v>
      </c>
      <c r="BB57" s="18">
        <v>1283</v>
      </c>
      <c r="BC57" s="18">
        <v>654</v>
      </c>
      <c r="BD57" s="18">
        <v>1611</v>
      </c>
      <c r="BE57" s="18">
        <v>3132</v>
      </c>
      <c r="BF57" s="18">
        <v>20355</v>
      </c>
      <c r="BG57" s="18">
        <v>23374</v>
      </c>
      <c r="BH57" s="18">
        <v>19235</v>
      </c>
      <c r="BI57" s="18">
        <v>3871</v>
      </c>
      <c r="BJ57" s="18">
        <v>3544</v>
      </c>
      <c r="BK57" s="18">
        <v>1308</v>
      </c>
      <c r="BL57" s="18">
        <v>512</v>
      </c>
      <c r="BM57" s="18">
        <v>1188</v>
      </c>
      <c r="BN57" s="18">
        <v>2022</v>
      </c>
      <c r="BO57" s="18">
        <v>1887</v>
      </c>
      <c r="BP57" s="18">
        <v>425</v>
      </c>
      <c r="BQ57" s="18">
        <v>3800</v>
      </c>
      <c r="BR57" s="18">
        <v>386</v>
      </c>
    </row>
    <row r="58" spans="1:70" ht="15.75" x14ac:dyDescent="0.25">
      <c r="A58" s="17" t="s">
        <v>314</v>
      </c>
      <c r="B58" s="18">
        <v>353659</v>
      </c>
      <c r="C58" s="18">
        <v>2616</v>
      </c>
      <c r="D58" s="18">
        <v>5111</v>
      </c>
      <c r="E58" s="18">
        <v>970</v>
      </c>
      <c r="F58" s="18">
        <v>4141</v>
      </c>
      <c r="G58" s="18">
        <v>6484</v>
      </c>
      <c r="H58" s="18">
        <v>1091</v>
      </c>
      <c r="I58" s="18">
        <v>2661</v>
      </c>
      <c r="J58" s="18">
        <v>595</v>
      </c>
      <c r="K58" s="18">
        <v>1902</v>
      </c>
      <c r="L58" s="18">
        <v>3435</v>
      </c>
      <c r="M58" s="18">
        <v>2813</v>
      </c>
      <c r="N58" s="18">
        <v>3788</v>
      </c>
      <c r="O58" s="18">
        <v>2728</v>
      </c>
      <c r="P58" s="18">
        <v>1109</v>
      </c>
      <c r="Q58" s="18">
        <v>2151</v>
      </c>
      <c r="R58" s="18">
        <v>3943</v>
      </c>
      <c r="S58" s="18">
        <v>3558</v>
      </c>
      <c r="T58" s="18">
        <v>6878</v>
      </c>
      <c r="U58" s="18">
        <v>5128</v>
      </c>
      <c r="V58" s="18">
        <v>6387</v>
      </c>
      <c r="W58" s="18">
        <v>4297</v>
      </c>
      <c r="X58" s="18">
        <v>9113</v>
      </c>
      <c r="Y58" s="18">
        <v>5870</v>
      </c>
      <c r="Z58" s="18">
        <v>14769</v>
      </c>
      <c r="AA58" s="18">
        <v>19993</v>
      </c>
      <c r="AB58" s="18">
        <v>5861</v>
      </c>
      <c r="AC58" s="18">
        <v>720</v>
      </c>
      <c r="AD58" s="18">
        <v>636</v>
      </c>
      <c r="AE58" s="18">
        <v>4402</v>
      </c>
      <c r="AF58" s="18">
        <v>2649</v>
      </c>
      <c r="AG58" s="18">
        <v>1969</v>
      </c>
      <c r="AH58" s="18">
        <v>6550</v>
      </c>
      <c r="AI58" s="18">
        <v>2461</v>
      </c>
      <c r="AJ58" s="18">
        <v>2166</v>
      </c>
      <c r="AK58" s="18">
        <v>1808</v>
      </c>
      <c r="AL58" s="18">
        <v>6614</v>
      </c>
      <c r="AM58" s="18">
        <v>7831</v>
      </c>
      <c r="AN58" s="18">
        <v>1531</v>
      </c>
      <c r="AO58" s="18">
        <v>20169</v>
      </c>
      <c r="AP58" s="18">
        <v>5290</v>
      </c>
      <c r="AQ58" s="18">
        <v>5759</v>
      </c>
      <c r="AR58" s="18">
        <v>41966</v>
      </c>
      <c r="AS58" s="18">
        <v>8951</v>
      </c>
      <c r="AT58" s="18">
        <v>3028</v>
      </c>
      <c r="AU58" s="18">
        <v>4808</v>
      </c>
      <c r="AV58" s="18">
        <v>2833</v>
      </c>
      <c r="AW58" s="18">
        <v>2822</v>
      </c>
      <c r="AX58" s="18">
        <v>1547</v>
      </c>
      <c r="AY58" s="18">
        <v>606</v>
      </c>
      <c r="AZ58" s="18">
        <v>3376</v>
      </c>
      <c r="BA58" s="18">
        <v>4169</v>
      </c>
      <c r="BB58" s="18">
        <v>1321</v>
      </c>
      <c r="BC58" s="18">
        <v>651</v>
      </c>
      <c r="BD58" s="18">
        <v>1632</v>
      </c>
      <c r="BE58" s="18">
        <v>3251</v>
      </c>
      <c r="BF58" s="18">
        <v>20655</v>
      </c>
      <c r="BG58" s="18">
        <v>23500</v>
      </c>
      <c r="BH58" s="18">
        <v>18653</v>
      </c>
      <c r="BI58" s="18">
        <v>3993</v>
      </c>
      <c r="BJ58" s="18">
        <v>3697</v>
      </c>
      <c r="BK58" s="18">
        <v>1141</v>
      </c>
      <c r="BL58" s="18">
        <v>522</v>
      </c>
      <c r="BM58" s="18">
        <v>1032</v>
      </c>
      <c r="BN58" s="18">
        <v>2108</v>
      </c>
      <c r="BO58" s="18">
        <v>1799</v>
      </c>
      <c r="BP58" s="18">
        <v>432</v>
      </c>
      <c r="BQ58" s="18">
        <v>3957</v>
      </c>
      <c r="BR58" s="18">
        <v>404</v>
      </c>
    </row>
    <row r="59" spans="1:70" ht="15.75" x14ac:dyDescent="0.25">
      <c r="A59" s="17" t="s">
        <v>315</v>
      </c>
      <c r="B59" s="18">
        <v>356880</v>
      </c>
      <c r="C59" s="18">
        <v>2392</v>
      </c>
      <c r="D59" s="18">
        <v>5095</v>
      </c>
      <c r="E59" s="18">
        <v>1000</v>
      </c>
      <c r="F59" s="18">
        <v>4095</v>
      </c>
      <c r="G59" s="18">
        <v>6576</v>
      </c>
      <c r="H59" s="18">
        <v>1182</v>
      </c>
      <c r="I59" s="18">
        <v>2826</v>
      </c>
      <c r="J59" s="18">
        <v>692</v>
      </c>
      <c r="K59" s="18">
        <v>1877</v>
      </c>
      <c r="L59" s="18">
        <v>3396</v>
      </c>
      <c r="M59" s="18">
        <v>2730</v>
      </c>
      <c r="N59" s="18">
        <v>3815</v>
      </c>
      <c r="O59" s="18">
        <v>2667</v>
      </c>
      <c r="P59" s="18">
        <v>1050</v>
      </c>
      <c r="Q59" s="18">
        <v>2504</v>
      </c>
      <c r="R59" s="18">
        <v>4165</v>
      </c>
      <c r="S59" s="18">
        <v>3655</v>
      </c>
      <c r="T59" s="18">
        <v>6597</v>
      </c>
      <c r="U59" s="18">
        <v>5155</v>
      </c>
      <c r="V59" s="18">
        <v>6601</v>
      </c>
      <c r="W59" s="18">
        <v>4268</v>
      </c>
      <c r="X59" s="18">
        <v>9327</v>
      </c>
      <c r="Y59" s="18">
        <v>5944</v>
      </c>
      <c r="Z59" s="18">
        <v>14732</v>
      </c>
      <c r="AA59" s="18">
        <v>19598</v>
      </c>
      <c r="AB59" s="18">
        <v>5881</v>
      </c>
      <c r="AC59" s="18">
        <v>742</v>
      </c>
      <c r="AD59" s="18">
        <v>793</v>
      </c>
      <c r="AE59" s="18">
        <v>4192</v>
      </c>
      <c r="AF59" s="18">
        <v>2519</v>
      </c>
      <c r="AG59" s="18">
        <v>2286</v>
      </c>
      <c r="AH59" s="18">
        <v>6659</v>
      </c>
      <c r="AI59" s="18">
        <v>2427</v>
      </c>
      <c r="AJ59" s="18">
        <v>2118</v>
      </c>
      <c r="AK59" s="18">
        <v>1683</v>
      </c>
      <c r="AL59" s="18">
        <v>6524</v>
      </c>
      <c r="AM59" s="18">
        <v>7952</v>
      </c>
      <c r="AN59" s="18">
        <v>1667</v>
      </c>
      <c r="AO59" s="18">
        <v>20214</v>
      </c>
      <c r="AP59" s="18">
        <v>4899</v>
      </c>
      <c r="AQ59" s="18">
        <v>6218</v>
      </c>
      <c r="AR59" s="18">
        <v>41863</v>
      </c>
      <c r="AS59" s="18">
        <v>8796</v>
      </c>
      <c r="AT59" s="18">
        <v>3416</v>
      </c>
      <c r="AU59" s="18">
        <v>4830</v>
      </c>
      <c r="AV59" s="18">
        <v>3230</v>
      </c>
      <c r="AW59" s="18">
        <v>2984</v>
      </c>
      <c r="AX59" s="18">
        <v>1509</v>
      </c>
      <c r="AY59" s="18">
        <v>616</v>
      </c>
      <c r="AZ59" s="18">
        <v>3581</v>
      </c>
      <c r="BA59" s="18">
        <v>4579</v>
      </c>
      <c r="BB59" s="18">
        <v>1216</v>
      </c>
      <c r="BC59" s="18">
        <v>645</v>
      </c>
      <c r="BD59" s="18">
        <v>1725</v>
      </c>
      <c r="BE59" s="18">
        <v>3397</v>
      </c>
      <c r="BF59" s="18">
        <v>20420</v>
      </c>
      <c r="BG59" s="18">
        <v>23326</v>
      </c>
      <c r="BH59" s="18">
        <v>19442</v>
      </c>
      <c r="BI59" s="18">
        <v>4056</v>
      </c>
      <c r="BJ59" s="18">
        <v>4013</v>
      </c>
      <c r="BK59" s="18">
        <v>1276</v>
      </c>
      <c r="BL59" s="18">
        <v>535</v>
      </c>
      <c r="BM59" s="18">
        <v>984</v>
      </c>
      <c r="BN59" s="18">
        <v>2148</v>
      </c>
      <c r="BO59" s="18">
        <v>1790</v>
      </c>
      <c r="BP59" s="18">
        <v>454</v>
      </c>
      <c r="BQ59" s="18">
        <v>3889</v>
      </c>
      <c r="BR59" s="18">
        <v>519</v>
      </c>
    </row>
    <row r="60" spans="1:70" ht="15.75" x14ac:dyDescent="0.25">
      <c r="A60" s="17" t="s">
        <v>316</v>
      </c>
      <c r="B60" s="18">
        <v>362270</v>
      </c>
      <c r="C60" s="18">
        <v>2169</v>
      </c>
      <c r="D60" s="18">
        <v>6411</v>
      </c>
      <c r="E60" s="18">
        <v>985</v>
      </c>
      <c r="F60" s="18">
        <v>5426</v>
      </c>
      <c r="G60" s="18">
        <v>6598</v>
      </c>
      <c r="H60" s="18">
        <v>1258</v>
      </c>
      <c r="I60" s="18">
        <v>2848</v>
      </c>
      <c r="J60" s="18">
        <v>655</v>
      </c>
      <c r="K60" s="18">
        <v>1883</v>
      </c>
      <c r="L60" s="18">
        <v>3432</v>
      </c>
      <c r="M60" s="18">
        <v>2894</v>
      </c>
      <c r="N60" s="18">
        <v>4060</v>
      </c>
      <c r="O60" s="18">
        <v>2750</v>
      </c>
      <c r="P60" s="18">
        <v>1150</v>
      </c>
      <c r="Q60" s="18">
        <v>2833</v>
      </c>
      <c r="R60" s="18">
        <v>4277</v>
      </c>
      <c r="S60" s="18">
        <v>3730</v>
      </c>
      <c r="T60" s="18">
        <v>5839</v>
      </c>
      <c r="U60" s="18">
        <v>5039</v>
      </c>
      <c r="V60" s="18">
        <v>6869</v>
      </c>
      <c r="W60" s="18">
        <v>4268</v>
      </c>
      <c r="X60" s="18">
        <v>9610</v>
      </c>
      <c r="Y60" s="18">
        <v>6079</v>
      </c>
      <c r="Z60" s="18">
        <v>14200</v>
      </c>
      <c r="AA60" s="18">
        <v>20113</v>
      </c>
      <c r="AB60" s="18">
        <v>5808</v>
      </c>
      <c r="AC60" s="18">
        <v>793</v>
      </c>
      <c r="AD60" s="18">
        <v>807</v>
      </c>
      <c r="AE60" s="18">
        <v>4365</v>
      </c>
      <c r="AF60" s="18">
        <v>2721</v>
      </c>
      <c r="AG60" s="18">
        <v>2306</v>
      </c>
      <c r="AH60" s="18">
        <v>6892</v>
      </c>
      <c r="AI60" s="18">
        <v>2464</v>
      </c>
      <c r="AJ60" s="18">
        <v>2132</v>
      </c>
      <c r="AK60" s="18">
        <v>1762</v>
      </c>
      <c r="AL60" s="18">
        <v>6472</v>
      </c>
      <c r="AM60" s="18">
        <v>7706</v>
      </c>
      <c r="AN60" s="18">
        <v>1555</v>
      </c>
      <c r="AO60" s="18">
        <v>19971</v>
      </c>
      <c r="AP60" s="18">
        <v>5195</v>
      </c>
      <c r="AQ60" s="18">
        <v>6644</v>
      </c>
      <c r="AR60" s="18">
        <v>42373</v>
      </c>
      <c r="AS60" s="18">
        <v>8840</v>
      </c>
      <c r="AT60" s="18">
        <v>3950</v>
      </c>
      <c r="AU60" s="18">
        <v>4775</v>
      </c>
      <c r="AV60" s="18">
        <v>3265</v>
      </c>
      <c r="AW60" s="18">
        <v>2968</v>
      </c>
      <c r="AX60" s="18">
        <v>1541</v>
      </c>
      <c r="AY60" s="18">
        <v>614</v>
      </c>
      <c r="AZ60" s="18">
        <v>3529</v>
      </c>
      <c r="BA60" s="18">
        <v>4500</v>
      </c>
      <c r="BB60" s="18">
        <v>1311</v>
      </c>
      <c r="BC60" s="18">
        <v>632</v>
      </c>
      <c r="BD60" s="18">
        <v>1749</v>
      </c>
      <c r="BE60" s="18">
        <v>3309</v>
      </c>
      <c r="BF60" s="18">
        <v>20402</v>
      </c>
      <c r="BG60" s="18">
        <v>23310</v>
      </c>
      <c r="BH60" s="18">
        <v>19018</v>
      </c>
      <c r="BI60" s="18">
        <v>3586</v>
      </c>
      <c r="BJ60" s="18">
        <v>3766</v>
      </c>
      <c r="BK60" s="18">
        <v>1260</v>
      </c>
      <c r="BL60" s="18">
        <v>515</v>
      </c>
      <c r="BM60" s="18">
        <v>1025</v>
      </c>
      <c r="BN60" s="18">
        <v>2149</v>
      </c>
      <c r="BO60" s="18">
        <v>1825</v>
      </c>
      <c r="BP60" s="18">
        <v>450</v>
      </c>
      <c r="BQ60" s="18">
        <v>3947</v>
      </c>
      <c r="BR60" s="18">
        <v>576</v>
      </c>
    </row>
    <row r="61" spans="1:70" ht="15.75" x14ac:dyDescent="0.25">
      <c r="A61" s="17" t="s">
        <v>317</v>
      </c>
      <c r="B61" s="18">
        <v>365541</v>
      </c>
      <c r="C61" s="18">
        <v>2307</v>
      </c>
      <c r="D61" s="18">
        <v>6528</v>
      </c>
      <c r="E61" s="18">
        <v>942</v>
      </c>
      <c r="F61" s="18">
        <v>5586</v>
      </c>
      <c r="G61" s="18">
        <v>6637</v>
      </c>
      <c r="H61" s="18">
        <v>1246</v>
      </c>
      <c r="I61" s="18">
        <v>2754</v>
      </c>
      <c r="J61" s="18">
        <v>570</v>
      </c>
      <c r="K61" s="18">
        <v>1912</v>
      </c>
      <c r="L61" s="18">
        <v>3632</v>
      </c>
      <c r="M61" s="18">
        <v>2850</v>
      </c>
      <c r="N61" s="18">
        <v>4177</v>
      </c>
      <c r="O61" s="18">
        <v>2760</v>
      </c>
      <c r="P61" s="18">
        <v>1193</v>
      </c>
      <c r="Q61" s="18">
        <v>3054</v>
      </c>
      <c r="R61" s="18">
        <v>4278</v>
      </c>
      <c r="S61" s="18">
        <v>3628</v>
      </c>
      <c r="T61" s="18">
        <v>5286</v>
      </c>
      <c r="U61" s="18">
        <v>5058</v>
      </c>
      <c r="V61" s="18">
        <v>7037</v>
      </c>
      <c r="W61" s="18">
        <v>4227</v>
      </c>
      <c r="X61" s="18">
        <v>9763</v>
      </c>
      <c r="Y61" s="18">
        <v>6018</v>
      </c>
      <c r="Z61" s="18">
        <v>14233</v>
      </c>
      <c r="AA61" s="18">
        <v>19894</v>
      </c>
      <c r="AB61" s="18">
        <v>5934</v>
      </c>
      <c r="AC61" s="18">
        <v>844</v>
      </c>
      <c r="AD61" s="18">
        <v>905</v>
      </c>
      <c r="AE61" s="18">
        <v>4454</v>
      </c>
      <c r="AF61" s="18">
        <v>2725</v>
      </c>
      <c r="AG61" s="18">
        <v>2354</v>
      </c>
      <c r="AH61" s="18">
        <v>7113</v>
      </c>
      <c r="AI61" s="18">
        <v>2492</v>
      </c>
      <c r="AJ61" s="18">
        <v>2164</v>
      </c>
      <c r="AK61" s="18">
        <v>1781</v>
      </c>
      <c r="AL61" s="18">
        <v>6508</v>
      </c>
      <c r="AM61" s="18">
        <v>8061</v>
      </c>
      <c r="AN61" s="18">
        <v>1564</v>
      </c>
      <c r="AO61" s="18">
        <v>20659</v>
      </c>
      <c r="AP61" s="18">
        <v>5776</v>
      </c>
      <c r="AQ61" s="18">
        <v>6650</v>
      </c>
      <c r="AR61" s="18">
        <v>43070</v>
      </c>
      <c r="AS61" s="18">
        <v>8919</v>
      </c>
      <c r="AT61" s="18">
        <v>4244</v>
      </c>
      <c r="AU61" s="18">
        <v>4810</v>
      </c>
      <c r="AV61" s="18">
        <v>3466</v>
      </c>
      <c r="AW61" s="18">
        <v>2830</v>
      </c>
      <c r="AX61" s="18">
        <v>1524</v>
      </c>
      <c r="AY61" s="18">
        <v>618</v>
      </c>
      <c r="AZ61" s="18">
        <v>3560</v>
      </c>
      <c r="BA61" s="18">
        <v>4340</v>
      </c>
      <c r="BB61" s="18">
        <v>1334</v>
      </c>
      <c r="BC61" s="18">
        <v>632</v>
      </c>
      <c r="BD61" s="18">
        <v>1757</v>
      </c>
      <c r="BE61" s="18">
        <v>3318</v>
      </c>
      <c r="BF61" s="18">
        <v>20507</v>
      </c>
      <c r="BG61" s="18">
        <v>23245</v>
      </c>
      <c r="BH61" s="18">
        <v>19253</v>
      </c>
      <c r="BI61" s="18">
        <v>3694</v>
      </c>
      <c r="BJ61" s="18">
        <v>3975</v>
      </c>
      <c r="BK61" s="18">
        <v>1304</v>
      </c>
      <c r="BL61" s="18">
        <v>506</v>
      </c>
      <c r="BM61" s="18">
        <v>1086</v>
      </c>
      <c r="BN61" s="18">
        <v>2287</v>
      </c>
      <c r="BO61" s="18">
        <v>1944</v>
      </c>
      <c r="BP61" s="18">
        <v>450</v>
      </c>
      <c r="BQ61" s="18">
        <v>3885</v>
      </c>
      <c r="BR61" s="18">
        <v>558</v>
      </c>
    </row>
    <row r="62" spans="1:70" ht="15.75" x14ac:dyDescent="0.25">
      <c r="A62" s="17" t="s">
        <v>318</v>
      </c>
      <c r="B62" s="18">
        <v>367954</v>
      </c>
      <c r="C62" s="18">
        <v>2840</v>
      </c>
      <c r="D62" s="18">
        <v>7780</v>
      </c>
      <c r="E62" s="18">
        <v>891</v>
      </c>
      <c r="F62" s="18">
        <v>6889</v>
      </c>
      <c r="G62" s="18">
        <v>6814</v>
      </c>
      <c r="H62" s="18">
        <v>1114</v>
      </c>
      <c r="I62" s="18">
        <v>2738</v>
      </c>
      <c r="J62" s="18">
        <v>497</v>
      </c>
      <c r="K62" s="18">
        <v>2018</v>
      </c>
      <c r="L62" s="18">
        <v>3551</v>
      </c>
      <c r="M62" s="18">
        <v>2738</v>
      </c>
      <c r="N62" s="18">
        <v>4231</v>
      </c>
      <c r="O62" s="18">
        <v>2726</v>
      </c>
      <c r="P62" s="18">
        <v>1199</v>
      </c>
      <c r="Q62" s="18">
        <v>3243</v>
      </c>
      <c r="R62" s="18">
        <v>4546</v>
      </c>
      <c r="S62" s="18">
        <v>3509</v>
      </c>
      <c r="T62" s="18">
        <v>5150</v>
      </c>
      <c r="U62" s="18">
        <v>5049</v>
      </c>
      <c r="V62" s="18">
        <v>6890</v>
      </c>
      <c r="W62" s="18">
        <v>4032</v>
      </c>
      <c r="X62" s="18">
        <v>9497</v>
      </c>
      <c r="Y62" s="18">
        <v>6230</v>
      </c>
      <c r="Z62" s="18">
        <v>13842</v>
      </c>
      <c r="AA62" s="18">
        <v>19816</v>
      </c>
      <c r="AB62" s="18">
        <v>5971</v>
      </c>
      <c r="AC62" s="18">
        <v>985</v>
      </c>
      <c r="AD62" s="18">
        <v>933</v>
      </c>
      <c r="AE62" s="18">
        <v>4354</v>
      </c>
      <c r="AF62" s="18">
        <v>2566</v>
      </c>
      <c r="AG62" s="18">
        <v>2246</v>
      </c>
      <c r="AH62" s="18">
        <v>7008</v>
      </c>
      <c r="AI62" s="18">
        <v>2637</v>
      </c>
      <c r="AJ62" s="18">
        <v>2039</v>
      </c>
      <c r="AK62" s="18">
        <v>1715</v>
      </c>
      <c r="AL62" s="18">
        <v>6677</v>
      </c>
      <c r="AM62" s="18">
        <v>8070</v>
      </c>
      <c r="AN62" s="18">
        <v>1470</v>
      </c>
      <c r="AO62" s="18">
        <v>20197</v>
      </c>
      <c r="AP62" s="18">
        <v>4321</v>
      </c>
      <c r="AQ62" s="18">
        <v>5830</v>
      </c>
      <c r="AR62" s="18">
        <v>43734</v>
      </c>
      <c r="AS62" s="18">
        <v>8976</v>
      </c>
      <c r="AT62" s="18">
        <v>4319</v>
      </c>
      <c r="AU62" s="18">
        <v>4751</v>
      </c>
      <c r="AV62" s="18">
        <v>3356</v>
      </c>
      <c r="AW62" s="18">
        <v>2808</v>
      </c>
      <c r="AX62" s="18">
        <v>1520</v>
      </c>
      <c r="AY62" s="18">
        <v>630</v>
      </c>
      <c r="AZ62" s="18">
        <v>3609</v>
      </c>
      <c r="BA62" s="18">
        <v>4055</v>
      </c>
      <c r="BB62" s="18">
        <v>1370</v>
      </c>
      <c r="BC62" s="18">
        <v>658</v>
      </c>
      <c r="BD62" s="18">
        <v>1789</v>
      </c>
      <c r="BE62" s="18">
        <v>3223</v>
      </c>
      <c r="BF62" s="18">
        <v>20718</v>
      </c>
      <c r="BG62" s="18">
        <v>23961</v>
      </c>
      <c r="BH62" s="18">
        <v>19885</v>
      </c>
      <c r="BI62" s="18">
        <v>3807</v>
      </c>
      <c r="BJ62" s="18">
        <v>4034</v>
      </c>
      <c r="BK62" s="18">
        <v>1385</v>
      </c>
      <c r="BL62" s="18">
        <v>538</v>
      </c>
      <c r="BM62" s="18">
        <v>1201</v>
      </c>
      <c r="BN62" s="18">
        <v>2038</v>
      </c>
      <c r="BO62" s="18">
        <v>1841</v>
      </c>
      <c r="BP62" s="18">
        <v>435</v>
      </c>
      <c r="BQ62" s="18">
        <v>3675</v>
      </c>
      <c r="BR62" s="18">
        <v>518</v>
      </c>
    </row>
    <row r="63" spans="1:70" ht="15.75" x14ac:dyDescent="0.25">
      <c r="A63" s="17" t="s">
        <v>319</v>
      </c>
      <c r="B63" s="18">
        <v>372751</v>
      </c>
      <c r="C63" s="18">
        <v>3973</v>
      </c>
      <c r="D63" s="18">
        <v>5609</v>
      </c>
      <c r="E63" s="18">
        <v>834</v>
      </c>
      <c r="F63" s="18">
        <v>4775</v>
      </c>
      <c r="G63" s="18">
        <v>6646</v>
      </c>
      <c r="H63" s="18">
        <v>986</v>
      </c>
      <c r="I63" s="18">
        <v>2641</v>
      </c>
      <c r="J63" s="18">
        <v>401</v>
      </c>
      <c r="K63" s="18">
        <v>2236</v>
      </c>
      <c r="L63" s="18">
        <v>3415</v>
      </c>
      <c r="M63" s="18">
        <v>2825</v>
      </c>
      <c r="N63" s="18">
        <v>4254</v>
      </c>
      <c r="O63" s="18">
        <v>2846</v>
      </c>
      <c r="P63" s="18">
        <v>1133</v>
      </c>
      <c r="Q63" s="18">
        <v>3145</v>
      </c>
      <c r="R63" s="18">
        <v>4947</v>
      </c>
      <c r="S63" s="18">
        <v>3416</v>
      </c>
      <c r="T63" s="18">
        <v>4714</v>
      </c>
      <c r="U63" s="18">
        <v>5232</v>
      </c>
      <c r="V63" s="18">
        <v>7117</v>
      </c>
      <c r="W63" s="18">
        <v>4092</v>
      </c>
      <c r="X63" s="18">
        <v>9762</v>
      </c>
      <c r="Y63" s="18">
        <v>5994</v>
      </c>
      <c r="Z63" s="18">
        <v>13916</v>
      </c>
      <c r="AA63" s="18">
        <v>19792</v>
      </c>
      <c r="AB63" s="18">
        <v>5926</v>
      </c>
      <c r="AC63" s="18">
        <v>1143</v>
      </c>
      <c r="AD63" s="18">
        <v>842</v>
      </c>
      <c r="AE63" s="18">
        <v>4507</v>
      </c>
      <c r="AF63" s="18">
        <v>2641</v>
      </c>
      <c r="AG63" s="18">
        <v>2400</v>
      </c>
      <c r="AH63" s="18">
        <v>7262</v>
      </c>
      <c r="AI63" s="18">
        <v>2642</v>
      </c>
      <c r="AJ63" s="18">
        <v>2219</v>
      </c>
      <c r="AK63" s="18">
        <v>1691</v>
      </c>
      <c r="AL63" s="18">
        <v>6640</v>
      </c>
      <c r="AM63" s="18">
        <v>8409</v>
      </c>
      <c r="AN63" s="18">
        <v>1414</v>
      </c>
      <c r="AO63" s="18">
        <v>21116</v>
      </c>
      <c r="AP63" s="18">
        <v>4752</v>
      </c>
      <c r="AQ63" s="18">
        <v>5961</v>
      </c>
      <c r="AR63" s="18">
        <v>43867</v>
      </c>
      <c r="AS63" s="18">
        <v>8890</v>
      </c>
      <c r="AT63" s="18">
        <v>4431</v>
      </c>
      <c r="AU63" s="18">
        <v>4665</v>
      </c>
      <c r="AV63" s="18">
        <v>3083</v>
      </c>
      <c r="AW63" s="18">
        <v>3063</v>
      </c>
      <c r="AX63" s="18">
        <v>1723</v>
      </c>
      <c r="AY63" s="18">
        <v>634</v>
      </c>
      <c r="AZ63" s="18">
        <v>3675</v>
      </c>
      <c r="BA63" s="18">
        <v>4417</v>
      </c>
      <c r="BB63" s="18">
        <v>1294</v>
      </c>
      <c r="BC63" s="18">
        <v>675</v>
      </c>
      <c r="BD63" s="18">
        <v>1810</v>
      </c>
      <c r="BE63" s="18">
        <v>3521</v>
      </c>
      <c r="BF63" s="18">
        <v>20513</v>
      </c>
      <c r="BG63" s="18">
        <v>24921</v>
      </c>
      <c r="BH63" s="18">
        <v>20388</v>
      </c>
      <c r="BI63" s="18">
        <v>3904</v>
      </c>
      <c r="BJ63" s="18">
        <v>3977</v>
      </c>
      <c r="BK63" s="18">
        <v>1512</v>
      </c>
      <c r="BL63" s="18">
        <v>516</v>
      </c>
      <c r="BM63" s="18">
        <v>1392</v>
      </c>
      <c r="BN63" s="18">
        <v>2170</v>
      </c>
      <c r="BO63" s="18">
        <v>1830</v>
      </c>
      <c r="BP63" s="18">
        <v>515</v>
      </c>
      <c r="BQ63" s="18">
        <v>3761</v>
      </c>
      <c r="BR63" s="18">
        <v>559</v>
      </c>
    </row>
    <row r="64" spans="1:70" ht="15.75" x14ac:dyDescent="0.25">
      <c r="A64" s="17" t="s">
        <v>320</v>
      </c>
      <c r="B64" s="18">
        <v>369126</v>
      </c>
      <c r="C64" s="18">
        <v>3400</v>
      </c>
      <c r="D64" s="18">
        <v>6878</v>
      </c>
      <c r="E64" s="18">
        <v>779</v>
      </c>
      <c r="F64" s="18">
        <v>6099</v>
      </c>
      <c r="G64" s="18">
        <v>6548</v>
      </c>
      <c r="H64" s="18">
        <v>950</v>
      </c>
      <c r="I64" s="18">
        <v>2703</v>
      </c>
      <c r="J64" s="18">
        <v>324</v>
      </c>
      <c r="K64" s="18">
        <v>2378</v>
      </c>
      <c r="L64" s="18">
        <v>3469</v>
      </c>
      <c r="M64" s="18">
        <v>2820</v>
      </c>
      <c r="N64" s="18">
        <v>4446</v>
      </c>
      <c r="O64" s="18">
        <v>2856</v>
      </c>
      <c r="P64" s="18">
        <v>1054</v>
      </c>
      <c r="Q64" s="18">
        <v>3209</v>
      </c>
      <c r="R64" s="18">
        <v>4838</v>
      </c>
      <c r="S64" s="18">
        <v>3522</v>
      </c>
      <c r="T64" s="18">
        <v>4814</v>
      </c>
      <c r="U64" s="18">
        <v>5245</v>
      </c>
      <c r="V64" s="18">
        <v>7214</v>
      </c>
      <c r="W64" s="18">
        <v>4131</v>
      </c>
      <c r="X64" s="18">
        <v>9863</v>
      </c>
      <c r="Y64" s="18">
        <v>6054</v>
      </c>
      <c r="Z64" s="18">
        <v>13696</v>
      </c>
      <c r="AA64" s="18">
        <v>19856</v>
      </c>
      <c r="AB64" s="18">
        <v>6142</v>
      </c>
      <c r="AC64" s="18">
        <v>1233</v>
      </c>
      <c r="AD64" s="18">
        <v>929</v>
      </c>
      <c r="AE64" s="18">
        <v>4497</v>
      </c>
      <c r="AF64" s="18">
        <v>2518</v>
      </c>
      <c r="AG64" s="18">
        <v>2578</v>
      </c>
      <c r="AH64" s="18">
        <v>7366</v>
      </c>
      <c r="AI64" s="18">
        <v>2650</v>
      </c>
      <c r="AJ64" s="18">
        <v>2351</v>
      </c>
      <c r="AK64" s="18">
        <v>1738</v>
      </c>
      <c r="AL64" s="18">
        <v>6837</v>
      </c>
      <c r="AM64" s="18">
        <v>8400</v>
      </c>
      <c r="AN64" s="18">
        <v>1569</v>
      </c>
      <c r="AO64" s="18">
        <v>20518</v>
      </c>
      <c r="AP64" s="18">
        <v>5597</v>
      </c>
      <c r="AQ64" s="18">
        <v>6176</v>
      </c>
      <c r="AR64" s="18">
        <v>44542</v>
      </c>
      <c r="AS64" s="18">
        <v>9134</v>
      </c>
      <c r="AT64" s="18">
        <v>4287</v>
      </c>
      <c r="AU64" s="18">
        <v>4552</v>
      </c>
      <c r="AV64" s="18">
        <v>3065</v>
      </c>
      <c r="AW64" s="18">
        <v>3218</v>
      </c>
      <c r="AX64" s="18">
        <v>1540</v>
      </c>
      <c r="AY64" s="18">
        <v>643</v>
      </c>
      <c r="AZ64" s="18">
        <v>3665</v>
      </c>
      <c r="BA64" s="18">
        <v>4467</v>
      </c>
      <c r="BB64" s="18">
        <v>1379</v>
      </c>
      <c r="BC64" s="18">
        <v>710</v>
      </c>
      <c r="BD64" s="18">
        <v>1901</v>
      </c>
      <c r="BE64" s="18">
        <v>3470</v>
      </c>
      <c r="BF64" s="18">
        <v>20457</v>
      </c>
      <c r="BG64" s="18">
        <v>23548</v>
      </c>
      <c r="BH64" s="18">
        <v>19720</v>
      </c>
      <c r="BI64" s="18">
        <v>4085</v>
      </c>
      <c r="BJ64" s="18">
        <v>4191</v>
      </c>
      <c r="BK64" s="18">
        <v>1456</v>
      </c>
      <c r="BL64" s="18">
        <v>508</v>
      </c>
      <c r="BM64" s="18">
        <v>1387</v>
      </c>
      <c r="BN64" s="18">
        <v>2303</v>
      </c>
      <c r="BO64" s="18">
        <v>1744</v>
      </c>
      <c r="BP64" s="18">
        <v>524</v>
      </c>
      <c r="BQ64" s="18">
        <v>3699</v>
      </c>
      <c r="BR64" s="18">
        <v>563</v>
      </c>
    </row>
    <row r="65" spans="1:70" ht="15.75" x14ac:dyDescent="0.25">
      <c r="A65" s="17" t="s">
        <v>321</v>
      </c>
      <c r="B65" s="18">
        <v>372137</v>
      </c>
      <c r="C65" s="18">
        <v>2468</v>
      </c>
      <c r="D65" s="18">
        <v>7160</v>
      </c>
      <c r="E65" s="18">
        <v>818</v>
      </c>
      <c r="F65" s="18">
        <v>6342</v>
      </c>
      <c r="G65" s="18">
        <v>6417</v>
      </c>
      <c r="H65" s="18">
        <v>920</v>
      </c>
      <c r="I65" s="18">
        <v>2809</v>
      </c>
      <c r="J65" s="18">
        <v>261</v>
      </c>
      <c r="K65" s="18">
        <v>2408</v>
      </c>
      <c r="L65" s="18">
        <v>3451</v>
      </c>
      <c r="M65" s="18">
        <v>2862</v>
      </c>
      <c r="N65" s="18">
        <v>4399</v>
      </c>
      <c r="O65" s="18">
        <v>2812</v>
      </c>
      <c r="P65" s="18">
        <v>1058</v>
      </c>
      <c r="Q65" s="18">
        <v>3271</v>
      </c>
      <c r="R65" s="18">
        <v>4867</v>
      </c>
      <c r="S65" s="18">
        <v>3499</v>
      </c>
      <c r="T65" s="18">
        <v>5075</v>
      </c>
      <c r="U65" s="18">
        <v>5158</v>
      </c>
      <c r="V65" s="18">
        <v>7194</v>
      </c>
      <c r="W65" s="18">
        <v>4162</v>
      </c>
      <c r="X65" s="18">
        <v>9819</v>
      </c>
      <c r="Y65" s="18">
        <v>5902</v>
      </c>
      <c r="Z65" s="18">
        <v>13774</v>
      </c>
      <c r="AA65" s="18">
        <v>19759</v>
      </c>
      <c r="AB65" s="18">
        <v>6056</v>
      </c>
      <c r="AC65" s="18">
        <v>1214</v>
      </c>
      <c r="AD65" s="18">
        <v>859</v>
      </c>
      <c r="AE65" s="18">
        <v>4398</v>
      </c>
      <c r="AF65" s="18">
        <v>2552</v>
      </c>
      <c r="AG65" s="18">
        <v>2659</v>
      </c>
      <c r="AH65" s="18">
        <v>7370</v>
      </c>
      <c r="AI65" s="18">
        <v>2655</v>
      </c>
      <c r="AJ65" s="18">
        <v>2340</v>
      </c>
      <c r="AK65" s="18">
        <v>1804</v>
      </c>
      <c r="AL65" s="18">
        <v>7170</v>
      </c>
      <c r="AM65" s="18">
        <v>8572</v>
      </c>
      <c r="AN65" s="18">
        <v>1647</v>
      </c>
      <c r="AO65" s="18">
        <v>21007</v>
      </c>
      <c r="AP65" s="18">
        <v>5361</v>
      </c>
      <c r="AQ65" s="18">
        <v>6300</v>
      </c>
      <c r="AR65" s="18">
        <v>45285</v>
      </c>
      <c r="AS65" s="18">
        <v>9474</v>
      </c>
      <c r="AT65" s="18">
        <v>3849</v>
      </c>
      <c r="AU65" s="18">
        <v>4546</v>
      </c>
      <c r="AV65" s="18">
        <v>3077</v>
      </c>
      <c r="AW65" s="18">
        <v>3200</v>
      </c>
      <c r="AX65" s="18">
        <v>1590</v>
      </c>
      <c r="AY65" s="18">
        <v>640</v>
      </c>
      <c r="AZ65" s="18">
        <v>3680</v>
      </c>
      <c r="BA65" s="18">
        <v>4616</v>
      </c>
      <c r="BB65" s="18">
        <v>1449</v>
      </c>
      <c r="BC65" s="18">
        <v>713</v>
      </c>
      <c r="BD65" s="18">
        <v>1899</v>
      </c>
      <c r="BE65" s="18">
        <v>3327</v>
      </c>
      <c r="BF65" s="18">
        <v>20237</v>
      </c>
      <c r="BG65" s="18">
        <v>23366</v>
      </c>
      <c r="BH65" s="18">
        <v>19924</v>
      </c>
      <c r="BI65" s="18">
        <v>4081</v>
      </c>
      <c r="BJ65" s="18">
        <v>4131</v>
      </c>
      <c r="BK65" s="18">
        <v>1347</v>
      </c>
      <c r="BL65" s="18">
        <v>493</v>
      </c>
      <c r="BM65" s="18">
        <v>1395</v>
      </c>
      <c r="BN65" s="18">
        <v>2284</v>
      </c>
      <c r="BO65" s="18">
        <v>1763</v>
      </c>
      <c r="BP65" s="18">
        <v>545</v>
      </c>
      <c r="BQ65" s="18">
        <v>3765</v>
      </c>
      <c r="BR65" s="18">
        <v>532</v>
      </c>
    </row>
    <row r="66" spans="1:70" ht="15.75" x14ac:dyDescent="0.25">
      <c r="A66" s="17" t="s">
        <v>322</v>
      </c>
      <c r="B66" s="18">
        <v>377228</v>
      </c>
      <c r="C66" s="18">
        <v>1682</v>
      </c>
      <c r="D66" s="18">
        <v>7949</v>
      </c>
      <c r="E66" s="18">
        <v>962</v>
      </c>
      <c r="F66" s="18">
        <v>6987</v>
      </c>
      <c r="G66" s="18">
        <v>6526</v>
      </c>
      <c r="H66" s="18">
        <v>970</v>
      </c>
      <c r="I66" s="18">
        <v>2901</v>
      </c>
      <c r="J66" s="18">
        <v>266</v>
      </c>
      <c r="K66" s="18">
        <v>2205</v>
      </c>
      <c r="L66" s="18">
        <v>3295</v>
      </c>
      <c r="M66" s="18">
        <v>2822</v>
      </c>
      <c r="N66" s="18">
        <v>4358</v>
      </c>
      <c r="O66" s="18">
        <v>2681</v>
      </c>
      <c r="P66" s="18">
        <v>1033</v>
      </c>
      <c r="Q66" s="18">
        <v>3330</v>
      </c>
      <c r="R66" s="18">
        <v>4891</v>
      </c>
      <c r="S66" s="18">
        <v>3589</v>
      </c>
      <c r="T66" s="18">
        <v>5070</v>
      </c>
      <c r="U66" s="18">
        <v>5281</v>
      </c>
      <c r="V66" s="18">
        <v>7378</v>
      </c>
      <c r="W66" s="18">
        <v>4369</v>
      </c>
      <c r="X66" s="18">
        <v>10068</v>
      </c>
      <c r="Y66" s="18">
        <v>5791</v>
      </c>
      <c r="Z66" s="18">
        <v>13620</v>
      </c>
      <c r="AA66" s="18">
        <v>20172</v>
      </c>
      <c r="AB66" s="18">
        <v>5956</v>
      </c>
      <c r="AC66" s="18">
        <v>1275</v>
      </c>
      <c r="AD66" s="18">
        <v>842</v>
      </c>
      <c r="AE66" s="18">
        <v>4305</v>
      </c>
      <c r="AF66" s="18">
        <v>2758</v>
      </c>
      <c r="AG66" s="18">
        <v>2696</v>
      </c>
      <c r="AH66" s="18">
        <v>7266</v>
      </c>
      <c r="AI66" s="18">
        <v>2661</v>
      </c>
      <c r="AJ66" s="18">
        <v>1970</v>
      </c>
      <c r="AK66" s="18">
        <v>1898</v>
      </c>
      <c r="AL66" s="18">
        <v>7443</v>
      </c>
      <c r="AM66" s="18">
        <v>8600</v>
      </c>
      <c r="AN66" s="18">
        <v>1728</v>
      </c>
      <c r="AO66" s="18">
        <v>20303</v>
      </c>
      <c r="AP66" s="18">
        <v>6436</v>
      </c>
      <c r="AQ66" s="18">
        <v>6637</v>
      </c>
      <c r="AR66" s="18">
        <v>46305</v>
      </c>
      <c r="AS66" s="18">
        <v>9328</v>
      </c>
      <c r="AT66" s="18">
        <v>4057</v>
      </c>
      <c r="AU66" s="18">
        <v>4710</v>
      </c>
      <c r="AV66" s="18">
        <v>3161</v>
      </c>
      <c r="AW66" s="18">
        <v>3206</v>
      </c>
      <c r="AX66" s="18">
        <v>1508</v>
      </c>
      <c r="AY66" s="18">
        <v>654</v>
      </c>
      <c r="AZ66" s="18">
        <v>3516</v>
      </c>
      <c r="BA66" s="18">
        <v>4531</v>
      </c>
      <c r="BB66" s="18">
        <v>1527</v>
      </c>
      <c r="BC66" s="18">
        <v>670</v>
      </c>
      <c r="BD66" s="18">
        <v>1917</v>
      </c>
      <c r="BE66" s="18">
        <v>3441</v>
      </c>
      <c r="BF66" s="18">
        <v>20421</v>
      </c>
      <c r="BG66" s="18">
        <v>23875</v>
      </c>
      <c r="BH66" s="18">
        <v>20096</v>
      </c>
      <c r="BI66" s="18">
        <v>4058</v>
      </c>
      <c r="BJ66" s="18">
        <v>4085</v>
      </c>
      <c r="BK66" s="18">
        <v>1408</v>
      </c>
      <c r="BL66" s="18">
        <v>482</v>
      </c>
      <c r="BM66" s="18">
        <v>1293</v>
      </c>
      <c r="BN66" s="18">
        <v>2230</v>
      </c>
      <c r="BO66" s="18">
        <v>1754</v>
      </c>
      <c r="BP66" s="18">
        <v>537</v>
      </c>
      <c r="BQ66" s="18">
        <v>3776</v>
      </c>
      <c r="BR66" s="18">
        <v>510</v>
      </c>
    </row>
    <row r="67" spans="1:70" ht="15.75" x14ac:dyDescent="0.25">
      <c r="A67" s="17" t="s">
        <v>323</v>
      </c>
      <c r="B67" s="18">
        <v>378645</v>
      </c>
      <c r="C67" s="18">
        <v>1384</v>
      </c>
      <c r="D67" s="18">
        <v>6909</v>
      </c>
      <c r="E67" s="18">
        <v>1128</v>
      </c>
      <c r="F67" s="18">
        <v>5781</v>
      </c>
      <c r="G67" s="18">
        <v>6514</v>
      </c>
      <c r="H67" s="18">
        <v>1111</v>
      </c>
      <c r="I67" s="18">
        <v>2988</v>
      </c>
      <c r="J67" s="18">
        <v>319</v>
      </c>
      <c r="K67" s="18">
        <v>2153</v>
      </c>
      <c r="L67" s="18">
        <v>3472</v>
      </c>
      <c r="M67" s="18">
        <v>2811</v>
      </c>
      <c r="N67" s="18">
        <v>4579</v>
      </c>
      <c r="O67" s="18">
        <v>2727</v>
      </c>
      <c r="P67" s="18">
        <v>1152</v>
      </c>
      <c r="Q67" s="18">
        <v>3241</v>
      </c>
      <c r="R67" s="18">
        <v>4842</v>
      </c>
      <c r="S67" s="18">
        <v>3628</v>
      </c>
      <c r="T67" s="18">
        <v>5423</v>
      </c>
      <c r="U67" s="18">
        <v>5207</v>
      </c>
      <c r="V67" s="18">
        <v>7335</v>
      </c>
      <c r="W67" s="18">
        <v>4475</v>
      </c>
      <c r="X67" s="18">
        <v>10014</v>
      </c>
      <c r="Y67" s="18">
        <v>5903</v>
      </c>
      <c r="Z67" s="18">
        <v>13805</v>
      </c>
      <c r="AA67" s="18">
        <v>20473</v>
      </c>
      <c r="AB67" s="18">
        <v>5919</v>
      </c>
      <c r="AC67" s="18">
        <v>1255</v>
      </c>
      <c r="AD67" s="18">
        <v>833</v>
      </c>
      <c r="AE67" s="18">
        <v>4350</v>
      </c>
      <c r="AF67" s="18">
        <v>2665</v>
      </c>
      <c r="AG67" s="18">
        <v>2678</v>
      </c>
      <c r="AH67" s="18">
        <v>7393</v>
      </c>
      <c r="AI67" s="18">
        <v>2656</v>
      </c>
      <c r="AJ67" s="18">
        <v>2413</v>
      </c>
      <c r="AK67" s="18">
        <v>1844</v>
      </c>
      <c r="AL67" s="18">
        <v>7422</v>
      </c>
      <c r="AM67" s="18">
        <v>9134</v>
      </c>
      <c r="AN67" s="18">
        <v>1932</v>
      </c>
      <c r="AO67" s="18">
        <v>19429</v>
      </c>
      <c r="AP67" s="18">
        <v>6255</v>
      </c>
      <c r="AQ67" s="18">
        <v>5977</v>
      </c>
      <c r="AR67" s="18">
        <v>48032</v>
      </c>
      <c r="AS67" s="18">
        <v>9626</v>
      </c>
      <c r="AT67" s="18">
        <v>4220</v>
      </c>
      <c r="AU67" s="18">
        <v>4837</v>
      </c>
      <c r="AV67" s="18">
        <v>3299</v>
      </c>
      <c r="AW67" s="18">
        <v>3229</v>
      </c>
      <c r="AX67" s="18">
        <v>1547</v>
      </c>
      <c r="AY67" s="18">
        <v>672</v>
      </c>
      <c r="AZ67" s="18">
        <v>3611</v>
      </c>
      <c r="BA67" s="18">
        <v>4589</v>
      </c>
      <c r="BB67" s="18">
        <v>1504</v>
      </c>
      <c r="BC67" s="18">
        <v>718</v>
      </c>
      <c r="BD67" s="18">
        <v>1907</v>
      </c>
      <c r="BE67" s="18">
        <v>3844</v>
      </c>
      <c r="BF67" s="18">
        <v>20783</v>
      </c>
      <c r="BG67" s="18">
        <v>24672</v>
      </c>
      <c r="BH67" s="18">
        <v>21206</v>
      </c>
      <c r="BI67" s="18">
        <v>3957</v>
      </c>
      <c r="BJ67" s="18">
        <v>3992</v>
      </c>
      <c r="BK67" s="18">
        <v>1387</v>
      </c>
      <c r="BL67" s="18">
        <v>501</v>
      </c>
      <c r="BM67" s="18">
        <v>1261</v>
      </c>
      <c r="BN67" s="18">
        <v>2182</v>
      </c>
      <c r="BO67" s="18">
        <v>1796</v>
      </c>
      <c r="BP67" s="18">
        <v>492</v>
      </c>
      <c r="BQ67" s="18">
        <v>3848</v>
      </c>
      <c r="BR67" s="18">
        <v>542</v>
      </c>
    </row>
    <row r="68" spans="1:70" ht="15.75" x14ac:dyDescent="0.25">
      <c r="A68" s="17" t="s">
        <v>324</v>
      </c>
      <c r="B68" s="18">
        <v>380946</v>
      </c>
      <c r="C68" s="18">
        <v>2407</v>
      </c>
      <c r="D68" s="18">
        <v>6673</v>
      </c>
      <c r="E68" s="18">
        <v>1114</v>
      </c>
      <c r="F68" s="18">
        <v>5559</v>
      </c>
      <c r="G68" s="18">
        <v>6543</v>
      </c>
      <c r="H68" s="18">
        <v>1222</v>
      </c>
      <c r="I68" s="18">
        <v>2942</v>
      </c>
      <c r="J68" s="18">
        <v>307</v>
      </c>
      <c r="K68" s="18">
        <v>2171</v>
      </c>
      <c r="L68" s="18">
        <v>3011</v>
      </c>
      <c r="M68" s="18">
        <v>2882</v>
      </c>
      <c r="N68" s="18">
        <v>4611</v>
      </c>
      <c r="O68" s="18">
        <v>2751</v>
      </c>
      <c r="P68" s="18">
        <v>1159</v>
      </c>
      <c r="Q68" s="18">
        <v>3448</v>
      </c>
      <c r="R68" s="18">
        <v>4821</v>
      </c>
      <c r="S68" s="18">
        <v>3695</v>
      </c>
      <c r="T68" s="18">
        <v>6344</v>
      </c>
      <c r="U68" s="18">
        <v>5229</v>
      </c>
      <c r="V68" s="18">
        <v>7328</v>
      </c>
      <c r="W68" s="18">
        <v>4548</v>
      </c>
      <c r="X68" s="18">
        <v>9978</v>
      </c>
      <c r="Y68" s="18">
        <v>5773</v>
      </c>
      <c r="Z68" s="18">
        <v>13781</v>
      </c>
      <c r="AA68" s="18">
        <v>20602</v>
      </c>
      <c r="AB68" s="18">
        <v>5779</v>
      </c>
      <c r="AC68" s="18">
        <v>1178</v>
      </c>
      <c r="AD68" s="18">
        <v>818</v>
      </c>
      <c r="AE68" s="18">
        <v>4388</v>
      </c>
      <c r="AF68" s="18">
        <v>2938</v>
      </c>
      <c r="AG68" s="18">
        <v>2782</v>
      </c>
      <c r="AH68" s="18">
        <v>7353</v>
      </c>
      <c r="AI68" s="18">
        <v>2555</v>
      </c>
      <c r="AJ68" s="18">
        <v>2369</v>
      </c>
      <c r="AK68" s="18">
        <v>1931</v>
      </c>
      <c r="AL68" s="18">
        <v>6995</v>
      </c>
      <c r="AM68" s="18">
        <v>8348</v>
      </c>
      <c r="AN68" s="18">
        <v>1630</v>
      </c>
      <c r="AO68" s="18">
        <v>19319</v>
      </c>
      <c r="AP68" s="18">
        <v>7318</v>
      </c>
      <c r="AQ68" s="18">
        <v>7012</v>
      </c>
      <c r="AR68" s="18">
        <v>49093</v>
      </c>
      <c r="AS68" s="18">
        <v>9488</v>
      </c>
      <c r="AT68" s="18">
        <v>3793</v>
      </c>
      <c r="AU68" s="18">
        <v>4713</v>
      </c>
      <c r="AV68" s="18">
        <v>2981</v>
      </c>
      <c r="AW68" s="18">
        <v>3345</v>
      </c>
      <c r="AX68" s="18">
        <v>1486</v>
      </c>
      <c r="AY68" s="18">
        <v>666</v>
      </c>
      <c r="AZ68" s="18">
        <v>3528</v>
      </c>
      <c r="BA68" s="18">
        <v>4504</v>
      </c>
      <c r="BB68" s="18">
        <v>1563</v>
      </c>
      <c r="BC68" s="18">
        <v>727</v>
      </c>
      <c r="BD68" s="18">
        <v>1867</v>
      </c>
      <c r="BE68" s="18">
        <v>3803</v>
      </c>
      <c r="BF68" s="18">
        <v>20437</v>
      </c>
      <c r="BG68" s="18">
        <v>24218</v>
      </c>
      <c r="BH68" s="18">
        <v>20392</v>
      </c>
      <c r="BI68" s="18">
        <v>4231</v>
      </c>
      <c r="BJ68" s="18">
        <v>4425</v>
      </c>
      <c r="BK68" s="18">
        <v>1414</v>
      </c>
      <c r="BL68" s="18">
        <v>490</v>
      </c>
      <c r="BM68" s="18">
        <v>1229</v>
      </c>
      <c r="BN68" s="18">
        <v>2171</v>
      </c>
      <c r="BO68" s="18">
        <v>1768</v>
      </c>
      <c r="BP68" s="18">
        <v>487</v>
      </c>
      <c r="BQ68" s="18">
        <v>3848</v>
      </c>
      <c r="BR68" s="18">
        <v>531</v>
      </c>
    </row>
    <row r="69" spans="1:70" ht="15.75" x14ac:dyDescent="0.25">
      <c r="A69" s="17" t="s">
        <v>325</v>
      </c>
      <c r="B69" s="18">
        <v>389732</v>
      </c>
      <c r="C69" s="18">
        <v>3383</v>
      </c>
      <c r="D69" s="18">
        <v>6616</v>
      </c>
      <c r="E69" s="18">
        <v>1026</v>
      </c>
      <c r="F69" s="18">
        <v>5590</v>
      </c>
      <c r="G69" s="18">
        <v>6679</v>
      </c>
      <c r="H69" s="18">
        <v>1291</v>
      </c>
      <c r="I69" s="18">
        <v>2923</v>
      </c>
      <c r="J69" s="18">
        <v>313</v>
      </c>
      <c r="K69" s="18">
        <v>2163</v>
      </c>
      <c r="L69" s="18">
        <v>3023</v>
      </c>
      <c r="M69" s="18">
        <v>2942</v>
      </c>
      <c r="N69" s="18">
        <v>4743</v>
      </c>
      <c r="O69" s="18">
        <v>2710</v>
      </c>
      <c r="P69" s="18">
        <v>1164</v>
      </c>
      <c r="Q69" s="18">
        <v>3486</v>
      </c>
      <c r="R69" s="18">
        <v>4995</v>
      </c>
      <c r="S69" s="18">
        <v>3889</v>
      </c>
      <c r="T69" s="18">
        <v>6174</v>
      </c>
      <c r="U69" s="18">
        <v>5212</v>
      </c>
      <c r="V69" s="18">
        <v>7345</v>
      </c>
      <c r="W69" s="18">
        <v>4566</v>
      </c>
      <c r="X69" s="18">
        <v>9940</v>
      </c>
      <c r="Y69" s="18">
        <v>5855</v>
      </c>
      <c r="Z69" s="18">
        <v>13764</v>
      </c>
      <c r="AA69" s="18">
        <v>20872</v>
      </c>
      <c r="AB69" s="18">
        <v>5871</v>
      </c>
      <c r="AC69" s="18">
        <v>1198</v>
      </c>
      <c r="AD69" s="18">
        <v>826</v>
      </c>
      <c r="AE69" s="18">
        <v>4493</v>
      </c>
      <c r="AF69" s="18">
        <v>2904</v>
      </c>
      <c r="AG69" s="18">
        <v>2910</v>
      </c>
      <c r="AH69" s="18">
        <v>7500</v>
      </c>
      <c r="AI69" s="18">
        <v>2553</v>
      </c>
      <c r="AJ69" s="18">
        <v>2214</v>
      </c>
      <c r="AK69" s="18">
        <v>1930</v>
      </c>
      <c r="AL69" s="18">
        <v>6966</v>
      </c>
      <c r="AM69" s="18">
        <v>8594</v>
      </c>
      <c r="AN69" s="18">
        <v>1513</v>
      </c>
      <c r="AO69" s="18">
        <v>19147</v>
      </c>
      <c r="AP69" s="18">
        <v>7000</v>
      </c>
      <c r="AQ69" s="18">
        <v>7131</v>
      </c>
      <c r="AR69" s="18">
        <v>49923</v>
      </c>
      <c r="AS69" s="18">
        <v>9551</v>
      </c>
      <c r="AT69" s="18">
        <v>4136</v>
      </c>
      <c r="AU69" s="18">
        <v>4747</v>
      </c>
      <c r="AV69" s="18">
        <v>2922</v>
      </c>
      <c r="AW69" s="18">
        <v>3489</v>
      </c>
      <c r="AX69" s="18">
        <v>1576</v>
      </c>
      <c r="AY69" s="18">
        <v>666</v>
      </c>
      <c r="AZ69" s="18">
        <v>3700</v>
      </c>
      <c r="BA69" s="18">
        <v>4842</v>
      </c>
      <c r="BB69" s="18">
        <v>1690</v>
      </c>
      <c r="BC69" s="18">
        <v>738</v>
      </c>
      <c r="BD69" s="18">
        <v>1882</v>
      </c>
      <c r="BE69" s="18">
        <v>3943</v>
      </c>
      <c r="BF69" s="18">
        <v>20820</v>
      </c>
      <c r="BG69" s="18">
        <v>23667</v>
      </c>
      <c r="BH69" s="18">
        <v>20277</v>
      </c>
      <c r="BI69" s="18">
        <v>4171</v>
      </c>
      <c r="BJ69" s="18">
        <v>4441</v>
      </c>
      <c r="BK69" s="18">
        <v>1554</v>
      </c>
      <c r="BL69" s="18">
        <v>499</v>
      </c>
      <c r="BM69" s="18">
        <v>1266</v>
      </c>
      <c r="BN69" s="18">
        <v>2838</v>
      </c>
      <c r="BO69" s="18">
        <v>1781</v>
      </c>
      <c r="BP69" s="18">
        <v>505</v>
      </c>
      <c r="BQ69" s="18">
        <v>4055</v>
      </c>
      <c r="BR69" s="18">
        <v>584</v>
      </c>
    </row>
    <row r="70" spans="1:70" ht="15.75" x14ac:dyDescent="0.25">
      <c r="A70" s="17" t="s">
        <v>326</v>
      </c>
      <c r="B70" s="18">
        <v>389927</v>
      </c>
      <c r="C70" s="18">
        <v>3798</v>
      </c>
      <c r="D70" s="18">
        <v>5570</v>
      </c>
      <c r="E70" s="18">
        <v>989</v>
      </c>
      <c r="F70" s="18">
        <v>4581</v>
      </c>
      <c r="G70" s="18">
        <v>6804</v>
      </c>
      <c r="H70" s="18">
        <v>1333</v>
      </c>
      <c r="I70" s="18">
        <v>2818</v>
      </c>
      <c r="J70" s="18">
        <v>304</v>
      </c>
      <c r="K70" s="18">
        <v>2320</v>
      </c>
      <c r="L70" s="18">
        <v>2895</v>
      </c>
      <c r="M70" s="18">
        <v>3038</v>
      </c>
      <c r="N70" s="18">
        <v>4636</v>
      </c>
      <c r="O70" s="18">
        <v>2776</v>
      </c>
      <c r="P70" s="18">
        <v>1092</v>
      </c>
      <c r="Q70" s="18">
        <v>3682</v>
      </c>
      <c r="R70" s="18">
        <v>5050</v>
      </c>
      <c r="S70" s="18">
        <v>3829</v>
      </c>
      <c r="T70" s="18">
        <v>6334</v>
      </c>
      <c r="U70" s="18">
        <v>5163</v>
      </c>
      <c r="V70" s="18">
        <v>7569</v>
      </c>
      <c r="W70" s="18">
        <v>4645</v>
      </c>
      <c r="X70" s="18">
        <v>10147</v>
      </c>
      <c r="Y70" s="18">
        <v>5581</v>
      </c>
      <c r="Z70" s="18">
        <v>13744</v>
      </c>
      <c r="AA70" s="18">
        <v>21271</v>
      </c>
      <c r="AB70" s="18">
        <v>5908</v>
      </c>
      <c r="AC70" s="18">
        <v>1296</v>
      </c>
      <c r="AD70" s="18">
        <v>833</v>
      </c>
      <c r="AE70" s="18">
        <v>4494</v>
      </c>
      <c r="AF70" s="18">
        <v>3068</v>
      </c>
      <c r="AG70" s="18">
        <v>3053</v>
      </c>
      <c r="AH70" s="18">
        <v>7491</v>
      </c>
      <c r="AI70" s="18">
        <v>2532</v>
      </c>
      <c r="AJ70" s="18">
        <v>2423</v>
      </c>
      <c r="AK70" s="18">
        <v>1966</v>
      </c>
      <c r="AL70" s="18">
        <v>6765</v>
      </c>
      <c r="AM70" s="18">
        <v>8643</v>
      </c>
      <c r="AN70" s="18">
        <v>1655</v>
      </c>
      <c r="AO70" s="18">
        <v>18781</v>
      </c>
      <c r="AP70" s="18">
        <v>6432</v>
      </c>
      <c r="AQ70" s="18">
        <v>6746</v>
      </c>
      <c r="AR70" s="18">
        <v>49942</v>
      </c>
      <c r="AS70" s="18">
        <v>9850</v>
      </c>
      <c r="AT70" s="18">
        <v>4392</v>
      </c>
      <c r="AU70" s="18">
        <v>4949</v>
      </c>
      <c r="AV70" s="18">
        <v>2597</v>
      </c>
      <c r="AW70" s="18">
        <v>3491</v>
      </c>
      <c r="AX70" s="18">
        <v>1675</v>
      </c>
      <c r="AY70" s="18">
        <v>678</v>
      </c>
      <c r="AZ70" s="18">
        <v>3921</v>
      </c>
      <c r="BA70" s="18">
        <v>5043</v>
      </c>
      <c r="BB70" s="18">
        <v>1791</v>
      </c>
      <c r="BC70" s="18">
        <v>715</v>
      </c>
      <c r="BD70" s="18">
        <v>1962</v>
      </c>
      <c r="BE70" s="18">
        <v>4131</v>
      </c>
      <c r="BF70" s="18">
        <v>20289</v>
      </c>
      <c r="BG70" s="18">
        <v>25381</v>
      </c>
      <c r="BH70" s="18">
        <v>20707</v>
      </c>
      <c r="BI70" s="18">
        <v>4224</v>
      </c>
      <c r="BJ70" s="18">
        <v>4637</v>
      </c>
      <c r="BK70" s="18">
        <v>1519</v>
      </c>
      <c r="BL70" s="18">
        <v>514</v>
      </c>
      <c r="BM70" s="18">
        <v>1276</v>
      </c>
      <c r="BN70" s="18">
        <v>2175</v>
      </c>
      <c r="BO70" s="18">
        <v>1696</v>
      </c>
      <c r="BP70" s="18">
        <v>488</v>
      </c>
      <c r="BQ70" s="18">
        <v>4083</v>
      </c>
      <c r="BR70" s="18">
        <v>567</v>
      </c>
    </row>
    <row r="71" spans="1:70" ht="15.75" x14ac:dyDescent="0.25">
      <c r="A71" s="17" t="s">
        <v>327</v>
      </c>
      <c r="B71" s="18">
        <v>392619</v>
      </c>
      <c r="C71" s="18">
        <v>2908</v>
      </c>
      <c r="D71" s="18">
        <v>3883</v>
      </c>
      <c r="E71" s="18">
        <v>1252</v>
      </c>
      <c r="F71" s="18">
        <v>2631</v>
      </c>
      <c r="G71" s="18">
        <v>6941</v>
      </c>
      <c r="H71" s="18">
        <v>1275</v>
      </c>
      <c r="I71" s="18">
        <v>2825</v>
      </c>
      <c r="J71" s="18">
        <v>491</v>
      </c>
      <c r="K71" s="18">
        <v>2446</v>
      </c>
      <c r="L71" s="18">
        <v>2895</v>
      </c>
      <c r="M71" s="18">
        <v>3062</v>
      </c>
      <c r="N71" s="18">
        <v>4751</v>
      </c>
      <c r="O71" s="18">
        <v>2862</v>
      </c>
      <c r="P71" s="18">
        <v>1061</v>
      </c>
      <c r="Q71" s="18">
        <v>3606</v>
      </c>
      <c r="R71" s="18">
        <v>5506</v>
      </c>
      <c r="S71" s="18">
        <v>3890</v>
      </c>
      <c r="T71" s="18">
        <v>6565</v>
      </c>
      <c r="U71" s="18">
        <v>5080</v>
      </c>
      <c r="V71" s="18">
        <v>7811</v>
      </c>
      <c r="W71" s="18">
        <v>4683</v>
      </c>
      <c r="X71" s="18">
        <v>10362</v>
      </c>
      <c r="Y71" s="18">
        <v>5697</v>
      </c>
      <c r="Z71" s="18">
        <v>13827</v>
      </c>
      <c r="AA71" s="18">
        <v>21561</v>
      </c>
      <c r="AB71" s="18">
        <v>6116</v>
      </c>
      <c r="AC71" s="18">
        <v>1289</v>
      </c>
      <c r="AD71" s="18">
        <v>878</v>
      </c>
      <c r="AE71" s="18">
        <v>4489</v>
      </c>
      <c r="AF71" s="18">
        <v>3157</v>
      </c>
      <c r="AG71" s="18">
        <v>3075</v>
      </c>
      <c r="AH71" s="18">
        <v>7700</v>
      </c>
      <c r="AI71" s="18">
        <v>2603</v>
      </c>
      <c r="AJ71" s="18">
        <v>2549</v>
      </c>
      <c r="AK71" s="18">
        <v>1967</v>
      </c>
      <c r="AL71" s="18">
        <v>7422</v>
      </c>
      <c r="AM71" s="18">
        <v>8739</v>
      </c>
      <c r="AN71" s="18">
        <v>1670</v>
      </c>
      <c r="AO71" s="18">
        <v>19102</v>
      </c>
      <c r="AP71" s="18">
        <v>7549</v>
      </c>
      <c r="AQ71" s="18">
        <v>7667</v>
      </c>
      <c r="AR71" s="18">
        <v>49675</v>
      </c>
      <c r="AS71" s="18">
        <v>10296</v>
      </c>
      <c r="AT71" s="18">
        <v>4574</v>
      </c>
      <c r="AU71" s="18">
        <v>5227</v>
      </c>
      <c r="AV71" s="18">
        <v>2406</v>
      </c>
      <c r="AW71" s="18">
        <v>3576</v>
      </c>
      <c r="AX71" s="18">
        <v>1731</v>
      </c>
      <c r="AY71" s="18">
        <v>699</v>
      </c>
      <c r="AZ71" s="18">
        <v>4049</v>
      </c>
      <c r="BA71" s="18">
        <v>5115</v>
      </c>
      <c r="BB71" s="18">
        <v>1709</v>
      </c>
      <c r="BC71" s="18">
        <v>677</v>
      </c>
      <c r="BD71" s="18">
        <v>1971</v>
      </c>
      <c r="BE71" s="18">
        <v>4195</v>
      </c>
      <c r="BF71" s="18">
        <v>20492</v>
      </c>
      <c r="BG71" s="18">
        <v>24647</v>
      </c>
      <c r="BH71" s="18">
        <v>20405</v>
      </c>
      <c r="BI71" s="18">
        <v>4338</v>
      </c>
      <c r="BJ71" s="18">
        <v>4910</v>
      </c>
      <c r="BK71" s="18">
        <v>1453</v>
      </c>
      <c r="BL71" s="18">
        <v>504</v>
      </c>
      <c r="BM71" s="18">
        <v>1393</v>
      </c>
      <c r="BN71" s="18">
        <v>2326</v>
      </c>
      <c r="BO71" s="18">
        <v>1870</v>
      </c>
      <c r="BP71" s="18">
        <v>490</v>
      </c>
      <c r="BQ71" s="18">
        <v>4171</v>
      </c>
      <c r="BR71" s="18">
        <v>567</v>
      </c>
    </row>
    <row r="72" spans="1:70" ht="15.75" x14ac:dyDescent="0.25">
      <c r="A72" s="17" t="s">
        <v>328</v>
      </c>
      <c r="B72" s="18">
        <v>395973</v>
      </c>
      <c r="C72" s="18">
        <v>2849</v>
      </c>
      <c r="D72" s="18">
        <v>5964</v>
      </c>
      <c r="E72" s="18">
        <v>1037</v>
      </c>
      <c r="F72" s="18">
        <v>4927</v>
      </c>
      <c r="G72" s="18">
        <v>7080</v>
      </c>
      <c r="H72" s="18">
        <v>1264</v>
      </c>
      <c r="I72" s="18">
        <v>2762</v>
      </c>
      <c r="J72" s="18">
        <v>518</v>
      </c>
      <c r="K72" s="18">
        <v>2618</v>
      </c>
      <c r="L72" s="18">
        <v>2994</v>
      </c>
      <c r="M72" s="18">
        <v>3196</v>
      </c>
      <c r="N72" s="18">
        <v>4779</v>
      </c>
      <c r="O72" s="18">
        <v>2860</v>
      </c>
      <c r="P72" s="18">
        <v>1098</v>
      </c>
      <c r="Q72" s="18">
        <v>3777</v>
      </c>
      <c r="R72" s="18">
        <v>5618</v>
      </c>
      <c r="S72" s="18">
        <v>3847</v>
      </c>
      <c r="T72" s="18">
        <v>6730</v>
      </c>
      <c r="U72" s="18">
        <v>5110</v>
      </c>
      <c r="V72" s="18">
        <v>8041</v>
      </c>
      <c r="W72" s="18">
        <v>4744</v>
      </c>
      <c r="X72" s="18">
        <v>10650</v>
      </c>
      <c r="Y72" s="18">
        <v>5628</v>
      </c>
      <c r="Z72" s="18">
        <v>13774</v>
      </c>
      <c r="AA72" s="18">
        <v>21795</v>
      </c>
      <c r="AB72" s="18">
        <v>6216</v>
      </c>
      <c r="AC72" s="18">
        <v>1387</v>
      </c>
      <c r="AD72" s="18">
        <v>930</v>
      </c>
      <c r="AE72" s="18">
        <v>4498</v>
      </c>
      <c r="AF72" s="18">
        <v>3023</v>
      </c>
      <c r="AG72" s="18">
        <v>3127</v>
      </c>
      <c r="AH72" s="18">
        <v>7677</v>
      </c>
      <c r="AI72" s="18">
        <v>2642</v>
      </c>
      <c r="AJ72" s="18">
        <v>2386</v>
      </c>
      <c r="AK72" s="18">
        <v>1898</v>
      </c>
      <c r="AL72" s="18">
        <v>7452</v>
      </c>
      <c r="AM72" s="18">
        <v>8568</v>
      </c>
      <c r="AN72" s="18">
        <v>1665</v>
      </c>
      <c r="AO72" s="18">
        <v>19638</v>
      </c>
      <c r="AP72" s="18">
        <v>6709</v>
      </c>
      <c r="AQ72" s="18">
        <v>7268</v>
      </c>
      <c r="AR72" s="18">
        <v>50030</v>
      </c>
      <c r="AS72" s="18">
        <v>10151</v>
      </c>
      <c r="AT72" s="18">
        <v>4532</v>
      </c>
      <c r="AU72" s="18">
        <v>5273</v>
      </c>
      <c r="AV72" s="18">
        <v>2441</v>
      </c>
      <c r="AW72" s="18">
        <v>3739</v>
      </c>
      <c r="AX72" s="18">
        <v>1784</v>
      </c>
      <c r="AY72" s="18">
        <v>755</v>
      </c>
      <c r="AZ72" s="18">
        <v>4060</v>
      </c>
      <c r="BA72" s="18">
        <v>5276</v>
      </c>
      <c r="BB72" s="18">
        <v>1708</v>
      </c>
      <c r="BC72" s="18">
        <v>708</v>
      </c>
      <c r="BD72" s="18">
        <v>2268</v>
      </c>
      <c r="BE72" s="18">
        <v>4308</v>
      </c>
      <c r="BF72" s="18">
        <v>20323</v>
      </c>
      <c r="BG72" s="18">
        <v>25186</v>
      </c>
      <c r="BH72" s="18">
        <v>20528</v>
      </c>
      <c r="BI72" s="18">
        <v>4039</v>
      </c>
      <c r="BJ72" s="18">
        <v>4841</v>
      </c>
      <c r="BK72" s="18">
        <v>1626</v>
      </c>
      <c r="BL72" s="18">
        <v>515</v>
      </c>
      <c r="BM72" s="18">
        <v>1491</v>
      </c>
      <c r="BN72" s="18">
        <v>2489</v>
      </c>
      <c r="BO72" s="18">
        <v>1891</v>
      </c>
      <c r="BP72" s="18">
        <v>530</v>
      </c>
      <c r="BQ72" s="18">
        <v>4137</v>
      </c>
      <c r="BR72" s="18">
        <v>574</v>
      </c>
    </row>
    <row r="73" spans="1:70" ht="15.75" x14ac:dyDescent="0.25">
      <c r="A73" s="17" t="s">
        <v>329</v>
      </c>
      <c r="B73" s="18">
        <v>404389</v>
      </c>
      <c r="C73" s="18">
        <v>2680</v>
      </c>
      <c r="D73" s="18">
        <v>6503</v>
      </c>
      <c r="E73" s="18">
        <v>916</v>
      </c>
      <c r="F73" s="18">
        <v>5587</v>
      </c>
      <c r="G73" s="18">
        <v>7128</v>
      </c>
      <c r="H73" s="18">
        <v>1334</v>
      </c>
      <c r="I73" s="18">
        <v>2748</v>
      </c>
      <c r="J73" s="18">
        <v>543</v>
      </c>
      <c r="K73" s="18">
        <v>2717</v>
      </c>
      <c r="L73" s="18">
        <v>2810</v>
      </c>
      <c r="M73" s="18">
        <v>3271</v>
      </c>
      <c r="N73" s="18">
        <v>5124</v>
      </c>
      <c r="O73" s="18">
        <v>2780</v>
      </c>
      <c r="P73" s="18">
        <v>1104</v>
      </c>
      <c r="Q73" s="18">
        <v>3932</v>
      </c>
      <c r="R73" s="18">
        <v>5780</v>
      </c>
      <c r="S73" s="18">
        <v>4012</v>
      </c>
      <c r="T73" s="18">
        <v>6420</v>
      </c>
      <c r="U73" s="18">
        <v>5329</v>
      </c>
      <c r="V73" s="18">
        <v>8254</v>
      </c>
      <c r="W73" s="18">
        <v>4842</v>
      </c>
      <c r="X73" s="18">
        <v>11036</v>
      </c>
      <c r="Y73" s="18">
        <v>5789</v>
      </c>
      <c r="Z73" s="18">
        <v>13638</v>
      </c>
      <c r="AA73" s="18">
        <v>22081</v>
      </c>
      <c r="AB73" s="18">
        <v>6235</v>
      </c>
      <c r="AC73" s="18">
        <v>1459</v>
      </c>
      <c r="AD73" s="18">
        <v>927</v>
      </c>
      <c r="AE73" s="18">
        <v>4489</v>
      </c>
      <c r="AF73" s="18">
        <v>2906</v>
      </c>
      <c r="AG73" s="18">
        <v>3144</v>
      </c>
      <c r="AH73" s="18">
        <v>7802</v>
      </c>
      <c r="AI73" s="18">
        <v>2677</v>
      </c>
      <c r="AJ73" s="18">
        <v>2505</v>
      </c>
      <c r="AK73" s="18">
        <v>1887</v>
      </c>
      <c r="AL73" s="18">
        <v>6713</v>
      </c>
      <c r="AM73" s="18">
        <v>8521</v>
      </c>
      <c r="AN73" s="18">
        <v>2035</v>
      </c>
      <c r="AO73" s="18">
        <v>19326</v>
      </c>
      <c r="AP73" s="18">
        <v>8013</v>
      </c>
      <c r="AQ73" s="18">
        <v>7676</v>
      </c>
      <c r="AR73" s="18">
        <v>50735</v>
      </c>
      <c r="AS73" s="18">
        <v>10400</v>
      </c>
      <c r="AT73" s="18">
        <v>4811</v>
      </c>
      <c r="AU73" s="18">
        <v>5604</v>
      </c>
      <c r="AV73" s="18">
        <v>2378</v>
      </c>
      <c r="AW73" s="18">
        <v>3846</v>
      </c>
      <c r="AX73" s="18">
        <v>1942</v>
      </c>
      <c r="AY73" s="18">
        <v>749</v>
      </c>
      <c r="AZ73" s="18">
        <v>4286</v>
      </c>
      <c r="BA73" s="18">
        <v>5390</v>
      </c>
      <c r="BB73" s="18">
        <v>1732</v>
      </c>
      <c r="BC73" s="18">
        <v>766</v>
      </c>
      <c r="BD73" s="18">
        <v>2251</v>
      </c>
      <c r="BE73" s="18">
        <v>4380</v>
      </c>
      <c r="BF73" s="18">
        <v>20427</v>
      </c>
      <c r="BG73" s="18">
        <v>24601</v>
      </c>
      <c r="BH73" s="18">
        <v>20126</v>
      </c>
      <c r="BI73" s="18">
        <v>4043</v>
      </c>
      <c r="BJ73" s="18">
        <v>4855</v>
      </c>
      <c r="BK73" s="18">
        <v>1590</v>
      </c>
      <c r="BL73" s="18">
        <v>543</v>
      </c>
      <c r="BM73" s="18">
        <v>1554</v>
      </c>
      <c r="BN73" s="18">
        <v>2506</v>
      </c>
      <c r="BO73" s="18">
        <v>1918</v>
      </c>
      <c r="BP73" s="18">
        <v>524</v>
      </c>
      <c r="BQ73" s="18">
        <v>4039</v>
      </c>
      <c r="BR73" s="18">
        <v>594</v>
      </c>
    </row>
    <row r="74" spans="1:70" ht="15.75" x14ac:dyDescent="0.25">
      <c r="A74" s="17" t="s">
        <v>330</v>
      </c>
      <c r="B74" s="18">
        <v>408633</v>
      </c>
      <c r="C74" s="18">
        <v>2995</v>
      </c>
      <c r="D74" s="18">
        <v>7860</v>
      </c>
      <c r="E74" s="18">
        <v>798</v>
      </c>
      <c r="F74" s="18">
        <v>7062</v>
      </c>
      <c r="G74" s="18">
        <v>6966</v>
      </c>
      <c r="H74" s="18">
        <v>1386</v>
      </c>
      <c r="I74" s="18">
        <v>2769</v>
      </c>
      <c r="J74" s="18">
        <v>464</v>
      </c>
      <c r="K74" s="18">
        <v>2760</v>
      </c>
      <c r="L74" s="18">
        <v>2861</v>
      </c>
      <c r="M74" s="18">
        <v>3208</v>
      </c>
      <c r="N74" s="18">
        <v>5308</v>
      </c>
      <c r="O74" s="18">
        <v>2719</v>
      </c>
      <c r="P74" s="18">
        <v>1122</v>
      </c>
      <c r="Q74" s="18">
        <v>3872</v>
      </c>
      <c r="R74" s="18">
        <v>5689</v>
      </c>
      <c r="S74" s="18">
        <v>4023</v>
      </c>
      <c r="T74" s="18">
        <v>6579</v>
      </c>
      <c r="U74" s="18">
        <v>5394</v>
      </c>
      <c r="V74" s="18">
        <v>8228</v>
      </c>
      <c r="W74" s="18">
        <v>4854</v>
      </c>
      <c r="X74" s="18">
        <v>11240</v>
      </c>
      <c r="Y74" s="18">
        <v>6141</v>
      </c>
      <c r="Z74" s="18">
        <v>13469</v>
      </c>
      <c r="AA74" s="18">
        <v>22176</v>
      </c>
      <c r="AB74" s="18">
        <v>6120</v>
      </c>
      <c r="AC74" s="18">
        <v>1424</v>
      </c>
      <c r="AD74" s="18">
        <v>958</v>
      </c>
      <c r="AE74" s="18">
        <v>4534</v>
      </c>
      <c r="AF74" s="18">
        <v>2980</v>
      </c>
      <c r="AG74" s="18">
        <v>3171</v>
      </c>
      <c r="AH74" s="18">
        <v>7832</v>
      </c>
      <c r="AI74" s="18">
        <v>2712</v>
      </c>
      <c r="AJ74" s="18">
        <v>2680</v>
      </c>
      <c r="AK74" s="18">
        <v>1899</v>
      </c>
      <c r="AL74" s="18">
        <v>6662</v>
      </c>
      <c r="AM74" s="18">
        <v>8643</v>
      </c>
      <c r="AN74" s="18">
        <v>1989</v>
      </c>
      <c r="AO74" s="18">
        <v>19475</v>
      </c>
      <c r="AP74" s="18">
        <v>7523</v>
      </c>
      <c r="AQ74" s="18">
        <v>7022</v>
      </c>
      <c r="AR74" s="18">
        <v>51529</v>
      </c>
      <c r="AS74" s="18">
        <v>10496</v>
      </c>
      <c r="AT74" s="18">
        <v>4806</v>
      </c>
      <c r="AU74" s="18">
        <v>5419</v>
      </c>
      <c r="AV74" s="18">
        <v>2526</v>
      </c>
      <c r="AW74" s="18">
        <v>3739</v>
      </c>
      <c r="AX74" s="18">
        <v>1922</v>
      </c>
      <c r="AY74" s="18">
        <v>737</v>
      </c>
      <c r="AZ74" s="18">
        <v>4310</v>
      </c>
      <c r="BA74" s="18">
        <v>5664</v>
      </c>
      <c r="BB74" s="18">
        <v>1838</v>
      </c>
      <c r="BC74" s="18">
        <v>794</v>
      </c>
      <c r="BD74" s="18">
        <v>2290</v>
      </c>
      <c r="BE74" s="18">
        <v>4503</v>
      </c>
      <c r="BF74" s="18">
        <v>20850</v>
      </c>
      <c r="BG74" s="18">
        <v>24989</v>
      </c>
      <c r="BH74" s="18">
        <v>20875</v>
      </c>
      <c r="BI74" s="18">
        <v>4102</v>
      </c>
      <c r="BJ74" s="18">
        <v>4819</v>
      </c>
      <c r="BK74" s="18">
        <v>1696</v>
      </c>
      <c r="BL74" s="18">
        <v>509</v>
      </c>
      <c r="BM74" s="18">
        <v>1621</v>
      </c>
      <c r="BN74" s="18">
        <v>2464</v>
      </c>
      <c r="BO74" s="18">
        <v>1914</v>
      </c>
      <c r="BP74" s="18">
        <v>543</v>
      </c>
      <c r="BQ74" s="18">
        <v>4132</v>
      </c>
      <c r="BR74" s="18">
        <v>651</v>
      </c>
    </row>
    <row r="75" spans="1:70" ht="15.75" x14ac:dyDescent="0.25">
      <c r="A75" s="17" t="s">
        <v>331</v>
      </c>
      <c r="B75" s="18">
        <v>412480</v>
      </c>
      <c r="C75" s="18">
        <v>3680</v>
      </c>
      <c r="D75" s="18">
        <v>7510</v>
      </c>
      <c r="E75" s="18">
        <v>812</v>
      </c>
      <c r="F75" s="18">
        <v>6698</v>
      </c>
      <c r="G75" s="18">
        <v>7029</v>
      </c>
      <c r="H75" s="18">
        <v>1472</v>
      </c>
      <c r="I75" s="18">
        <v>2884</v>
      </c>
      <c r="J75" s="18">
        <v>422</v>
      </c>
      <c r="K75" s="18">
        <v>2803</v>
      </c>
      <c r="L75" s="18">
        <v>2742</v>
      </c>
      <c r="M75" s="18">
        <v>3210</v>
      </c>
      <c r="N75" s="18">
        <v>5254</v>
      </c>
      <c r="O75" s="18">
        <v>2804</v>
      </c>
      <c r="P75" s="18">
        <v>1183</v>
      </c>
      <c r="Q75" s="18">
        <v>3799</v>
      </c>
      <c r="R75" s="18">
        <v>5747</v>
      </c>
      <c r="S75" s="18">
        <v>4066</v>
      </c>
      <c r="T75" s="18">
        <v>6337</v>
      </c>
      <c r="U75" s="18">
        <v>5507</v>
      </c>
      <c r="V75" s="18">
        <v>8269</v>
      </c>
      <c r="W75" s="18">
        <v>4950</v>
      </c>
      <c r="X75" s="18">
        <v>11649</v>
      </c>
      <c r="Y75" s="18">
        <v>6340</v>
      </c>
      <c r="Z75" s="18">
        <v>14177</v>
      </c>
      <c r="AA75" s="18">
        <v>22276</v>
      </c>
      <c r="AB75" s="18">
        <v>6306</v>
      </c>
      <c r="AC75" s="18">
        <v>1281</v>
      </c>
      <c r="AD75" s="18">
        <v>1047</v>
      </c>
      <c r="AE75" s="18">
        <v>4763</v>
      </c>
      <c r="AF75" s="18">
        <v>2740</v>
      </c>
      <c r="AG75" s="18">
        <v>3101</v>
      </c>
      <c r="AH75" s="18">
        <v>7986</v>
      </c>
      <c r="AI75" s="18">
        <v>2777</v>
      </c>
      <c r="AJ75" s="18">
        <v>2504</v>
      </c>
      <c r="AK75" s="18">
        <v>1898</v>
      </c>
      <c r="AL75" s="18">
        <v>7087</v>
      </c>
      <c r="AM75" s="18">
        <v>8980</v>
      </c>
      <c r="AN75" s="18">
        <v>1735</v>
      </c>
      <c r="AO75" s="18">
        <v>19145</v>
      </c>
      <c r="AP75" s="18">
        <v>8323</v>
      </c>
      <c r="AQ75" s="18">
        <v>6748</v>
      </c>
      <c r="AR75" s="18">
        <v>52952</v>
      </c>
      <c r="AS75" s="18">
        <v>10618</v>
      </c>
      <c r="AT75" s="18">
        <v>5009</v>
      </c>
      <c r="AU75" s="18">
        <v>5515</v>
      </c>
      <c r="AV75" s="18">
        <v>2598</v>
      </c>
      <c r="AW75" s="18">
        <v>3440</v>
      </c>
      <c r="AX75" s="18">
        <v>2078</v>
      </c>
      <c r="AY75" s="18">
        <v>692</v>
      </c>
      <c r="AZ75" s="18">
        <v>4093</v>
      </c>
      <c r="BA75" s="18">
        <v>5737</v>
      </c>
      <c r="BB75" s="18">
        <v>1961</v>
      </c>
      <c r="BC75" s="18">
        <v>797</v>
      </c>
      <c r="BD75" s="18">
        <v>2233</v>
      </c>
      <c r="BE75" s="18">
        <v>4683</v>
      </c>
      <c r="BF75" s="18">
        <v>20441</v>
      </c>
      <c r="BG75" s="18">
        <v>25285</v>
      </c>
      <c r="BH75" s="18">
        <v>21184</v>
      </c>
      <c r="BI75" s="18">
        <v>4082</v>
      </c>
      <c r="BJ75" s="18">
        <v>4693</v>
      </c>
      <c r="BK75" s="18">
        <v>1656</v>
      </c>
      <c r="BL75" s="18">
        <v>508</v>
      </c>
      <c r="BM75" s="18">
        <v>1674</v>
      </c>
      <c r="BN75" s="18">
        <v>2470</v>
      </c>
      <c r="BO75" s="18">
        <v>1946</v>
      </c>
      <c r="BP75" s="18">
        <v>551</v>
      </c>
      <c r="BQ75" s="18">
        <v>4167</v>
      </c>
      <c r="BR75" s="18">
        <v>730</v>
      </c>
    </row>
    <row r="76" spans="1:70" ht="15.75" x14ac:dyDescent="0.25">
      <c r="A76" s="17" t="s">
        <v>332</v>
      </c>
      <c r="B76" s="18">
        <v>416017</v>
      </c>
      <c r="C76" s="18">
        <v>3890</v>
      </c>
      <c r="D76" s="18">
        <v>5307</v>
      </c>
      <c r="E76" s="18">
        <v>892</v>
      </c>
      <c r="F76" s="18">
        <v>4415</v>
      </c>
      <c r="G76" s="18">
        <v>6998</v>
      </c>
      <c r="H76" s="18">
        <v>1552</v>
      </c>
      <c r="I76" s="18">
        <v>2979</v>
      </c>
      <c r="J76" s="18">
        <v>420</v>
      </c>
      <c r="K76" s="18">
        <v>2788</v>
      </c>
      <c r="L76" s="18">
        <v>2841</v>
      </c>
      <c r="M76" s="18">
        <v>3104</v>
      </c>
      <c r="N76" s="18">
        <v>5203</v>
      </c>
      <c r="O76" s="18">
        <v>2738</v>
      </c>
      <c r="P76" s="18">
        <v>1233</v>
      </c>
      <c r="Q76" s="18">
        <v>3753</v>
      </c>
      <c r="R76" s="18">
        <v>5957</v>
      </c>
      <c r="S76" s="18">
        <v>4073</v>
      </c>
      <c r="T76" s="18">
        <v>6553</v>
      </c>
      <c r="U76" s="18">
        <v>5369</v>
      </c>
      <c r="V76" s="18">
        <v>8283</v>
      </c>
      <c r="W76" s="18">
        <v>5003</v>
      </c>
      <c r="X76" s="18">
        <v>11914</v>
      </c>
      <c r="Y76" s="18">
        <v>6556</v>
      </c>
      <c r="Z76" s="18">
        <v>14440</v>
      </c>
      <c r="AA76" s="18">
        <v>22549</v>
      </c>
      <c r="AB76" s="18">
        <v>6485</v>
      </c>
      <c r="AC76" s="18">
        <v>1273</v>
      </c>
      <c r="AD76" s="18">
        <v>1081</v>
      </c>
      <c r="AE76" s="18">
        <v>4747</v>
      </c>
      <c r="AF76" s="18">
        <v>2695</v>
      </c>
      <c r="AG76" s="18">
        <v>3359</v>
      </c>
      <c r="AH76" s="18">
        <v>8085</v>
      </c>
      <c r="AI76" s="18">
        <v>2781</v>
      </c>
      <c r="AJ76" s="18">
        <v>2520</v>
      </c>
      <c r="AK76" s="18">
        <v>1905</v>
      </c>
      <c r="AL76" s="18">
        <v>7417</v>
      </c>
      <c r="AM76" s="18">
        <v>9380</v>
      </c>
      <c r="AN76" s="18">
        <v>1882</v>
      </c>
      <c r="AO76" s="18">
        <v>18896</v>
      </c>
      <c r="AP76" s="18">
        <v>9317</v>
      </c>
      <c r="AQ76" s="18">
        <v>7519</v>
      </c>
      <c r="AR76" s="18">
        <v>54080</v>
      </c>
      <c r="AS76" s="18">
        <v>10546</v>
      </c>
      <c r="AT76" s="18">
        <v>5049</v>
      </c>
      <c r="AU76" s="18">
        <v>5556</v>
      </c>
      <c r="AV76" s="18">
        <v>2608</v>
      </c>
      <c r="AW76" s="18">
        <v>3534</v>
      </c>
      <c r="AX76" s="18">
        <v>2073</v>
      </c>
      <c r="AY76" s="18">
        <v>682</v>
      </c>
      <c r="AZ76" s="18">
        <v>4342</v>
      </c>
      <c r="BA76" s="18">
        <v>5849</v>
      </c>
      <c r="BB76" s="18">
        <v>2078</v>
      </c>
      <c r="BC76" s="18">
        <v>784</v>
      </c>
      <c r="BD76" s="18">
        <v>2175</v>
      </c>
      <c r="BE76" s="18">
        <v>4712</v>
      </c>
      <c r="BF76" s="18">
        <v>20635</v>
      </c>
      <c r="BG76" s="18">
        <v>26144</v>
      </c>
      <c r="BH76" s="18">
        <v>20132</v>
      </c>
      <c r="BI76" s="18">
        <v>4264</v>
      </c>
      <c r="BJ76" s="18">
        <v>4990</v>
      </c>
      <c r="BK76" s="18">
        <v>1506</v>
      </c>
      <c r="BL76" s="18">
        <v>519</v>
      </c>
      <c r="BM76" s="18">
        <v>1731</v>
      </c>
      <c r="BN76" s="18">
        <v>2474</v>
      </c>
      <c r="BO76" s="18">
        <v>1938</v>
      </c>
      <c r="BP76" s="18">
        <v>648</v>
      </c>
      <c r="BQ76" s="18">
        <v>4283</v>
      </c>
      <c r="BR76" s="18">
        <v>640</v>
      </c>
    </row>
    <row r="77" spans="1:70" ht="15.75" x14ac:dyDescent="0.25">
      <c r="A77" s="17" t="s">
        <v>333</v>
      </c>
      <c r="B77" s="18">
        <v>422939</v>
      </c>
      <c r="C77" s="18">
        <v>3633</v>
      </c>
      <c r="D77" s="18">
        <v>3780</v>
      </c>
      <c r="E77" s="18">
        <v>957</v>
      </c>
      <c r="F77" s="18">
        <v>2823</v>
      </c>
      <c r="G77" s="18">
        <v>6958</v>
      </c>
      <c r="H77" s="18">
        <v>1429</v>
      </c>
      <c r="I77" s="18">
        <v>3054</v>
      </c>
      <c r="J77" s="18">
        <v>491</v>
      </c>
      <c r="K77" s="18">
        <v>2775</v>
      </c>
      <c r="L77" s="18">
        <v>2874</v>
      </c>
      <c r="M77" s="18">
        <v>3178</v>
      </c>
      <c r="N77" s="18">
        <v>5255</v>
      </c>
      <c r="O77" s="18">
        <v>2781</v>
      </c>
      <c r="P77" s="18">
        <v>1217</v>
      </c>
      <c r="Q77" s="18">
        <v>3746</v>
      </c>
      <c r="R77" s="18">
        <v>5865</v>
      </c>
      <c r="S77" s="18">
        <v>4168</v>
      </c>
      <c r="T77" s="18">
        <v>6816</v>
      </c>
      <c r="U77" s="18">
        <v>5406</v>
      </c>
      <c r="V77" s="18">
        <v>8390</v>
      </c>
      <c r="W77" s="18">
        <v>5062</v>
      </c>
      <c r="X77" s="18">
        <v>12125</v>
      </c>
      <c r="Y77" s="18">
        <v>6800</v>
      </c>
      <c r="Z77" s="18">
        <v>14868</v>
      </c>
      <c r="AA77" s="18">
        <v>22440</v>
      </c>
      <c r="AB77" s="18">
        <v>6597</v>
      </c>
      <c r="AC77" s="18">
        <v>1304</v>
      </c>
      <c r="AD77" s="18">
        <v>1052</v>
      </c>
      <c r="AE77" s="18">
        <v>5009</v>
      </c>
      <c r="AF77" s="18">
        <v>2630</v>
      </c>
      <c r="AG77" s="18">
        <v>3285</v>
      </c>
      <c r="AH77" s="18">
        <v>8245</v>
      </c>
      <c r="AI77" s="18">
        <v>2811</v>
      </c>
      <c r="AJ77" s="18">
        <v>2473</v>
      </c>
      <c r="AK77" s="18">
        <v>1960</v>
      </c>
      <c r="AL77" s="18">
        <v>7584</v>
      </c>
      <c r="AM77" s="18">
        <v>9460</v>
      </c>
      <c r="AN77" s="18">
        <v>1934</v>
      </c>
      <c r="AO77" s="18">
        <v>19175</v>
      </c>
      <c r="AP77" s="18">
        <v>8605</v>
      </c>
      <c r="AQ77" s="18">
        <v>7577</v>
      </c>
      <c r="AR77" s="18">
        <v>55094</v>
      </c>
      <c r="AS77" s="18">
        <v>10802</v>
      </c>
      <c r="AT77" s="18">
        <v>5156</v>
      </c>
      <c r="AU77" s="18">
        <v>5752</v>
      </c>
      <c r="AV77" s="18">
        <v>2693</v>
      </c>
      <c r="AW77" s="18">
        <v>3740</v>
      </c>
      <c r="AX77" s="18">
        <v>2039</v>
      </c>
      <c r="AY77" s="18">
        <v>676</v>
      </c>
      <c r="AZ77" s="18">
        <v>4614</v>
      </c>
      <c r="BA77" s="18">
        <v>5888</v>
      </c>
      <c r="BB77" s="18">
        <v>2209</v>
      </c>
      <c r="BC77" s="18">
        <v>794</v>
      </c>
      <c r="BD77" s="18">
        <v>2052</v>
      </c>
      <c r="BE77" s="18">
        <v>4786</v>
      </c>
      <c r="BF77" s="18">
        <v>20425</v>
      </c>
      <c r="BG77" s="18">
        <v>26162</v>
      </c>
      <c r="BH77" s="18">
        <v>21816</v>
      </c>
      <c r="BI77" s="18">
        <v>4308</v>
      </c>
      <c r="BJ77" s="18">
        <v>4988</v>
      </c>
      <c r="BK77" s="18">
        <v>1472</v>
      </c>
      <c r="BL77" s="18">
        <v>535</v>
      </c>
      <c r="BM77" s="18">
        <v>1757</v>
      </c>
      <c r="BN77" s="18">
        <v>2598</v>
      </c>
      <c r="BO77" s="18">
        <v>1902</v>
      </c>
      <c r="BP77" s="18">
        <v>649</v>
      </c>
      <c r="BQ77" s="18">
        <v>4372</v>
      </c>
      <c r="BR77" s="18">
        <v>619</v>
      </c>
    </row>
    <row r="78" spans="1:70" ht="15.75" x14ac:dyDescent="0.25">
      <c r="A78" s="17" t="s">
        <v>334</v>
      </c>
      <c r="B78" s="18">
        <v>422951</v>
      </c>
      <c r="C78" s="18">
        <v>2803</v>
      </c>
      <c r="D78" s="18">
        <v>3107</v>
      </c>
      <c r="E78" s="18">
        <v>997</v>
      </c>
      <c r="F78" s="18">
        <v>2110</v>
      </c>
      <c r="G78" s="18">
        <v>7068</v>
      </c>
      <c r="H78" s="18">
        <v>1407</v>
      </c>
      <c r="I78" s="18">
        <v>2985</v>
      </c>
      <c r="J78" s="18">
        <v>587</v>
      </c>
      <c r="K78" s="18">
        <v>2798</v>
      </c>
      <c r="L78" s="18">
        <v>2806</v>
      </c>
      <c r="M78" s="18">
        <v>3262</v>
      </c>
      <c r="N78" s="18">
        <v>5158</v>
      </c>
      <c r="O78" s="18">
        <v>2833</v>
      </c>
      <c r="P78" s="18">
        <v>1179</v>
      </c>
      <c r="Q78" s="18">
        <v>3773</v>
      </c>
      <c r="R78" s="18">
        <v>6085</v>
      </c>
      <c r="S78" s="18">
        <v>4185</v>
      </c>
      <c r="T78" s="18">
        <v>6967</v>
      </c>
      <c r="U78" s="18">
        <v>5523</v>
      </c>
      <c r="V78" s="18">
        <v>8546</v>
      </c>
      <c r="W78" s="18">
        <v>5097</v>
      </c>
      <c r="X78" s="18">
        <v>12209</v>
      </c>
      <c r="Y78" s="18">
        <v>6923</v>
      </c>
      <c r="Z78" s="18">
        <v>14929</v>
      </c>
      <c r="AA78" s="18">
        <v>22850</v>
      </c>
      <c r="AB78" s="18">
        <v>6600</v>
      </c>
      <c r="AC78" s="18">
        <v>1354</v>
      </c>
      <c r="AD78" s="18">
        <v>1046</v>
      </c>
      <c r="AE78" s="18">
        <v>5177</v>
      </c>
      <c r="AF78" s="18">
        <v>2623</v>
      </c>
      <c r="AG78" s="18">
        <v>3265</v>
      </c>
      <c r="AH78" s="18">
        <v>8320</v>
      </c>
      <c r="AI78" s="18">
        <v>2821</v>
      </c>
      <c r="AJ78" s="18">
        <v>2525</v>
      </c>
      <c r="AK78" s="18">
        <v>2010</v>
      </c>
      <c r="AL78" s="18">
        <v>7642</v>
      </c>
      <c r="AM78" s="18">
        <v>9503</v>
      </c>
      <c r="AN78" s="18">
        <v>1936</v>
      </c>
      <c r="AO78" s="18">
        <v>19133</v>
      </c>
      <c r="AP78" s="18">
        <v>9237</v>
      </c>
      <c r="AQ78" s="18">
        <v>8212</v>
      </c>
      <c r="AR78" s="18">
        <v>55668</v>
      </c>
      <c r="AS78" s="18">
        <v>11053</v>
      </c>
      <c r="AT78" s="18">
        <v>5083</v>
      </c>
      <c r="AU78" s="18">
        <v>5960</v>
      </c>
      <c r="AV78" s="18">
        <v>2845</v>
      </c>
      <c r="AW78" s="18">
        <v>3928</v>
      </c>
      <c r="AX78" s="18">
        <v>1979</v>
      </c>
      <c r="AY78" s="18">
        <v>702</v>
      </c>
      <c r="AZ78" s="18">
        <v>4645</v>
      </c>
      <c r="BA78" s="18">
        <v>6217</v>
      </c>
      <c r="BB78" s="18">
        <v>2207</v>
      </c>
      <c r="BC78" s="18">
        <v>784</v>
      </c>
      <c r="BD78" s="18">
        <v>2111</v>
      </c>
      <c r="BE78" s="18">
        <v>4686</v>
      </c>
      <c r="BF78" s="18">
        <v>20491</v>
      </c>
      <c r="BG78" s="18">
        <v>26374</v>
      </c>
      <c r="BH78" s="18">
        <v>21822</v>
      </c>
      <c r="BI78" s="18">
        <v>4361</v>
      </c>
      <c r="BJ78" s="18">
        <v>5097</v>
      </c>
      <c r="BK78" s="18">
        <v>1492</v>
      </c>
      <c r="BL78" s="18">
        <v>491</v>
      </c>
      <c r="BM78" s="18">
        <v>1762</v>
      </c>
      <c r="BN78" s="18">
        <v>2622</v>
      </c>
      <c r="BO78" s="18">
        <v>1931</v>
      </c>
      <c r="BP78" s="18">
        <v>667</v>
      </c>
      <c r="BQ78" s="18">
        <v>4444</v>
      </c>
      <c r="BR78" s="18">
        <v>630</v>
      </c>
    </row>
    <row r="79" spans="1:70" ht="15.75" x14ac:dyDescent="0.25">
      <c r="A79" s="17" t="s">
        <v>335</v>
      </c>
      <c r="B79" s="18">
        <v>427093</v>
      </c>
      <c r="C79" s="18">
        <v>2307</v>
      </c>
      <c r="D79" s="18">
        <v>3909</v>
      </c>
      <c r="E79" s="18">
        <v>1048</v>
      </c>
      <c r="F79" s="18">
        <v>2861</v>
      </c>
      <c r="G79" s="18">
        <v>7155</v>
      </c>
      <c r="H79" s="18">
        <v>1445</v>
      </c>
      <c r="I79" s="18">
        <v>2931</v>
      </c>
      <c r="J79" s="18">
        <v>683</v>
      </c>
      <c r="K79" s="18">
        <v>3015</v>
      </c>
      <c r="L79" s="18">
        <v>2897</v>
      </c>
      <c r="M79" s="18">
        <v>3459</v>
      </c>
      <c r="N79" s="18">
        <v>5188</v>
      </c>
      <c r="O79" s="18">
        <v>2627</v>
      </c>
      <c r="P79" s="18">
        <v>1139</v>
      </c>
      <c r="Q79" s="18">
        <v>3718</v>
      </c>
      <c r="R79" s="18">
        <v>6203</v>
      </c>
      <c r="S79" s="18">
        <v>4092</v>
      </c>
      <c r="T79" s="18">
        <v>7235</v>
      </c>
      <c r="U79" s="18">
        <v>5571</v>
      </c>
      <c r="V79" s="18">
        <v>9040</v>
      </c>
      <c r="W79" s="18">
        <v>5289</v>
      </c>
      <c r="X79" s="18">
        <v>12610</v>
      </c>
      <c r="Y79" s="18">
        <v>6957</v>
      </c>
      <c r="Z79" s="18">
        <v>14860</v>
      </c>
      <c r="AA79" s="18">
        <v>22821</v>
      </c>
      <c r="AB79" s="18">
        <v>6517</v>
      </c>
      <c r="AC79" s="18">
        <v>1393</v>
      </c>
      <c r="AD79" s="18">
        <v>1083</v>
      </c>
      <c r="AE79" s="18">
        <v>5062</v>
      </c>
      <c r="AF79" s="18">
        <v>2568</v>
      </c>
      <c r="AG79" s="18">
        <v>3378</v>
      </c>
      <c r="AH79" s="18">
        <v>8331</v>
      </c>
      <c r="AI79" s="18">
        <v>2803</v>
      </c>
      <c r="AJ79" s="18">
        <v>2686</v>
      </c>
      <c r="AK79" s="18">
        <v>2040</v>
      </c>
      <c r="AL79" s="18">
        <v>7544</v>
      </c>
      <c r="AM79" s="18">
        <v>9459</v>
      </c>
      <c r="AN79" s="18">
        <v>1935</v>
      </c>
      <c r="AO79" s="18">
        <v>19448</v>
      </c>
      <c r="AP79" s="18">
        <v>7432</v>
      </c>
      <c r="AQ79" s="18">
        <v>8926</v>
      </c>
      <c r="AR79" s="18">
        <v>56506</v>
      </c>
      <c r="AS79" s="18">
        <v>10881</v>
      </c>
      <c r="AT79" s="18">
        <v>5079</v>
      </c>
      <c r="AU79" s="18">
        <v>5954</v>
      </c>
      <c r="AV79" s="18">
        <v>2819</v>
      </c>
      <c r="AW79" s="18">
        <v>4409</v>
      </c>
      <c r="AX79" s="18">
        <v>2002</v>
      </c>
      <c r="AY79" s="18">
        <v>701</v>
      </c>
      <c r="AZ79" s="18">
        <v>4871</v>
      </c>
      <c r="BA79" s="18">
        <v>6278</v>
      </c>
      <c r="BB79" s="18">
        <v>2195</v>
      </c>
      <c r="BC79" s="18">
        <v>783</v>
      </c>
      <c r="BD79" s="18">
        <v>2179</v>
      </c>
      <c r="BE79" s="18">
        <v>4736</v>
      </c>
      <c r="BF79" s="18">
        <v>20489</v>
      </c>
      <c r="BG79" s="18">
        <v>26312</v>
      </c>
      <c r="BH79" s="18">
        <v>21971</v>
      </c>
      <c r="BI79" s="18">
        <v>4357</v>
      </c>
      <c r="BJ79" s="18">
        <v>5159</v>
      </c>
      <c r="BK79" s="18">
        <v>1664</v>
      </c>
      <c r="BL79" s="18">
        <v>496</v>
      </c>
      <c r="BM79" s="18">
        <v>1738</v>
      </c>
      <c r="BN79" s="18">
        <v>2561</v>
      </c>
      <c r="BO79" s="18">
        <v>1920</v>
      </c>
      <c r="BP79" s="18">
        <v>620</v>
      </c>
      <c r="BQ79" s="18">
        <v>4354</v>
      </c>
      <c r="BR79" s="18">
        <v>637</v>
      </c>
    </row>
    <row r="80" spans="1:70" ht="15.75" x14ac:dyDescent="0.25">
      <c r="A80" s="17" t="s">
        <v>336</v>
      </c>
      <c r="B80" s="18">
        <v>432562</v>
      </c>
      <c r="C80" s="18">
        <v>3132</v>
      </c>
      <c r="D80" s="18">
        <v>3595</v>
      </c>
      <c r="E80" s="18">
        <v>1019</v>
      </c>
      <c r="F80" s="18">
        <v>2576</v>
      </c>
      <c r="G80" s="18">
        <v>7250</v>
      </c>
      <c r="H80" s="18">
        <v>1508</v>
      </c>
      <c r="I80" s="18">
        <v>2867</v>
      </c>
      <c r="J80" s="18">
        <v>828</v>
      </c>
      <c r="K80" s="18">
        <v>3061</v>
      </c>
      <c r="L80" s="18">
        <v>2921</v>
      </c>
      <c r="M80" s="18">
        <v>3528</v>
      </c>
      <c r="N80" s="18">
        <v>5060</v>
      </c>
      <c r="O80" s="18">
        <v>2649</v>
      </c>
      <c r="P80" s="18">
        <v>1113</v>
      </c>
      <c r="Q80" s="18">
        <v>3786</v>
      </c>
      <c r="R80" s="18">
        <v>6335</v>
      </c>
      <c r="S80" s="18">
        <v>4084</v>
      </c>
      <c r="T80" s="18">
        <v>7260</v>
      </c>
      <c r="U80" s="18">
        <v>5597</v>
      </c>
      <c r="V80" s="18">
        <v>9374</v>
      </c>
      <c r="W80" s="18">
        <v>5393</v>
      </c>
      <c r="X80" s="18">
        <v>12825</v>
      </c>
      <c r="Y80" s="18">
        <v>7138</v>
      </c>
      <c r="Z80" s="18">
        <v>14984</v>
      </c>
      <c r="AA80" s="18">
        <v>23217</v>
      </c>
      <c r="AB80" s="18">
        <v>6549</v>
      </c>
      <c r="AC80" s="18">
        <v>1462</v>
      </c>
      <c r="AD80" s="18">
        <v>1183</v>
      </c>
      <c r="AE80" s="18">
        <v>5157</v>
      </c>
      <c r="AF80" s="18">
        <v>2581</v>
      </c>
      <c r="AG80" s="18">
        <v>3398</v>
      </c>
      <c r="AH80" s="18">
        <v>8344</v>
      </c>
      <c r="AI80" s="18">
        <v>2806</v>
      </c>
      <c r="AJ80" s="18">
        <v>2692</v>
      </c>
      <c r="AK80" s="18">
        <v>2108</v>
      </c>
      <c r="AL80" s="18">
        <v>7540</v>
      </c>
      <c r="AM80" s="18">
        <v>9484</v>
      </c>
      <c r="AN80" s="18">
        <v>1900</v>
      </c>
      <c r="AO80" s="18">
        <v>19410</v>
      </c>
      <c r="AP80" s="18">
        <v>5724</v>
      </c>
      <c r="AQ80" s="18">
        <v>7818</v>
      </c>
      <c r="AR80" s="18">
        <v>57769</v>
      </c>
      <c r="AS80" s="18">
        <v>11286</v>
      </c>
      <c r="AT80" s="18">
        <v>5068</v>
      </c>
      <c r="AU80" s="18">
        <v>5962</v>
      </c>
      <c r="AV80" s="18">
        <v>2969</v>
      </c>
      <c r="AW80" s="18">
        <v>4621</v>
      </c>
      <c r="AX80" s="18">
        <v>1939</v>
      </c>
      <c r="AY80" s="18">
        <v>732</v>
      </c>
      <c r="AZ80" s="18">
        <v>4824</v>
      </c>
      <c r="BA80" s="18">
        <v>6420</v>
      </c>
      <c r="BB80" s="18">
        <v>2277</v>
      </c>
      <c r="BC80" s="18">
        <v>786</v>
      </c>
      <c r="BD80" s="18">
        <v>2310</v>
      </c>
      <c r="BE80" s="18">
        <v>4816</v>
      </c>
      <c r="BF80" s="18">
        <v>20734</v>
      </c>
      <c r="BG80" s="18">
        <v>25899</v>
      </c>
      <c r="BH80" s="18">
        <v>21411</v>
      </c>
      <c r="BI80" s="18">
        <v>4409</v>
      </c>
      <c r="BJ80" s="18">
        <v>5369</v>
      </c>
      <c r="BK80" s="18">
        <v>1624</v>
      </c>
      <c r="BL80" s="18">
        <v>512</v>
      </c>
      <c r="BM80" s="18">
        <v>1887</v>
      </c>
      <c r="BN80" s="18">
        <v>2608</v>
      </c>
      <c r="BO80" s="18">
        <v>1936</v>
      </c>
      <c r="BP80" s="18">
        <v>624</v>
      </c>
      <c r="BQ80" s="18">
        <v>4501</v>
      </c>
      <c r="BR80" s="18">
        <v>621</v>
      </c>
    </row>
    <row r="81" spans="1:70" ht="15.75" x14ac:dyDescent="0.25">
      <c r="A81" s="17" t="s">
        <v>337</v>
      </c>
      <c r="B81" s="18">
        <v>432994</v>
      </c>
      <c r="C81" s="18">
        <v>3569</v>
      </c>
      <c r="D81" s="18">
        <v>2941</v>
      </c>
      <c r="E81" s="18">
        <v>991</v>
      </c>
      <c r="F81" s="18">
        <v>1950</v>
      </c>
      <c r="G81" s="18">
        <v>7263</v>
      </c>
      <c r="H81" s="18">
        <v>1432</v>
      </c>
      <c r="I81" s="18">
        <v>2911</v>
      </c>
      <c r="J81" s="18">
        <v>952</v>
      </c>
      <c r="K81" s="18">
        <v>3065</v>
      </c>
      <c r="L81" s="18">
        <v>2955</v>
      </c>
      <c r="M81" s="18">
        <v>3526</v>
      </c>
      <c r="N81" s="18">
        <v>4868</v>
      </c>
      <c r="O81" s="18">
        <v>2651</v>
      </c>
      <c r="P81" s="18">
        <v>1085</v>
      </c>
      <c r="Q81" s="18">
        <v>3718</v>
      </c>
      <c r="R81" s="18">
        <v>6262</v>
      </c>
      <c r="S81" s="18">
        <v>3883</v>
      </c>
      <c r="T81" s="18">
        <v>7199</v>
      </c>
      <c r="U81" s="18">
        <v>5581</v>
      </c>
      <c r="V81" s="18">
        <v>9387</v>
      </c>
      <c r="W81" s="18">
        <v>5330</v>
      </c>
      <c r="X81" s="18">
        <v>12682</v>
      </c>
      <c r="Y81" s="18">
        <v>7157</v>
      </c>
      <c r="Z81" s="18">
        <v>14883</v>
      </c>
      <c r="AA81" s="18">
        <v>23049</v>
      </c>
      <c r="AB81" s="18">
        <v>6657</v>
      </c>
      <c r="AC81" s="18">
        <v>1544</v>
      </c>
      <c r="AD81" s="18">
        <v>1241</v>
      </c>
      <c r="AE81" s="18">
        <v>5155</v>
      </c>
      <c r="AF81" s="18">
        <v>2660</v>
      </c>
      <c r="AG81" s="18">
        <v>3463</v>
      </c>
      <c r="AH81" s="18">
        <v>8445</v>
      </c>
      <c r="AI81" s="18">
        <v>2755</v>
      </c>
      <c r="AJ81" s="18">
        <v>2732</v>
      </c>
      <c r="AK81" s="18">
        <v>2105</v>
      </c>
      <c r="AL81" s="18">
        <v>7665</v>
      </c>
      <c r="AM81" s="18">
        <v>9645</v>
      </c>
      <c r="AN81" s="18">
        <v>1811</v>
      </c>
      <c r="AO81" s="18">
        <v>19698</v>
      </c>
      <c r="AP81" s="18">
        <v>4729</v>
      </c>
      <c r="AQ81" s="18">
        <v>7222</v>
      </c>
      <c r="AR81" s="18">
        <v>59056</v>
      </c>
      <c r="AS81" s="18">
        <v>11449</v>
      </c>
      <c r="AT81" s="18">
        <v>5115</v>
      </c>
      <c r="AU81" s="18">
        <v>5989</v>
      </c>
      <c r="AV81" s="18">
        <v>2972</v>
      </c>
      <c r="AW81" s="18">
        <v>4695</v>
      </c>
      <c r="AX81" s="18">
        <v>2033</v>
      </c>
      <c r="AY81" s="18">
        <v>758</v>
      </c>
      <c r="AZ81" s="18">
        <v>4868</v>
      </c>
      <c r="BA81" s="18">
        <v>6604</v>
      </c>
      <c r="BB81" s="18">
        <v>2397</v>
      </c>
      <c r="BC81" s="18">
        <v>779</v>
      </c>
      <c r="BD81" s="18">
        <v>2501</v>
      </c>
      <c r="BE81" s="18">
        <v>4892</v>
      </c>
      <c r="BF81" s="18">
        <v>21119</v>
      </c>
      <c r="BG81" s="18">
        <v>26506</v>
      </c>
      <c r="BH81" s="18">
        <v>22367</v>
      </c>
      <c r="BI81" s="18">
        <v>4492</v>
      </c>
      <c r="BJ81" s="18">
        <v>5499</v>
      </c>
      <c r="BK81" s="18">
        <v>1659</v>
      </c>
      <c r="BL81" s="18">
        <v>547</v>
      </c>
      <c r="BM81" s="18">
        <v>1928</v>
      </c>
      <c r="BN81" s="18">
        <v>2770</v>
      </c>
      <c r="BO81" s="18">
        <v>1968</v>
      </c>
      <c r="BP81" s="18">
        <v>651</v>
      </c>
      <c r="BQ81" s="18">
        <v>4603</v>
      </c>
      <c r="BR81" s="18">
        <v>583</v>
      </c>
    </row>
    <row r="82" spans="1:70" ht="15.75" x14ac:dyDescent="0.25">
      <c r="A82" s="17" t="s">
        <v>338</v>
      </c>
      <c r="B82" s="18">
        <v>434994</v>
      </c>
      <c r="C82" s="18">
        <v>3270</v>
      </c>
      <c r="D82" s="18">
        <v>2588</v>
      </c>
      <c r="E82" s="18">
        <v>994</v>
      </c>
      <c r="F82" s="18">
        <v>1594</v>
      </c>
      <c r="G82" s="18">
        <v>7106</v>
      </c>
      <c r="H82" s="18">
        <v>1450</v>
      </c>
      <c r="I82" s="18">
        <v>3019</v>
      </c>
      <c r="J82" s="18">
        <v>913</v>
      </c>
      <c r="K82" s="18">
        <v>2998</v>
      </c>
      <c r="L82" s="18">
        <v>2892</v>
      </c>
      <c r="M82" s="18">
        <v>3476</v>
      </c>
      <c r="N82" s="18">
        <v>4675</v>
      </c>
      <c r="O82" s="18">
        <v>2694</v>
      </c>
      <c r="P82" s="18">
        <v>1092</v>
      </c>
      <c r="Q82" s="18">
        <v>3570</v>
      </c>
      <c r="R82" s="18">
        <v>6405</v>
      </c>
      <c r="S82" s="18">
        <v>3895</v>
      </c>
      <c r="T82" s="18">
        <v>6644</v>
      </c>
      <c r="U82" s="18">
        <v>5502</v>
      </c>
      <c r="V82" s="18">
        <v>9532</v>
      </c>
      <c r="W82" s="18">
        <v>5357</v>
      </c>
      <c r="X82" s="18">
        <v>12796</v>
      </c>
      <c r="Y82" s="18">
        <v>7284</v>
      </c>
      <c r="Z82" s="18">
        <v>14601</v>
      </c>
      <c r="AA82" s="18">
        <v>23062</v>
      </c>
      <c r="AB82" s="18">
        <v>6773</v>
      </c>
      <c r="AC82" s="18">
        <v>1559</v>
      </c>
      <c r="AD82" s="18">
        <v>1243</v>
      </c>
      <c r="AE82" s="18">
        <v>5066</v>
      </c>
      <c r="AF82" s="18">
        <v>2645</v>
      </c>
      <c r="AG82" s="18">
        <v>3562</v>
      </c>
      <c r="AH82" s="18">
        <v>8742</v>
      </c>
      <c r="AI82" s="18">
        <v>2887</v>
      </c>
      <c r="AJ82" s="18">
        <v>2845</v>
      </c>
      <c r="AK82" s="18">
        <v>2111</v>
      </c>
      <c r="AL82" s="18">
        <v>7724</v>
      </c>
      <c r="AM82" s="18">
        <v>9748</v>
      </c>
      <c r="AN82" s="18">
        <v>1832</v>
      </c>
      <c r="AO82" s="18">
        <v>20427</v>
      </c>
      <c r="AP82" s="18">
        <v>7122</v>
      </c>
      <c r="AQ82" s="18">
        <v>8383</v>
      </c>
      <c r="AR82" s="18">
        <v>59855</v>
      </c>
      <c r="AS82" s="18">
        <v>11504</v>
      </c>
      <c r="AT82" s="18">
        <v>5197</v>
      </c>
      <c r="AU82" s="18">
        <v>6052</v>
      </c>
      <c r="AV82" s="18">
        <v>2965</v>
      </c>
      <c r="AW82" s="18">
        <v>4593</v>
      </c>
      <c r="AX82" s="18">
        <v>2211</v>
      </c>
      <c r="AY82" s="18">
        <v>771</v>
      </c>
      <c r="AZ82" s="18">
        <v>4825</v>
      </c>
      <c r="BA82" s="18">
        <v>6368</v>
      </c>
      <c r="BB82" s="18">
        <v>2477</v>
      </c>
      <c r="BC82" s="18">
        <v>827</v>
      </c>
      <c r="BD82" s="18">
        <v>2393</v>
      </c>
      <c r="BE82" s="18">
        <v>5167</v>
      </c>
      <c r="BF82" s="18">
        <v>21267</v>
      </c>
      <c r="BG82" s="18">
        <v>26568</v>
      </c>
      <c r="BH82" s="18">
        <v>22179</v>
      </c>
      <c r="BI82" s="18">
        <v>4562</v>
      </c>
      <c r="BJ82" s="18">
        <v>5605</v>
      </c>
      <c r="BK82" s="18">
        <v>1654</v>
      </c>
      <c r="BL82" s="18">
        <v>553</v>
      </c>
      <c r="BM82" s="18">
        <v>1926</v>
      </c>
      <c r="BN82" s="18">
        <v>2756</v>
      </c>
      <c r="BO82" s="18">
        <v>2040</v>
      </c>
      <c r="BP82" s="18">
        <v>663</v>
      </c>
      <c r="BQ82" s="18">
        <v>4776</v>
      </c>
      <c r="BR82" s="18">
        <v>721</v>
      </c>
    </row>
    <row r="83" spans="1:70" ht="15.75" x14ac:dyDescent="0.25">
      <c r="A83" s="17" t="s">
        <v>339</v>
      </c>
      <c r="B83" s="18">
        <v>440522</v>
      </c>
      <c r="C83" s="18">
        <v>1840</v>
      </c>
      <c r="D83" s="18">
        <v>3360</v>
      </c>
      <c r="E83" s="18">
        <v>843</v>
      </c>
      <c r="F83" s="18">
        <v>2517</v>
      </c>
      <c r="G83" s="18">
        <v>6925</v>
      </c>
      <c r="H83" s="18">
        <v>1429</v>
      </c>
      <c r="I83" s="18">
        <v>3153</v>
      </c>
      <c r="J83" s="18">
        <v>740</v>
      </c>
      <c r="K83" s="18">
        <v>2836</v>
      </c>
      <c r="L83" s="18">
        <v>3077</v>
      </c>
      <c r="M83" s="18">
        <v>3497</v>
      </c>
      <c r="N83" s="18">
        <v>4805</v>
      </c>
      <c r="O83" s="18">
        <v>2763</v>
      </c>
      <c r="P83" s="18">
        <v>1140</v>
      </c>
      <c r="Q83" s="18">
        <v>3512</v>
      </c>
      <c r="R83" s="18">
        <v>6363</v>
      </c>
      <c r="S83" s="18">
        <v>4019</v>
      </c>
      <c r="T83" s="18">
        <v>6265</v>
      </c>
      <c r="U83" s="18">
        <v>5597</v>
      </c>
      <c r="V83" s="18">
        <v>9648</v>
      </c>
      <c r="W83" s="18">
        <v>5381</v>
      </c>
      <c r="X83" s="18">
        <v>12941</v>
      </c>
      <c r="Y83" s="18">
        <v>7435</v>
      </c>
      <c r="Z83" s="18">
        <v>14594</v>
      </c>
      <c r="AA83" s="18">
        <v>23020</v>
      </c>
      <c r="AB83" s="18">
        <v>6877</v>
      </c>
      <c r="AC83" s="18">
        <v>1554</v>
      </c>
      <c r="AD83" s="18">
        <v>1238</v>
      </c>
      <c r="AE83" s="18">
        <v>5016</v>
      </c>
      <c r="AF83" s="18">
        <v>2789</v>
      </c>
      <c r="AG83" s="18">
        <v>3669</v>
      </c>
      <c r="AH83" s="18">
        <v>8819</v>
      </c>
      <c r="AI83" s="18">
        <v>2932</v>
      </c>
      <c r="AJ83" s="18">
        <v>2756</v>
      </c>
      <c r="AK83" s="18">
        <v>2283</v>
      </c>
      <c r="AL83" s="18">
        <v>7894</v>
      </c>
      <c r="AM83" s="18">
        <v>10224</v>
      </c>
      <c r="AN83" s="18">
        <v>1939</v>
      </c>
      <c r="AO83" s="18">
        <v>20834</v>
      </c>
      <c r="AP83" s="18">
        <v>6444</v>
      </c>
      <c r="AQ83" s="18">
        <v>8406</v>
      </c>
      <c r="AR83" s="18">
        <v>61283</v>
      </c>
      <c r="AS83" s="18">
        <v>11717</v>
      </c>
      <c r="AT83" s="18">
        <v>5244</v>
      </c>
      <c r="AU83" s="18">
        <v>5864</v>
      </c>
      <c r="AV83" s="18">
        <v>3035</v>
      </c>
      <c r="AW83" s="18">
        <v>4401</v>
      </c>
      <c r="AX83" s="18">
        <v>2257</v>
      </c>
      <c r="AY83" s="18">
        <v>791</v>
      </c>
      <c r="AZ83" s="18">
        <v>4869</v>
      </c>
      <c r="BA83" s="18">
        <v>6358</v>
      </c>
      <c r="BB83" s="18">
        <v>2515</v>
      </c>
      <c r="BC83" s="18">
        <v>790</v>
      </c>
      <c r="BD83" s="18">
        <v>2457</v>
      </c>
      <c r="BE83" s="18">
        <v>5518</v>
      </c>
      <c r="BF83" s="18">
        <v>21604</v>
      </c>
      <c r="BG83" s="18">
        <v>26514</v>
      </c>
      <c r="BH83" s="18">
        <v>22868</v>
      </c>
      <c r="BI83" s="18">
        <v>4633</v>
      </c>
      <c r="BJ83" s="18">
        <v>5679</v>
      </c>
      <c r="BK83" s="18">
        <v>1591</v>
      </c>
      <c r="BL83" s="18">
        <v>561</v>
      </c>
      <c r="BM83" s="18">
        <v>1879</v>
      </c>
      <c r="BN83" s="18">
        <v>2874</v>
      </c>
      <c r="BO83" s="18">
        <v>1976</v>
      </c>
      <c r="BP83" s="18">
        <v>695</v>
      </c>
      <c r="BQ83" s="18">
        <v>4644</v>
      </c>
      <c r="BR83" s="18">
        <v>740</v>
      </c>
    </row>
    <row r="84" spans="1:70" ht="15.75" x14ac:dyDescent="0.25">
      <c r="A84" s="17" t="s">
        <v>340</v>
      </c>
      <c r="B84" s="18">
        <v>448054</v>
      </c>
      <c r="C84" s="18">
        <v>2620</v>
      </c>
      <c r="D84" s="18">
        <v>2963</v>
      </c>
      <c r="E84" s="18">
        <v>767</v>
      </c>
      <c r="F84" s="18">
        <v>2196</v>
      </c>
      <c r="G84" s="18">
        <v>6839</v>
      </c>
      <c r="H84" s="18">
        <v>1390</v>
      </c>
      <c r="I84" s="18">
        <v>3314</v>
      </c>
      <c r="J84" s="18">
        <v>828</v>
      </c>
      <c r="K84" s="18">
        <v>2833</v>
      </c>
      <c r="L84" s="18">
        <v>3284</v>
      </c>
      <c r="M84" s="18">
        <v>3490</v>
      </c>
      <c r="N84" s="18">
        <v>4895</v>
      </c>
      <c r="O84" s="18">
        <v>2923</v>
      </c>
      <c r="P84" s="18">
        <v>1155</v>
      </c>
      <c r="Q84" s="18">
        <v>3461</v>
      </c>
      <c r="R84" s="18">
        <v>6832</v>
      </c>
      <c r="S84" s="18">
        <v>4132</v>
      </c>
      <c r="T84" s="18">
        <v>6449</v>
      </c>
      <c r="U84" s="18">
        <v>5679</v>
      </c>
      <c r="V84" s="18">
        <v>9771</v>
      </c>
      <c r="W84" s="18">
        <v>5409</v>
      </c>
      <c r="X84" s="18">
        <v>13122</v>
      </c>
      <c r="Y84" s="18">
        <v>7261</v>
      </c>
      <c r="Z84" s="18">
        <v>15100</v>
      </c>
      <c r="AA84" s="18">
        <v>23141</v>
      </c>
      <c r="AB84" s="18">
        <v>6999</v>
      </c>
      <c r="AC84" s="18">
        <v>1514</v>
      </c>
      <c r="AD84" s="18">
        <v>1198</v>
      </c>
      <c r="AE84" s="18">
        <v>5070</v>
      </c>
      <c r="AF84" s="18">
        <v>2736</v>
      </c>
      <c r="AG84" s="18">
        <v>3736</v>
      </c>
      <c r="AH84" s="18">
        <v>8944</v>
      </c>
      <c r="AI84" s="18">
        <v>2943</v>
      </c>
      <c r="AJ84" s="18">
        <v>2828</v>
      </c>
      <c r="AK84" s="18">
        <v>2293</v>
      </c>
      <c r="AL84" s="18">
        <v>8143</v>
      </c>
      <c r="AM84" s="18">
        <v>10535</v>
      </c>
      <c r="AN84" s="18">
        <v>1869</v>
      </c>
      <c r="AO84" s="18">
        <v>20955</v>
      </c>
      <c r="AP84" s="18">
        <v>6925</v>
      </c>
      <c r="AQ84" s="18">
        <v>8253</v>
      </c>
      <c r="AR84" s="18">
        <v>61663</v>
      </c>
      <c r="AS84" s="18">
        <v>11836</v>
      </c>
      <c r="AT84" s="18">
        <v>5477</v>
      </c>
      <c r="AU84" s="18">
        <v>5931</v>
      </c>
      <c r="AV84" s="18">
        <v>3068</v>
      </c>
      <c r="AW84" s="18">
        <v>4503</v>
      </c>
      <c r="AX84" s="18">
        <v>2271</v>
      </c>
      <c r="AY84" s="18">
        <v>812</v>
      </c>
      <c r="AZ84" s="18">
        <v>4827</v>
      </c>
      <c r="BA84" s="18">
        <v>6340</v>
      </c>
      <c r="BB84" s="18">
        <v>2563</v>
      </c>
      <c r="BC84" s="18">
        <v>776</v>
      </c>
      <c r="BD84" s="18">
        <v>2555</v>
      </c>
      <c r="BE84" s="18">
        <v>5297</v>
      </c>
      <c r="BF84" s="18">
        <v>21729</v>
      </c>
      <c r="BG84" s="18">
        <v>26342</v>
      </c>
      <c r="BH84" s="18">
        <v>22741</v>
      </c>
      <c r="BI84" s="18">
        <v>4689</v>
      </c>
      <c r="BJ84" s="18">
        <v>5849</v>
      </c>
      <c r="BK84" s="18">
        <v>1673</v>
      </c>
      <c r="BL84" s="18">
        <v>531</v>
      </c>
      <c r="BM84" s="18">
        <v>1666</v>
      </c>
      <c r="BN84" s="18">
        <v>2953</v>
      </c>
      <c r="BO84" s="18">
        <v>1958</v>
      </c>
      <c r="BP84" s="18">
        <v>717</v>
      </c>
      <c r="BQ84" s="18">
        <v>4860</v>
      </c>
      <c r="BR84" s="18">
        <v>835</v>
      </c>
    </row>
    <row r="85" spans="1:70" ht="15.75" x14ac:dyDescent="0.25">
      <c r="A85" s="17" t="s">
        <v>341</v>
      </c>
      <c r="B85" s="18">
        <v>452402</v>
      </c>
      <c r="C85" s="18">
        <v>3416</v>
      </c>
      <c r="D85" s="18">
        <v>2884</v>
      </c>
      <c r="E85" s="18">
        <v>724</v>
      </c>
      <c r="F85" s="18">
        <v>2160</v>
      </c>
      <c r="G85" s="18">
        <v>6721</v>
      </c>
      <c r="H85" s="18">
        <v>1409</v>
      </c>
      <c r="I85" s="18">
        <v>3350</v>
      </c>
      <c r="J85" s="18">
        <v>865</v>
      </c>
      <c r="K85" s="18">
        <v>2889</v>
      </c>
      <c r="L85" s="18">
        <v>3222</v>
      </c>
      <c r="M85" s="18">
        <v>3420</v>
      </c>
      <c r="N85" s="18">
        <v>4974</v>
      </c>
      <c r="O85" s="18">
        <v>3037</v>
      </c>
      <c r="P85" s="18">
        <v>1159</v>
      </c>
      <c r="Q85" s="18">
        <v>3491</v>
      </c>
      <c r="R85" s="18">
        <v>6831</v>
      </c>
      <c r="S85" s="18">
        <v>4135</v>
      </c>
      <c r="T85" s="18">
        <v>6343</v>
      </c>
      <c r="U85" s="18">
        <v>5669</v>
      </c>
      <c r="V85" s="18">
        <v>9726</v>
      </c>
      <c r="W85" s="18">
        <v>5345</v>
      </c>
      <c r="X85" s="18">
        <v>13096</v>
      </c>
      <c r="Y85" s="18">
        <v>7232</v>
      </c>
      <c r="Z85" s="18">
        <v>15597</v>
      </c>
      <c r="AA85" s="18">
        <v>23295</v>
      </c>
      <c r="AB85" s="18">
        <v>6974</v>
      </c>
      <c r="AC85" s="18">
        <v>1567</v>
      </c>
      <c r="AD85" s="18">
        <v>1230</v>
      </c>
      <c r="AE85" s="18">
        <v>5095</v>
      </c>
      <c r="AF85" s="18">
        <v>2772</v>
      </c>
      <c r="AG85" s="18">
        <v>3856</v>
      </c>
      <c r="AH85" s="18">
        <v>9074</v>
      </c>
      <c r="AI85" s="18">
        <v>2994</v>
      </c>
      <c r="AJ85" s="18">
        <v>3086</v>
      </c>
      <c r="AK85" s="18">
        <v>2260</v>
      </c>
      <c r="AL85" s="18">
        <v>8345</v>
      </c>
      <c r="AM85" s="18">
        <v>10735</v>
      </c>
      <c r="AN85" s="18">
        <v>1923</v>
      </c>
      <c r="AO85" s="18">
        <v>21511</v>
      </c>
      <c r="AP85" s="18">
        <v>8564</v>
      </c>
      <c r="AQ85" s="18">
        <v>9979</v>
      </c>
      <c r="AR85" s="18">
        <v>61539</v>
      </c>
      <c r="AS85" s="18">
        <v>11816</v>
      </c>
      <c r="AT85" s="18">
        <v>5551</v>
      </c>
      <c r="AU85" s="18">
        <v>5877</v>
      </c>
      <c r="AV85" s="18">
        <v>3043</v>
      </c>
      <c r="AW85" s="18">
        <v>4422</v>
      </c>
      <c r="AX85" s="18">
        <v>2285</v>
      </c>
      <c r="AY85" s="18">
        <v>823</v>
      </c>
      <c r="AZ85" s="18">
        <v>4985</v>
      </c>
      <c r="BA85" s="18">
        <v>6263</v>
      </c>
      <c r="BB85" s="18">
        <v>2539</v>
      </c>
      <c r="BC85" s="18">
        <v>787</v>
      </c>
      <c r="BD85" s="18">
        <v>2643</v>
      </c>
      <c r="BE85" s="18">
        <v>5323</v>
      </c>
      <c r="BF85" s="18">
        <v>21908</v>
      </c>
      <c r="BG85" s="18">
        <v>26257</v>
      </c>
      <c r="BH85" s="18">
        <v>22987</v>
      </c>
      <c r="BI85" s="18">
        <v>4725</v>
      </c>
      <c r="BJ85" s="18">
        <v>5941</v>
      </c>
      <c r="BK85" s="18">
        <v>1689</v>
      </c>
      <c r="BL85" s="18">
        <v>549</v>
      </c>
      <c r="BM85" s="18">
        <v>1684</v>
      </c>
      <c r="BN85" s="18">
        <v>3059</v>
      </c>
      <c r="BO85" s="18">
        <v>1893</v>
      </c>
      <c r="BP85" s="18">
        <v>775</v>
      </c>
      <c r="BQ85" s="18">
        <v>5027</v>
      </c>
      <c r="BR85" s="18">
        <v>844</v>
      </c>
    </row>
    <row r="86" spans="1:70" ht="15.75" x14ac:dyDescent="0.25">
      <c r="A86" s="17" t="s">
        <v>342</v>
      </c>
      <c r="B86" s="18">
        <v>458314</v>
      </c>
      <c r="C86" s="18">
        <v>3555</v>
      </c>
      <c r="D86" s="18">
        <v>3177</v>
      </c>
      <c r="E86" s="18">
        <v>776</v>
      </c>
      <c r="F86" s="18">
        <v>2401</v>
      </c>
      <c r="G86" s="18">
        <v>6775</v>
      </c>
      <c r="H86" s="18">
        <v>1451</v>
      </c>
      <c r="I86" s="18">
        <v>3330</v>
      </c>
      <c r="J86" s="18">
        <v>984</v>
      </c>
      <c r="K86" s="18">
        <v>2804</v>
      </c>
      <c r="L86" s="18">
        <v>3453</v>
      </c>
      <c r="M86" s="18">
        <v>3423</v>
      </c>
      <c r="N86" s="18">
        <v>4993</v>
      </c>
      <c r="O86" s="18">
        <v>3202</v>
      </c>
      <c r="P86" s="18">
        <v>1234</v>
      </c>
      <c r="Q86" s="18">
        <v>3486</v>
      </c>
      <c r="R86" s="18">
        <v>7035</v>
      </c>
      <c r="S86" s="18">
        <v>4092</v>
      </c>
      <c r="T86" s="18">
        <v>6583</v>
      </c>
      <c r="U86" s="18">
        <v>5787</v>
      </c>
      <c r="V86" s="18">
        <v>9802</v>
      </c>
      <c r="W86" s="18">
        <v>5347</v>
      </c>
      <c r="X86" s="18">
        <v>13253</v>
      </c>
      <c r="Y86" s="18">
        <v>7520</v>
      </c>
      <c r="Z86" s="18">
        <v>16370</v>
      </c>
      <c r="AA86" s="18">
        <v>23791</v>
      </c>
      <c r="AB86" s="18">
        <v>7095</v>
      </c>
      <c r="AC86" s="18">
        <v>1598</v>
      </c>
      <c r="AD86" s="18">
        <v>1249</v>
      </c>
      <c r="AE86" s="18">
        <v>5169</v>
      </c>
      <c r="AF86" s="18">
        <v>2688</v>
      </c>
      <c r="AG86" s="18">
        <v>3921</v>
      </c>
      <c r="AH86" s="18">
        <v>9225</v>
      </c>
      <c r="AI86" s="18">
        <v>3035</v>
      </c>
      <c r="AJ86" s="18">
        <v>2947</v>
      </c>
      <c r="AK86" s="18">
        <v>2263</v>
      </c>
      <c r="AL86" s="18">
        <v>8516</v>
      </c>
      <c r="AM86" s="18">
        <v>10823</v>
      </c>
      <c r="AN86" s="18">
        <v>1967</v>
      </c>
      <c r="AO86" s="18">
        <v>21488</v>
      </c>
      <c r="AP86" s="18">
        <v>7994</v>
      </c>
      <c r="AQ86" s="18">
        <v>9948</v>
      </c>
      <c r="AR86" s="18">
        <v>61614</v>
      </c>
      <c r="AS86" s="18">
        <v>11878</v>
      </c>
      <c r="AT86" s="18">
        <v>5635</v>
      </c>
      <c r="AU86" s="18">
        <v>5949</v>
      </c>
      <c r="AV86" s="18">
        <v>2989</v>
      </c>
      <c r="AW86" s="18">
        <v>4563</v>
      </c>
      <c r="AX86" s="18">
        <v>2387</v>
      </c>
      <c r="AY86" s="18">
        <v>852</v>
      </c>
      <c r="AZ86" s="18">
        <v>5136</v>
      </c>
      <c r="BA86" s="18">
        <v>6377</v>
      </c>
      <c r="BB86" s="18">
        <v>2618</v>
      </c>
      <c r="BC86" s="18">
        <v>804</v>
      </c>
      <c r="BD86" s="18">
        <v>2741</v>
      </c>
      <c r="BE86" s="18">
        <v>5195</v>
      </c>
      <c r="BF86" s="18">
        <v>21991</v>
      </c>
      <c r="BG86" s="18">
        <v>26314</v>
      </c>
      <c r="BH86" s="18">
        <v>23456</v>
      </c>
      <c r="BI86" s="18">
        <v>4740</v>
      </c>
      <c r="BJ86" s="18">
        <v>6054</v>
      </c>
      <c r="BK86" s="18">
        <v>1713</v>
      </c>
      <c r="BL86" s="18">
        <v>583</v>
      </c>
      <c r="BM86" s="18">
        <v>1749</v>
      </c>
      <c r="BN86" s="18">
        <v>3075</v>
      </c>
      <c r="BO86" s="18">
        <v>1998</v>
      </c>
      <c r="BP86" s="18">
        <v>752</v>
      </c>
      <c r="BQ86" s="18">
        <v>5002</v>
      </c>
      <c r="BR86" s="18">
        <v>784</v>
      </c>
    </row>
    <row r="87" spans="1:70" ht="15.75" x14ac:dyDescent="0.25">
      <c r="A87" s="17" t="s">
        <v>343</v>
      </c>
      <c r="B87" s="18">
        <v>462562</v>
      </c>
      <c r="C87" s="18">
        <v>3717</v>
      </c>
      <c r="D87" s="18">
        <v>3314</v>
      </c>
      <c r="E87" s="18">
        <v>762</v>
      </c>
      <c r="F87" s="18">
        <v>2552</v>
      </c>
      <c r="G87" s="18">
        <v>6954</v>
      </c>
      <c r="H87" s="18">
        <v>1597</v>
      </c>
      <c r="I87" s="18">
        <v>3275</v>
      </c>
      <c r="J87" s="18">
        <v>1052</v>
      </c>
      <c r="K87" s="18">
        <v>2788</v>
      </c>
      <c r="L87" s="18">
        <v>3175</v>
      </c>
      <c r="M87" s="18">
        <v>3403</v>
      </c>
      <c r="N87" s="18">
        <v>4928</v>
      </c>
      <c r="O87" s="18">
        <v>3133</v>
      </c>
      <c r="P87" s="18">
        <v>1193</v>
      </c>
      <c r="Q87" s="18">
        <v>3607</v>
      </c>
      <c r="R87" s="18">
        <v>7283</v>
      </c>
      <c r="S87" s="18">
        <v>4345</v>
      </c>
      <c r="T87" s="18">
        <v>6496</v>
      </c>
      <c r="U87" s="18">
        <v>6025</v>
      </c>
      <c r="V87" s="18">
        <v>10140</v>
      </c>
      <c r="W87" s="18">
        <v>5491</v>
      </c>
      <c r="X87" s="18">
        <v>13763</v>
      </c>
      <c r="Y87" s="18">
        <v>7686</v>
      </c>
      <c r="Z87" s="18">
        <v>16662</v>
      </c>
      <c r="AA87" s="18">
        <v>23631</v>
      </c>
      <c r="AB87" s="18">
        <v>7143</v>
      </c>
      <c r="AC87" s="18">
        <v>1538</v>
      </c>
      <c r="AD87" s="18">
        <v>1231</v>
      </c>
      <c r="AE87" s="18">
        <v>5323</v>
      </c>
      <c r="AF87" s="18">
        <v>2888</v>
      </c>
      <c r="AG87" s="18">
        <v>3933</v>
      </c>
      <c r="AH87" s="18">
        <v>9506</v>
      </c>
      <c r="AI87" s="18">
        <v>2983</v>
      </c>
      <c r="AJ87" s="18">
        <v>2900</v>
      </c>
      <c r="AK87" s="18">
        <v>2138</v>
      </c>
      <c r="AL87" s="18">
        <v>8389</v>
      </c>
      <c r="AM87" s="18">
        <v>10678</v>
      </c>
      <c r="AN87" s="18">
        <v>1953</v>
      </c>
      <c r="AO87" s="18">
        <v>21855</v>
      </c>
      <c r="AP87" s="18">
        <v>7629</v>
      </c>
      <c r="AQ87" s="18">
        <v>10355</v>
      </c>
      <c r="AR87" s="18">
        <v>61518</v>
      </c>
      <c r="AS87" s="18">
        <v>12354</v>
      </c>
      <c r="AT87" s="18">
        <v>5694</v>
      </c>
      <c r="AU87" s="18">
        <v>6027</v>
      </c>
      <c r="AV87" s="18">
        <v>3068</v>
      </c>
      <c r="AW87" s="18">
        <v>4427</v>
      </c>
      <c r="AX87" s="18">
        <v>2363</v>
      </c>
      <c r="AY87" s="18">
        <v>888</v>
      </c>
      <c r="AZ87" s="18">
        <v>5305</v>
      </c>
      <c r="BA87" s="18">
        <v>6593</v>
      </c>
      <c r="BB87" s="18">
        <v>2597</v>
      </c>
      <c r="BC87" s="18">
        <v>833</v>
      </c>
      <c r="BD87" s="18">
        <v>2745</v>
      </c>
      <c r="BE87" s="18">
        <v>5348</v>
      </c>
      <c r="BF87" s="18">
        <v>22333</v>
      </c>
      <c r="BG87" s="18">
        <v>26530</v>
      </c>
      <c r="BH87" s="18">
        <v>23803</v>
      </c>
      <c r="BI87" s="18">
        <v>4675</v>
      </c>
      <c r="BJ87" s="18">
        <v>6095</v>
      </c>
      <c r="BK87" s="18">
        <v>1764</v>
      </c>
      <c r="BL87" s="18">
        <v>575</v>
      </c>
      <c r="BM87" s="18">
        <v>1754</v>
      </c>
      <c r="BN87" s="18">
        <v>3052</v>
      </c>
      <c r="BO87" s="18">
        <v>2080</v>
      </c>
      <c r="BP87" s="18">
        <v>742</v>
      </c>
      <c r="BQ87" s="18">
        <v>5072</v>
      </c>
      <c r="BR87" s="18">
        <v>794</v>
      </c>
    </row>
    <row r="88" spans="1:70" ht="15.75" x14ac:dyDescent="0.25">
      <c r="A88" s="17" t="s">
        <v>344</v>
      </c>
      <c r="B88" s="18">
        <v>465134</v>
      </c>
      <c r="C88" s="18">
        <v>3410</v>
      </c>
      <c r="D88" s="18">
        <v>3560</v>
      </c>
      <c r="E88" s="18">
        <v>754</v>
      </c>
      <c r="F88" s="18">
        <v>2806</v>
      </c>
      <c r="G88" s="18">
        <v>7233</v>
      </c>
      <c r="H88" s="18">
        <v>1664</v>
      </c>
      <c r="I88" s="18">
        <v>3147</v>
      </c>
      <c r="J88" s="18">
        <v>905</v>
      </c>
      <c r="K88" s="18">
        <v>2733</v>
      </c>
      <c r="L88" s="18">
        <v>3283</v>
      </c>
      <c r="M88" s="18">
        <v>3381</v>
      </c>
      <c r="N88" s="18">
        <v>4847</v>
      </c>
      <c r="O88" s="18">
        <v>3173</v>
      </c>
      <c r="P88" s="18">
        <v>1195</v>
      </c>
      <c r="Q88" s="18">
        <v>3562</v>
      </c>
      <c r="R88" s="18">
        <v>7278</v>
      </c>
      <c r="S88" s="18">
        <v>4252</v>
      </c>
      <c r="T88" s="18">
        <v>6691</v>
      </c>
      <c r="U88" s="18">
        <v>5720</v>
      </c>
      <c r="V88" s="18">
        <v>10263</v>
      </c>
      <c r="W88" s="18">
        <v>5512</v>
      </c>
      <c r="X88" s="18">
        <v>13881</v>
      </c>
      <c r="Y88" s="18">
        <v>7649</v>
      </c>
      <c r="Z88" s="18">
        <v>16699</v>
      </c>
      <c r="AA88" s="18">
        <v>23965</v>
      </c>
      <c r="AB88" s="18">
        <v>6904</v>
      </c>
      <c r="AC88" s="18">
        <v>1580</v>
      </c>
      <c r="AD88" s="18">
        <v>1314</v>
      </c>
      <c r="AE88" s="18">
        <v>5412</v>
      </c>
      <c r="AF88" s="18">
        <v>2873</v>
      </c>
      <c r="AG88" s="18">
        <v>3988</v>
      </c>
      <c r="AH88" s="18">
        <v>9584</v>
      </c>
      <c r="AI88" s="18">
        <v>2918</v>
      </c>
      <c r="AJ88" s="18">
        <v>2991</v>
      </c>
      <c r="AK88" s="18">
        <v>2116</v>
      </c>
      <c r="AL88" s="18">
        <v>8541</v>
      </c>
      <c r="AM88" s="18">
        <v>11047</v>
      </c>
      <c r="AN88" s="18">
        <v>1963</v>
      </c>
      <c r="AO88" s="18">
        <v>21671</v>
      </c>
      <c r="AP88" s="18">
        <v>8074</v>
      </c>
      <c r="AQ88" s="18">
        <v>11000</v>
      </c>
      <c r="AR88" s="18">
        <v>61560</v>
      </c>
      <c r="AS88" s="18">
        <v>12533</v>
      </c>
      <c r="AT88" s="18">
        <v>5557</v>
      </c>
      <c r="AU88" s="18">
        <v>6107</v>
      </c>
      <c r="AV88" s="18">
        <v>2939</v>
      </c>
      <c r="AW88" s="18">
        <v>4580</v>
      </c>
      <c r="AX88" s="18">
        <v>2438</v>
      </c>
      <c r="AY88" s="18">
        <v>915</v>
      </c>
      <c r="AZ88" s="18">
        <v>5495</v>
      </c>
      <c r="BA88" s="18">
        <v>6578</v>
      </c>
      <c r="BB88" s="18">
        <v>2446</v>
      </c>
      <c r="BC88" s="18">
        <v>839</v>
      </c>
      <c r="BD88" s="18">
        <v>2777</v>
      </c>
      <c r="BE88" s="18">
        <v>5532</v>
      </c>
      <c r="BF88" s="18">
        <v>22815</v>
      </c>
      <c r="BG88" s="18">
        <v>26486</v>
      </c>
      <c r="BH88" s="18">
        <v>23840</v>
      </c>
      <c r="BI88" s="18">
        <v>4681</v>
      </c>
      <c r="BJ88" s="18">
        <v>6261</v>
      </c>
      <c r="BK88" s="18">
        <v>1824</v>
      </c>
      <c r="BL88" s="18">
        <v>562</v>
      </c>
      <c r="BM88" s="18">
        <v>2050</v>
      </c>
      <c r="BN88" s="18">
        <v>3079</v>
      </c>
      <c r="BO88" s="18">
        <v>2164</v>
      </c>
      <c r="BP88" s="18">
        <v>717</v>
      </c>
      <c r="BQ88" s="18">
        <v>5210</v>
      </c>
      <c r="BR88" s="18">
        <v>799</v>
      </c>
    </row>
    <row r="89" spans="1:70" ht="15.75" x14ac:dyDescent="0.25">
      <c r="A89" s="17" t="s">
        <v>345</v>
      </c>
      <c r="B89" s="18">
        <v>468332</v>
      </c>
      <c r="C89" s="18">
        <v>2894</v>
      </c>
      <c r="D89" s="18">
        <v>4266</v>
      </c>
      <c r="E89" s="18">
        <v>756</v>
      </c>
      <c r="F89" s="18">
        <v>3510</v>
      </c>
      <c r="G89" s="18">
        <v>7290</v>
      </c>
      <c r="H89" s="18">
        <v>1709</v>
      </c>
      <c r="I89" s="18">
        <v>3108</v>
      </c>
      <c r="J89" s="18">
        <v>790</v>
      </c>
      <c r="K89" s="18">
        <v>2684</v>
      </c>
      <c r="L89" s="18">
        <v>3219</v>
      </c>
      <c r="M89" s="18">
        <v>3374</v>
      </c>
      <c r="N89" s="18">
        <v>4824</v>
      </c>
      <c r="O89" s="18">
        <v>3184</v>
      </c>
      <c r="P89" s="18">
        <v>1200</v>
      </c>
      <c r="Q89" s="18">
        <v>3761</v>
      </c>
      <c r="R89" s="18">
        <v>7319</v>
      </c>
      <c r="S89" s="18">
        <v>4392</v>
      </c>
      <c r="T89" s="18">
        <v>6793</v>
      </c>
      <c r="U89" s="18">
        <v>5882</v>
      </c>
      <c r="V89" s="18">
        <v>10434</v>
      </c>
      <c r="W89" s="18">
        <v>5554</v>
      </c>
      <c r="X89" s="18">
        <v>13936</v>
      </c>
      <c r="Y89" s="18">
        <v>7927</v>
      </c>
      <c r="Z89" s="18">
        <v>16631</v>
      </c>
      <c r="AA89" s="18">
        <v>23971</v>
      </c>
      <c r="AB89" s="18">
        <v>6942</v>
      </c>
      <c r="AC89" s="18">
        <v>1555</v>
      </c>
      <c r="AD89" s="18">
        <v>1286</v>
      </c>
      <c r="AE89" s="18">
        <v>5378</v>
      </c>
      <c r="AF89" s="18">
        <v>2936</v>
      </c>
      <c r="AG89" s="18">
        <v>4028</v>
      </c>
      <c r="AH89" s="18">
        <v>9714</v>
      </c>
      <c r="AI89" s="18">
        <v>2960</v>
      </c>
      <c r="AJ89" s="18">
        <v>2930</v>
      </c>
      <c r="AK89" s="18">
        <v>2024</v>
      </c>
      <c r="AL89" s="18">
        <v>8254</v>
      </c>
      <c r="AM89" s="18">
        <v>11151</v>
      </c>
      <c r="AN89" s="18">
        <v>1968</v>
      </c>
      <c r="AO89" s="18">
        <v>21857</v>
      </c>
      <c r="AP89" s="18">
        <v>7228</v>
      </c>
      <c r="AQ89" s="18">
        <v>10938</v>
      </c>
      <c r="AR89" s="18">
        <v>62016</v>
      </c>
      <c r="AS89" s="18">
        <v>12610</v>
      </c>
      <c r="AT89" s="18">
        <v>5577</v>
      </c>
      <c r="AU89" s="18">
        <v>6084</v>
      </c>
      <c r="AV89" s="18">
        <v>3120</v>
      </c>
      <c r="AW89" s="18">
        <v>4741</v>
      </c>
      <c r="AX89" s="18">
        <v>2435</v>
      </c>
      <c r="AY89" s="18">
        <v>960</v>
      </c>
      <c r="AZ89" s="18">
        <v>5567</v>
      </c>
      <c r="BA89" s="18">
        <v>6810</v>
      </c>
      <c r="BB89" s="18">
        <v>2506</v>
      </c>
      <c r="BC89" s="18">
        <v>842</v>
      </c>
      <c r="BD89" s="18">
        <v>2754</v>
      </c>
      <c r="BE89" s="18">
        <v>5565</v>
      </c>
      <c r="BF89" s="18">
        <v>22950</v>
      </c>
      <c r="BG89" s="18">
        <v>26787</v>
      </c>
      <c r="BH89" s="18">
        <v>23650</v>
      </c>
      <c r="BI89" s="18">
        <v>4667</v>
      </c>
      <c r="BJ89" s="18">
        <v>6297</v>
      </c>
      <c r="BK89" s="18">
        <v>1871</v>
      </c>
      <c r="BL89" s="18">
        <v>563</v>
      </c>
      <c r="BM89" s="18">
        <v>2160</v>
      </c>
      <c r="BN89" s="18">
        <v>3081</v>
      </c>
      <c r="BO89" s="18">
        <v>2177</v>
      </c>
      <c r="BP89" s="18">
        <v>746</v>
      </c>
      <c r="BQ89" s="18">
        <v>5248</v>
      </c>
      <c r="BR89" s="18">
        <v>825</v>
      </c>
    </row>
    <row r="90" spans="1:70" ht="15.75" x14ac:dyDescent="0.25">
      <c r="A90" s="17" t="s">
        <v>346</v>
      </c>
      <c r="B90" s="18">
        <v>476393</v>
      </c>
      <c r="C90" s="18">
        <v>2423</v>
      </c>
      <c r="D90" s="18">
        <v>5485</v>
      </c>
      <c r="E90" s="18">
        <v>790</v>
      </c>
      <c r="F90" s="18">
        <v>4695</v>
      </c>
      <c r="G90" s="18">
        <v>7328</v>
      </c>
      <c r="H90" s="18">
        <v>1727</v>
      </c>
      <c r="I90" s="18">
        <v>3091</v>
      </c>
      <c r="J90" s="18">
        <v>821</v>
      </c>
      <c r="K90" s="18">
        <v>2571</v>
      </c>
      <c r="L90" s="18">
        <v>3257</v>
      </c>
      <c r="M90" s="18">
        <v>3373</v>
      </c>
      <c r="N90" s="18">
        <v>5162</v>
      </c>
      <c r="O90" s="18">
        <v>3194</v>
      </c>
      <c r="P90" s="18">
        <v>1220</v>
      </c>
      <c r="Q90" s="18">
        <v>3963</v>
      </c>
      <c r="R90" s="18">
        <v>7299</v>
      </c>
      <c r="S90" s="18">
        <v>4398</v>
      </c>
      <c r="T90" s="18">
        <v>6647</v>
      </c>
      <c r="U90" s="18">
        <v>6045</v>
      </c>
      <c r="V90" s="18">
        <v>10715</v>
      </c>
      <c r="W90" s="18">
        <v>5651</v>
      </c>
      <c r="X90" s="18">
        <v>14006</v>
      </c>
      <c r="Y90" s="18">
        <v>7871</v>
      </c>
      <c r="Z90" s="18">
        <v>16701</v>
      </c>
      <c r="AA90" s="18">
        <v>24307</v>
      </c>
      <c r="AB90" s="18">
        <v>6942</v>
      </c>
      <c r="AC90" s="18">
        <v>1537</v>
      </c>
      <c r="AD90" s="18">
        <v>1273</v>
      </c>
      <c r="AE90" s="18">
        <v>5570</v>
      </c>
      <c r="AF90" s="18">
        <v>2929</v>
      </c>
      <c r="AG90" s="18">
        <v>3966</v>
      </c>
      <c r="AH90" s="18">
        <v>9628</v>
      </c>
      <c r="AI90" s="18">
        <v>2957</v>
      </c>
      <c r="AJ90" s="18">
        <v>3165</v>
      </c>
      <c r="AK90" s="18">
        <v>2109</v>
      </c>
      <c r="AL90" s="18">
        <v>8208</v>
      </c>
      <c r="AM90" s="18">
        <v>11328</v>
      </c>
      <c r="AN90" s="18">
        <v>2064</v>
      </c>
      <c r="AO90" s="18">
        <v>21307</v>
      </c>
      <c r="AP90" s="18">
        <v>7686</v>
      </c>
      <c r="AQ90" s="18">
        <v>10926</v>
      </c>
      <c r="AR90" s="18">
        <v>62698</v>
      </c>
      <c r="AS90" s="18">
        <v>12516</v>
      </c>
      <c r="AT90" s="18">
        <v>5737</v>
      </c>
      <c r="AU90" s="18">
        <v>6062</v>
      </c>
      <c r="AV90" s="18">
        <v>3278</v>
      </c>
      <c r="AW90" s="18">
        <v>4668</v>
      </c>
      <c r="AX90" s="18">
        <v>2378</v>
      </c>
      <c r="AY90" s="18">
        <v>956</v>
      </c>
      <c r="AZ90" s="18">
        <v>5491</v>
      </c>
      <c r="BA90" s="18">
        <v>6897</v>
      </c>
      <c r="BB90" s="18">
        <v>2569</v>
      </c>
      <c r="BC90" s="18">
        <v>861</v>
      </c>
      <c r="BD90" s="18">
        <v>2773</v>
      </c>
      <c r="BE90" s="18">
        <v>5638</v>
      </c>
      <c r="BF90" s="18">
        <v>23039</v>
      </c>
      <c r="BG90" s="18">
        <v>27021</v>
      </c>
      <c r="BH90" s="18">
        <v>24505</v>
      </c>
      <c r="BI90" s="18">
        <v>4618</v>
      </c>
      <c r="BJ90" s="18">
        <v>6216</v>
      </c>
      <c r="BK90" s="18">
        <v>1891</v>
      </c>
      <c r="BL90" s="18">
        <v>567</v>
      </c>
      <c r="BM90" s="18">
        <v>2181</v>
      </c>
      <c r="BN90" s="18">
        <v>3088</v>
      </c>
      <c r="BO90" s="18">
        <v>2146</v>
      </c>
      <c r="BP90" s="18">
        <v>742</v>
      </c>
      <c r="BQ90" s="18">
        <v>5423</v>
      </c>
      <c r="BR90" s="18">
        <v>820</v>
      </c>
    </row>
    <row r="91" spans="1:70" ht="15.75" x14ac:dyDescent="0.25">
      <c r="A91" s="17" t="s">
        <v>347</v>
      </c>
      <c r="B91" s="18">
        <v>480066</v>
      </c>
      <c r="C91" s="18">
        <v>2751</v>
      </c>
      <c r="D91" s="18">
        <v>2664</v>
      </c>
      <c r="E91" s="18">
        <v>807</v>
      </c>
      <c r="F91" s="18">
        <v>1857</v>
      </c>
      <c r="G91" s="18">
        <v>7288</v>
      </c>
      <c r="H91" s="18">
        <v>1641</v>
      </c>
      <c r="I91" s="18">
        <v>3089</v>
      </c>
      <c r="J91" s="18">
        <v>776</v>
      </c>
      <c r="K91" s="18">
        <v>2592</v>
      </c>
      <c r="L91" s="18">
        <v>3183</v>
      </c>
      <c r="M91" s="18">
        <v>3291</v>
      </c>
      <c r="N91" s="18">
        <v>5237</v>
      </c>
      <c r="O91" s="18">
        <v>3385</v>
      </c>
      <c r="P91" s="18">
        <v>1169</v>
      </c>
      <c r="Q91" s="18">
        <v>4103</v>
      </c>
      <c r="R91" s="18">
        <v>7316</v>
      </c>
      <c r="S91" s="18">
        <v>4476</v>
      </c>
      <c r="T91" s="18">
        <v>6508</v>
      </c>
      <c r="U91" s="18">
        <v>6027</v>
      </c>
      <c r="V91" s="18">
        <v>10816</v>
      </c>
      <c r="W91" s="18">
        <v>5654</v>
      </c>
      <c r="X91" s="18">
        <v>13754</v>
      </c>
      <c r="Y91" s="18">
        <v>7971</v>
      </c>
      <c r="Z91" s="18">
        <v>16644</v>
      </c>
      <c r="AA91" s="18">
        <v>23964</v>
      </c>
      <c r="AB91" s="18">
        <v>7043</v>
      </c>
      <c r="AC91" s="18">
        <v>1480</v>
      </c>
      <c r="AD91" s="18">
        <v>1160</v>
      </c>
      <c r="AE91" s="18">
        <v>5649</v>
      </c>
      <c r="AF91" s="18">
        <v>2924</v>
      </c>
      <c r="AG91" s="18">
        <v>4018</v>
      </c>
      <c r="AH91" s="18">
        <v>9844</v>
      </c>
      <c r="AI91" s="18">
        <v>2997</v>
      </c>
      <c r="AJ91" s="18">
        <v>3128</v>
      </c>
      <c r="AK91" s="18">
        <v>2031</v>
      </c>
      <c r="AL91" s="18">
        <v>8569</v>
      </c>
      <c r="AM91" s="18">
        <v>11439</v>
      </c>
      <c r="AN91" s="18">
        <v>2177</v>
      </c>
      <c r="AO91" s="18">
        <v>21842</v>
      </c>
      <c r="AP91" s="18">
        <v>7971</v>
      </c>
      <c r="AQ91" s="18">
        <v>11594</v>
      </c>
      <c r="AR91" s="18">
        <v>64234</v>
      </c>
      <c r="AS91" s="18">
        <v>12804</v>
      </c>
      <c r="AT91" s="18">
        <v>5723</v>
      </c>
      <c r="AU91" s="18">
        <v>6089</v>
      </c>
      <c r="AV91" s="18">
        <v>3406</v>
      </c>
      <c r="AW91" s="18">
        <v>4804</v>
      </c>
      <c r="AX91" s="18">
        <v>2315</v>
      </c>
      <c r="AY91" s="18">
        <v>989</v>
      </c>
      <c r="AZ91" s="18">
        <v>5587</v>
      </c>
      <c r="BA91" s="18">
        <v>6866</v>
      </c>
      <c r="BB91" s="18">
        <v>2533</v>
      </c>
      <c r="BC91" s="18">
        <v>896</v>
      </c>
      <c r="BD91" s="18">
        <v>2801</v>
      </c>
      <c r="BE91" s="18">
        <v>5637</v>
      </c>
      <c r="BF91" s="18">
        <v>23299</v>
      </c>
      <c r="BG91" s="18">
        <v>27873</v>
      </c>
      <c r="BH91" s="18">
        <v>24923</v>
      </c>
      <c r="BI91" s="18">
        <v>4536</v>
      </c>
      <c r="BJ91" s="18">
        <v>6099</v>
      </c>
      <c r="BK91" s="18">
        <v>1908</v>
      </c>
      <c r="BL91" s="18">
        <v>598</v>
      </c>
      <c r="BM91" s="18">
        <v>2104</v>
      </c>
      <c r="BN91" s="18">
        <v>3045</v>
      </c>
      <c r="BO91" s="18">
        <v>2200</v>
      </c>
      <c r="BP91" s="18">
        <v>741</v>
      </c>
      <c r="BQ91" s="18">
        <v>5549</v>
      </c>
      <c r="BR91" s="18">
        <v>839</v>
      </c>
    </row>
    <row r="92" spans="1:70" ht="15.75" x14ac:dyDescent="0.25">
      <c r="A92" s="17" t="s">
        <v>348</v>
      </c>
      <c r="B92" s="18">
        <v>481066</v>
      </c>
      <c r="C92" s="18">
        <v>3259</v>
      </c>
      <c r="D92" s="18">
        <v>5099</v>
      </c>
      <c r="E92" s="18">
        <v>859</v>
      </c>
      <c r="F92" s="18">
        <v>4240</v>
      </c>
      <c r="G92" s="18">
        <v>7461</v>
      </c>
      <c r="H92" s="18">
        <v>1681</v>
      </c>
      <c r="I92" s="18">
        <v>3131</v>
      </c>
      <c r="J92" s="18">
        <v>838</v>
      </c>
      <c r="K92" s="18">
        <v>2680</v>
      </c>
      <c r="L92" s="18">
        <v>3229</v>
      </c>
      <c r="M92" s="18">
        <v>3360</v>
      </c>
      <c r="N92" s="18">
        <v>5176</v>
      </c>
      <c r="O92" s="18">
        <v>3321</v>
      </c>
      <c r="P92" s="18">
        <v>1162</v>
      </c>
      <c r="Q92" s="18">
        <v>4038</v>
      </c>
      <c r="R92" s="18">
        <v>7288</v>
      </c>
      <c r="S92" s="18">
        <v>4527</v>
      </c>
      <c r="T92" s="18">
        <v>6249</v>
      </c>
      <c r="U92" s="18">
        <v>6021</v>
      </c>
      <c r="V92" s="18">
        <v>11257</v>
      </c>
      <c r="W92" s="18">
        <v>5851</v>
      </c>
      <c r="X92" s="18">
        <v>14007</v>
      </c>
      <c r="Y92" s="18">
        <v>8002</v>
      </c>
      <c r="Z92" s="18">
        <v>17060</v>
      </c>
      <c r="AA92" s="18">
        <v>24331</v>
      </c>
      <c r="AB92" s="18">
        <v>7055</v>
      </c>
      <c r="AC92" s="18">
        <v>1530</v>
      </c>
      <c r="AD92" s="18">
        <v>1253</v>
      </c>
      <c r="AE92" s="18">
        <v>5672</v>
      </c>
      <c r="AF92" s="18">
        <v>2974</v>
      </c>
      <c r="AG92" s="18">
        <v>4113</v>
      </c>
      <c r="AH92" s="18">
        <v>10002</v>
      </c>
      <c r="AI92" s="18">
        <v>3075</v>
      </c>
      <c r="AJ92" s="18">
        <v>3138</v>
      </c>
      <c r="AK92" s="18">
        <v>1905</v>
      </c>
      <c r="AL92" s="18">
        <v>8444</v>
      </c>
      <c r="AM92" s="18">
        <v>11668</v>
      </c>
      <c r="AN92" s="18">
        <v>2194</v>
      </c>
      <c r="AO92" s="18">
        <v>22047</v>
      </c>
      <c r="AP92" s="18">
        <v>8209</v>
      </c>
      <c r="AQ92" s="18">
        <v>11531</v>
      </c>
      <c r="AR92" s="18">
        <v>64701</v>
      </c>
      <c r="AS92" s="18">
        <v>12771</v>
      </c>
      <c r="AT92" s="18">
        <v>5725</v>
      </c>
      <c r="AU92" s="18">
        <v>5925</v>
      </c>
      <c r="AV92" s="18">
        <v>3530</v>
      </c>
      <c r="AW92" s="18">
        <v>4680</v>
      </c>
      <c r="AX92" s="18">
        <v>2272</v>
      </c>
      <c r="AY92" s="18">
        <v>1024</v>
      </c>
      <c r="AZ92" s="18">
        <v>5711</v>
      </c>
      <c r="BA92" s="18">
        <v>6928</v>
      </c>
      <c r="BB92" s="18">
        <v>2589</v>
      </c>
      <c r="BC92" s="18">
        <v>917</v>
      </c>
      <c r="BD92" s="18">
        <v>2757</v>
      </c>
      <c r="BE92" s="18">
        <v>5582</v>
      </c>
      <c r="BF92" s="18">
        <v>22984</v>
      </c>
      <c r="BG92" s="18">
        <v>28123</v>
      </c>
      <c r="BH92" s="18">
        <v>24731</v>
      </c>
      <c r="BI92" s="18">
        <v>4710</v>
      </c>
      <c r="BJ92" s="18">
        <v>6375</v>
      </c>
      <c r="BK92" s="18">
        <v>1943</v>
      </c>
      <c r="BL92" s="18">
        <v>594</v>
      </c>
      <c r="BM92" s="18">
        <v>2090</v>
      </c>
      <c r="BN92" s="18">
        <v>3134</v>
      </c>
      <c r="BO92" s="18">
        <v>2162</v>
      </c>
      <c r="BP92" s="18">
        <v>761</v>
      </c>
      <c r="BQ92" s="18">
        <v>5655</v>
      </c>
      <c r="BR92" s="18">
        <v>873</v>
      </c>
    </row>
    <row r="93" spans="1:70" ht="15.75" x14ac:dyDescent="0.25">
      <c r="A93" s="17" t="s">
        <v>349</v>
      </c>
      <c r="B93" s="18">
        <v>488782</v>
      </c>
      <c r="C93" s="18">
        <v>3277</v>
      </c>
      <c r="D93" s="18">
        <v>6949</v>
      </c>
      <c r="E93" s="18">
        <v>865</v>
      </c>
      <c r="F93" s="18">
        <v>6084</v>
      </c>
      <c r="G93" s="18">
        <v>7562</v>
      </c>
      <c r="H93" s="18">
        <v>1714</v>
      </c>
      <c r="I93" s="18">
        <v>3171</v>
      </c>
      <c r="J93" s="18">
        <v>896</v>
      </c>
      <c r="K93" s="18">
        <v>2800</v>
      </c>
      <c r="L93" s="18">
        <v>3182</v>
      </c>
      <c r="M93" s="18">
        <v>3492</v>
      </c>
      <c r="N93" s="18">
        <v>5270</v>
      </c>
      <c r="O93" s="18">
        <v>3238</v>
      </c>
      <c r="P93" s="18">
        <v>1187</v>
      </c>
      <c r="Q93" s="18">
        <v>4015</v>
      </c>
      <c r="R93" s="18">
        <v>7296</v>
      </c>
      <c r="S93" s="18">
        <v>4562</v>
      </c>
      <c r="T93" s="18">
        <v>6450</v>
      </c>
      <c r="U93" s="18">
        <v>6077</v>
      </c>
      <c r="V93" s="18">
        <v>11454</v>
      </c>
      <c r="W93" s="18">
        <v>5944</v>
      </c>
      <c r="X93" s="18">
        <v>14066</v>
      </c>
      <c r="Y93" s="18">
        <v>7958</v>
      </c>
      <c r="Z93" s="18">
        <v>17648</v>
      </c>
      <c r="AA93" s="18">
        <v>24395</v>
      </c>
      <c r="AB93" s="18">
        <v>7384</v>
      </c>
      <c r="AC93" s="18">
        <v>1583</v>
      </c>
      <c r="AD93" s="18">
        <v>1326</v>
      </c>
      <c r="AE93" s="18">
        <v>5716</v>
      </c>
      <c r="AF93" s="18">
        <v>3027</v>
      </c>
      <c r="AG93" s="18">
        <v>4177</v>
      </c>
      <c r="AH93" s="18">
        <v>10113</v>
      </c>
      <c r="AI93" s="18">
        <v>2961</v>
      </c>
      <c r="AJ93" s="18">
        <v>3136</v>
      </c>
      <c r="AK93" s="18">
        <v>1873</v>
      </c>
      <c r="AL93" s="18">
        <v>8411</v>
      </c>
      <c r="AM93" s="18">
        <v>11974</v>
      </c>
      <c r="AN93" s="18">
        <v>2175</v>
      </c>
      <c r="AO93" s="18">
        <v>21611</v>
      </c>
      <c r="AP93" s="18">
        <v>8184</v>
      </c>
      <c r="AQ93" s="18">
        <v>11604</v>
      </c>
      <c r="AR93" s="18">
        <v>65372</v>
      </c>
      <c r="AS93" s="18">
        <v>12808</v>
      </c>
      <c r="AT93" s="18">
        <v>5760</v>
      </c>
      <c r="AU93" s="18">
        <v>5914</v>
      </c>
      <c r="AV93" s="18">
        <v>3715</v>
      </c>
      <c r="AW93" s="18">
        <v>4635</v>
      </c>
      <c r="AX93" s="18">
        <v>2335</v>
      </c>
      <c r="AY93" s="18">
        <v>1055</v>
      </c>
      <c r="AZ93" s="18">
        <v>5789</v>
      </c>
      <c r="BA93" s="18">
        <v>7050</v>
      </c>
      <c r="BB93" s="18">
        <v>2589</v>
      </c>
      <c r="BC93" s="18">
        <v>922</v>
      </c>
      <c r="BD93" s="18">
        <v>2803</v>
      </c>
      <c r="BE93" s="18">
        <v>5557</v>
      </c>
      <c r="BF93" s="18">
        <v>23642</v>
      </c>
      <c r="BG93" s="18">
        <v>28296</v>
      </c>
      <c r="BH93" s="18">
        <v>24592</v>
      </c>
      <c r="BI93" s="18">
        <v>4806</v>
      </c>
      <c r="BJ93" s="18">
        <v>6467</v>
      </c>
      <c r="BK93" s="18">
        <v>2001</v>
      </c>
      <c r="BL93" s="18">
        <v>592</v>
      </c>
      <c r="BM93" s="18">
        <v>2061</v>
      </c>
      <c r="BN93" s="18">
        <v>3131</v>
      </c>
      <c r="BO93" s="18">
        <v>2206</v>
      </c>
      <c r="BP93" s="18">
        <v>759</v>
      </c>
      <c r="BQ93" s="18">
        <v>5598</v>
      </c>
      <c r="BR93" s="18">
        <v>908</v>
      </c>
    </row>
    <row r="94" spans="1:70" ht="15.75" x14ac:dyDescent="0.25">
      <c r="A94" s="17" t="s">
        <v>350</v>
      </c>
      <c r="B94" s="18">
        <v>492705</v>
      </c>
      <c r="C94" s="18">
        <v>3251</v>
      </c>
      <c r="D94" s="18">
        <v>8056</v>
      </c>
      <c r="E94" s="18">
        <v>806</v>
      </c>
      <c r="F94" s="18">
        <v>7250</v>
      </c>
      <c r="G94" s="18">
        <v>7614</v>
      </c>
      <c r="H94" s="18">
        <v>1692</v>
      </c>
      <c r="I94" s="18">
        <v>3223</v>
      </c>
      <c r="J94" s="18">
        <v>895</v>
      </c>
      <c r="K94" s="18">
        <v>2948</v>
      </c>
      <c r="L94" s="18">
        <v>3309</v>
      </c>
      <c r="M94" s="18">
        <v>3515</v>
      </c>
      <c r="N94" s="18">
        <v>5114</v>
      </c>
      <c r="O94" s="18">
        <v>3242</v>
      </c>
      <c r="P94" s="18">
        <v>1215</v>
      </c>
      <c r="Q94" s="18">
        <v>3962</v>
      </c>
      <c r="R94" s="18">
        <v>7221</v>
      </c>
      <c r="S94" s="18">
        <v>4594</v>
      </c>
      <c r="T94" s="18">
        <v>6504</v>
      </c>
      <c r="U94" s="18">
        <v>6081</v>
      </c>
      <c r="V94" s="18">
        <v>11484</v>
      </c>
      <c r="W94" s="18">
        <v>5973</v>
      </c>
      <c r="X94" s="18">
        <v>14033</v>
      </c>
      <c r="Y94" s="18">
        <v>8118</v>
      </c>
      <c r="Z94" s="18">
        <v>18169</v>
      </c>
      <c r="AA94" s="18">
        <v>24573</v>
      </c>
      <c r="AB94" s="18">
        <v>7528</v>
      </c>
      <c r="AC94" s="18">
        <v>1571</v>
      </c>
      <c r="AD94" s="18">
        <v>1397</v>
      </c>
      <c r="AE94" s="18">
        <v>5857</v>
      </c>
      <c r="AF94" s="18">
        <v>3128</v>
      </c>
      <c r="AG94" s="18">
        <v>4264</v>
      </c>
      <c r="AH94" s="18">
        <v>10264</v>
      </c>
      <c r="AI94" s="18">
        <v>2952</v>
      </c>
      <c r="AJ94" s="18">
        <v>3147</v>
      </c>
      <c r="AK94" s="18">
        <v>1921</v>
      </c>
      <c r="AL94" s="18">
        <v>8327</v>
      </c>
      <c r="AM94" s="18">
        <v>12252</v>
      </c>
      <c r="AN94" s="18">
        <v>2158</v>
      </c>
      <c r="AO94" s="18">
        <v>21642</v>
      </c>
      <c r="AP94" s="18">
        <v>7710</v>
      </c>
      <c r="AQ94" s="18">
        <v>11485</v>
      </c>
      <c r="AR94" s="18">
        <v>65719</v>
      </c>
      <c r="AS94" s="18">
        <v>12963</v>
      </c>
      <c r="AT94" s="18">
        <v>5935</v>
      </c>
      <c r="AU94" s="18">
        <v>5857</v>
      </c>
      <c r="AV94" s="18">
        <v>3760</v>
      </c>
      <c r="AW94" s="18">
        <v>4704</v>
      </c>
      <c r="AX94" s="18">
        <v>2354</v>
      </c>
      <c r="AY94" s="18">
        <v>1049</v>
      </c>
      <c r="AZ94" s="18">
        <v>5878</v>
      </c>
      <c r="BA94" s="18">
        <v>7347</v>
      </c>
      <c r="BB94" s="18">
        <v>2649</v>
      </c>
      <c r="BC94" s="18">
        <v>897</v>
      </c>
      <c r="BD94" s="18">
        <v>2777</v>
      </c>
      <c r="BE94" s="18">
        <v>5454</v>
      </c>
      <c r="BF94" s="18">
        <v>23910</v>
      </c>
      <c r="BG94" s="18">
        <v>28491</v>
      </c>
      <c r="BH94" s="18">
        <v>24833</v>
      </c>
      <c r="BI94" s="18">
        <v>4907</v>
      </c>
      <c r="BJ94" s="18">
        <v>6582</v>
      </c>
      <c r="BK94" s="18">
        <v>2020</v>
      </c>
      <c r="BL94" s="18">
        <v>587</v>
      </c>
      <c r="BM94" s="18">
        <v>2052</v>
      </c>
      <c r="BN94" s="18">
        <v>3247</v>
      </c>
      <c r="BO94" s="18">
        <v>2133</v>
      </c>
      <c r="BP94" s="18">
        <v>779</v>
      </c>
      <c r="BQ94" s="18">
        <v>5492</v>
      </c>
      <c r="BR94" s="18">
        <v>985</v>
      </c>
    </row>
    <row r="95" spans="1:70" ht="15.75" x14ac:dyDescent="0.25">
      <c r="A95" s="17" t="s">
        <v>351</v>
      </c>
      <c r="B95" s="18">
        <v>498591</v>
      </c>
      <c r="C95" s="18">
        <v>3185</v>
      </c>
      <c r="D95" s="18">
        <v>6546</v>
      </c>
      <c r="E95" s="18">
        <v>852</v>
      </c>
      <c r="F95" s="18">
        <v>5694</v>
      </c>
      <c r="G95" s="18">
        <v>7763</v>
      </c>
      <c r="H95" s="18">
        <v>1733</v>
      </c>
      <c r="I95" s="18">
        <v>3339</v>
      </c>
      <c r="J95" s="18">
        <v>960</v>
      </c>
      <c r="K95" s="18">
        <v>3082</v>
      </c>
      <c r="L95" s="18">
        <v>3600</v>
      </c>
      <c r="M95" s="18">
        <v>3574</v>
      </c>
      <c r="N95" s="18">
        <v>5460</v>
      </c>
      <c r="O95" s="18">
        <v>3453</v>
      </c>
      <c r="P95" s="18">
        <v>1225</v>
      </c>
      <c r="Q95" s="18">
        <v>3883</v>
      </c>
      <c r="R95" s="18">
        <v>7407</v>
      </c>
      <c r="S95" s="18">
        <v>4583</v>
      </c>
      <c r="T95" s="18">
        <v>7013</v>
      </c>
      <c r="U95" s="18">
        <v>6062</v>
      </c>
      <c r="V95" s="18">
        <v>11654</v>
      </c>
      <c r="W95" s="18">
        <v>6093</v>
      </c>
      <c r="X95" s="18">
        <v>14269</v>
      </c>
      <c r="Y95" s="18">
        <v>8291</v>
      </c>
      <c r="Z95" s="18">
        <v>18646</v>
      </c>
      <c r="AA95" s="18">
        <v>24798</v>
      </c>
      <c r="AB95" s="18">
        <v>7583</v>
      </c>
      <c r="AC95" s="18">
        <v>1674</v>
      </c>
      <c r="AD95" s="18">
        <v>1401</v>
      </c>
      <c r="AE95" s="18">
        <v>6003</v>
      </c>
      <c r="AF95" s="18">
        <v>3069</v>
      </c>
      <c r="AG95" s="18">
        <v>4355</v>
      </c>
      <c r="AH95" s="18">
        <v>10386</v>
      </c>
      <c r="AI95" s="18">
        <v>3027</v>
      </c>
      <c r="AJ95" s="18">
        <v>3115</v>
      </c>
      <c r="AK95" s="18">
        <v>1962</v>
      </c>
      <c r="AL95" s="18">
        <v>8449</v>
      </c>
      <c r="AM95" s="18">
        <v>12316</v>
      </c>
      <c r="AN95" s="18">
        <v>2243</v>
      </c>
      <c r="AO95" s="18">
        <v>21051</v>
      </c>
      <c r="AP95" s="18">
        <v>7961</v>
      </c>
      <c r="AQ95" s="18">
        <v>12154</v>
      </c>
      <c r="AR95" s="18">
        <v>65922</v>
      </c>
      <c r="AS95" s="18">
        <v>12907</v>
      </c>
      <c r="AT95" s="18">
        <v>5938</v>
      </c>
      <c r="AU95" s="18">
        <v>5853</v>
      </c>
      <c r="AV95" s="18">
        <v>3789</v>
      </c>
      <c r="AW95" s="18">
        <v>4589</v>
      </c>
      <c r="AX95" s="18">
        <v>2419</v>
      </c>
      <c r="AY95" s="18">
        <v>1028</v>
      </c>
      <c r="AZ95" s="18">
        <v>6013</v>
      </c>
      <c r="BA95" s="18">
        <v>7414</v>
      </c>
      <c r="BB95" s="18">
        <v>2746</v>
      </c>
      <c r="BC95" s="18">
        <v>905</v>
      </c>
      <c r="BD95" s="18">
        <v>2839</v>
      </c>
      <c r="BE95" s="18">
        <v>5557</v>
      </c>
      <c r="BF95" s="18">
        <v>24121</v>
      </c>
      <c r="BG95" s="18">
        <v>28557</v>
      </c>
      <c r="BH95" s="18">
        <v>25082</v>
      </c>
      <c r="BI95" s="18">
        <v>5078</v>
      </c>
      <c r="BJ95" s="18">
        <v>6809</v>
      </c>
      <c r="BK95" s="18">
        <v>2082</v>
      </c>
      <c r="BL95" s="18">
        <v>587</v>
      </c>
      <c r="BM95" s="18">
        <v>2099</v>
      </c>
      <c r="BN95" s="18">
        <v>3273</v>
      </c>
      <c r="BO95" s="18">
        <v>2137</v>
      </c>
      <c r="BP95" s="18">
        <v>752</v>
      </c>
      <c r="BQ95" s="18">
        <v>5593</v>
      </c>
      <c r="BR95" s="18">
        <v>972</v>
      </c>
    </row>
    <row r="96" spans="1:70" ht="15.75" x14ac:dyDescent="0.25">
      <c r="A96" s="17" t="s">
        <v>352</v>
      </c>
      <c r="B96" s="18">
        <v>500611</v>
      </c>
      <c r="C96" s="18">
        <v>3347</v>
      </c>
      <c r="D96" s="18">
        <v>5516</v>
      </c>
      <c r="E96" s="18">
        <v>860</v>
      </c>
      <c r="F96" s="18">
        <v>4656</v>
      </c>
      <c r="G96" s="18">
        <v>7611</v>
      </c>
      <c r="H96" s="18">
        <v>1747</v>
      </c>
      <c r="I96" s="18">
        <v>3296</v>
      </c>
      <c r="J96" s="18">
        <v>996</v>
      </c>
      <c r="K96" s="18">
        <v>3038</v>
      </c>
      <c r="L96" s="18">
        <v>3357</v>
      </c>
      <c r="M96" s="18">
        <v>3609</v>
      </c>
      <c r="N96" s="18">
        <v>5518</v>
      </c>
      <c r="O96" s="18">
        <v>3508</v>
      </c>
      <c r="P96" s="18">
        <v>1266</v>
      </c>
      <c r="Q96" s="18">
        <v>3829</v>
      </c>
      <c r="R96" s="18">
        <v>7345</v>
      </c>
      <c r="S96" s="18">
        <v>4680</v>
      </c>
      <c r="T96" s="18">
        <v>7667</v>
      </c>
      <c r="U96" s="18">
        <v>6093</v>
      </c>
      <c r="V96" s="18">
        <v>11768</v>
      </c>
      <c r="W96" s="18">
        <v>6180</v>
      </c>
      <c r="X96" s="18">
        <v>14446</v>
      </c>
      <c r="Y96" s="18">
        <v>8359</v>
      </c>
      <c r="Z96" s="18">
        <v>19404</v>
      </c>
      <c r="AA96" s="18">
        <v>24910</v>
      </c>
      <c r="AB96" s="18">
        <v>7755</v>
      </c>
      <c r="AC96" s="18">
        <v>1782</v>
      </c>
      <c r="AD96" s="18">
        <v>1455</v>
      </c>
      <c r="AE96" s="18">
        <v>6021</v>
      </c>
      <c r="AF96" s="18">
        <v>3054</v>
      </c>
      <c r="AG96" s="18">
        <v>4320</v>
      </c>
      <c r="AH96" s="18">
        <v>10427</v>
      </c>
      <c r="AI96" s="18">
        <v>2950</v>
      </c>
      <c r="AJ96" s="18">
        <v>3062</v>
      </c>
      <c r="AK96" s="18">
        <v>2041</v>
      </c>
      <c r="AL96" s="18">
        <v>8523</v>
      </c>
      <c r="AM96" s="18">
        <v>12516</v>
      </c>
      <c r="AN96" s="18">
        <v>2234</v>
      </c>
      <c r="AO96" s="18">
        <v>20941</v>
      </c>
      <c r="AP96" s="18">
        <v>7430</v>
      </c>
      <c r="AQ96" s="18">
        <v>12363</v>
      </c>
      <c r="AR96" s="18">
        <v>65964</v>
      </c>
      <c r="AS96" s="18">
        <v>13328</v>
      </c>
      <c r="AT96" s="18">
        <v>5983</v>
      </c>
      <c r="AU96" s="18">
        <v>5871</v>
      </c>
      <c r="AV96" s="18">
        <v>3775</v>
      </c>
      <c r="AW96" s="18">
        <v>4618</v>
      </c>
      <c r="AX96" s="18">
        <v>2518</v>
      </c>
      <c r="AY96" s="18">
        <v>1020</v>
      </c>
      <c r="AZ96" s="18">
        <v>5908</v>
      </c>
      <c r="BA96" s="18">
        <v>7395</v>
      </c>
      <c r="BB96" s="18">
        <v>2735</v>
      </c>
      <c r="BC96" s="18">
        <v>902</v>
      </c>
      <c r="BD96" s="18">
        <v>2958</v>
      </c>
      <c r="BE96" s="18">
        <v>5561</v>
      </c>
      <c r="BF96" s="18">
        <v>24114</v>
      </c>
      <c r="BG96" s="18">
        <v>30321</v>
      </c>
      <c r="BH96" s="18">
        <v>25973</v>
      </c>
      <c r="BI96" s="18">
        <v>4949</v>
      </c>
      <c r="BJ96" s="18">
        <v>6669</v>
      </c>
      <c r="BK96" s="18">
        <v>2165</v>
      </c>
      <c r="BL96" s="18">
        <v>565</v>
      </c>
      <c r="BM96" s="18">
        <v>2110</v>
      </c>
      <c r="BN96" s="18">
        <v>3241</v>
      </c>
      <c r="BO96" s="18">
        <v>2158</v>
      </c>
      <c r="BP96" s="18">
        <v>732</v>
      </c>
      <c r="BQ96" s="18">
        <v>5662</v>
      </c>
      <c r="BR96" s="18">
        <v>978</v>
      </c>
    </row>
    <row r="97" spans="1:70" ht="15.75" x14ac:dyDescent="0.25">
      <c r="A97" s="17" t="s">
        <v>353</v>
      </c>
      <c r="B97" s="18">
        <v>508813</v>
      </c>
      <c r="C97" s="18">
        <v>3637</v>
      </c>
      <c r="D97" s="18">
        <v>4944</v>
      </c>
      <c r="E97" s="18">
        <v>884</v>
      </c>
      <c r="F97" s="18">
        <v>4060</v>
      </c>
      <c r="G97" s="18">
        <v>7639</v>
      </c>
      <c r="H97" s="18">
        <v>1798</v>
      </c>
      <c r="I97" s="18">
        <v>3314</v>
      </c>
      <c r="J97" s="18">
        <v>951</v>
      </c>
      <c r="K97" s="18">
        <v>3058</v>
      </c>
      <c r="L97" s="18">
        <v>3378</v>
      </c>
      <c r="M97" s="18">
        <v>3717</v>
      </c>
      <c r="N97" s="18">
        <v>5708</v>
      </c>
      <c r="O97" s="18">
        <v>3475</v>
      </c>
      <c r="P97" s="18">
        <v>1258</v>
      </c>
      <c r="Q97" s="18">
        <v>3734</v>
      </c>
      <c r="R97" s="18">
        <v>7707</v>
      </c>
      <c r="S97" s="18">
        <v>4650</v>
      </c>
      <c r="T97" s="18">
        <v>7586</v>
      </c>
      <c r="U97" s="18">
        <v>6045</v>
      </c>
      <c r="V97" s="18">
        <v>11873</v>
      </c>
      <c r="W97" s="18">
        <v>6254</v>
      </c>
      <c r="X97" s="18">
        <v>14599</v>
      </c>
      <c r="Y97" s="18">
        <v>8330</v>
      </c>
      <c r="Z97" s="18">
        <v>19873</v>
      </c>
      <c r="AA97" s="18">
        <v>25002</v>
      </c>
      <c r="AB97" s="18">
        <v>7697</v>
      </c>
      <c r="AC97" s="18">
        <v>1847</v>
      </c>
      <c r="AD97" s="18">
        <v>1440</v>
      </c>
      <c r="AE97" s="18">
        <v>6172</v>
      </c>
      <c r="AF97" s="18">
        <v>3103</v>
      </c>
      <c r="AG97" s="18">
        <v>4444</v>
      </c>
      <c r="AH97" s="18">
        <v>10421</v>
      </c>
      <c r="AI97" s="18">
        <v>2888</v>
      </c>
      <c r="AJ97" s="18">
        <v>2967</v>
      </c>
      <c r="AK97" s="18">
        <v>2068</v>
      </c>
      <c r="AL97" s="18">
        <v>8604</v>
      </c>
      <c r="AM97" s="18">
        <v>12732</v>
      </c>
      <c r="AN97" s="18">
        <v>2185</v>
      </c>
      <c r="AO97" s="18">
        <v>21240</v>
      </c>
      <c r="AP97" s="18">
        <v>7715</v>
      </c>
      <c r="AQ97" s="18">
        <v>12515</v>
      </c>
      <c r="AR97" s="18">
        <v>65862</v>
      </c>
      <c r="AS97" s="18">
        <v>13810</v>
      </c>
      <c r="AT97" s="18">
        <v>6118</v>
      </c>
      <c r="AU97" s="18">
        <v>5831</v>
      </c>
      <c r="AV97" s="18">
        <v>3916</v>
      </c>
      <c r="AW97" s="18">
        <v>4740</v>
      </c>
      <c r="AX97" s="18">
        <v>2531</v>
      </c>
      <c r="AY97" s="18">
        <v>1017</v>
      </c>
      <c r="AZ97" s="18">
        <v>6060</v>
      </c>
      <c r="BA97" s="18">
        <v>7477</v>
      </c>
      <c r="BB97" s="18">
        <v>2832</v>
      </c>
      <c r="BC97" s="18">
        <v>908</v>
      </c>
      <c r="BD97" s="18">
        <v>3024</v>
      </c>
      <c r="BE97" s="18">
        <v>5571</v>
      </c>
      <c r="BF97" s="18">
        <v>24430</v>
      </c>
      <c r="BG97" s="18">
        <v>30034</v>
      </c>
      <c r="BH97" s="18">
        <v>27219</v>
      </c>
      <c r="BI97" s="18">
        <v>5060</v>
      </c>
      <c r="BJ97" s="18">
        <v>6783</v>
      </c>
      <c r="BK97" s="18">
        <v>2214</v>
      </c>
      <c r="BL97" s="18">
        <v>603</v>
      </c>
      <c r="BM97" s="18">
        <v>2102</v>
      </c>
      <c r="BN97" s="18">
        <v>3289</v>
      </c>
      <c r="BO97" s="18">
        <v>2158</v>
      </c>
      <c r="BP97" s="18">
        <v>747</v>
      </c>
      <c r="BQ97" s="18">
        <v>5867</v>
      </c>
      <c r="BR97" s="18">
        <v>968</v>
      </c>
    </row>
    <row r="98" spans="1:70" ht="15.75" x14ac:dyDescent="0.25">
      <c r="A98" s="17" t="s">
        <v>354</v>
      </c>
      <c r="B98" s="18">
        <v>509329</v>
      </c>
      <c r="C98" s="18">
        <v>3633</v>
      </c>
      <c r="D98" s="18">
        <v>4650</v>
      </c>
      <c r="E98" s="18">
        <v>876</v>
      </c>
      <c r="F98" s="18">
        <v>3774</v>
      </c>
      <c r="G98" s="18">
        <v>7612</v>
      </c>
      <c r="H98" s="18">
        <v>1773</v>
      </c>
      <c r="I98" s="18">
        <v>3311</v>
      </c>
      <c r="J98" s="18">
        <v>1016</v>
      </c>
      <c r="K98" s="18">
        <v>3062</v>
      </c>
      <c r="L98" s="18">
        <v>3214</v>
      </c>
      <c r="M98" s="18">
        <v>3682</v>
      </c>
      <c r="N98" s="18">
        <v>5796</v>
      </c>
      <c r="O98" s="18">
        <v>3517</v>
      </c>
      <c r="P98" s="18">
        <v>1226</v>
      </c>
      <c r="Q98" s="18">
        <v>3632</v>
      </c>
      <c r="R98" s="18">
        <v>7470</v>
      </c>
      <c r="S98" s="18">
        <v>4703</v>
      </c>
      <c r="T98" s="18">
        <v>8062</v>
      </c>
      <c r="U98" s="18">
        <v>5947</v>
      </c>
      <c r="V98" s="18">
        <v>11601</v>
      </c>
      <c r="W98" s="18">
        <v>6120</v>
      </c>
      <c r="X98" s="18">
        <v>14277</v>
      </c>
      <c r="Y98" s="18">
        <v>8472</v>
      </c>
      <c r="Z98" s="18">
        <v>19900</v>
      </c>
      <c r="AA98" s="18">
        <v>24860</v>
      </c>
      <c r="AB98" s="18">
        <v>7565</v>
      </c>
      <c r="AC98" s="18">
        <v>2016</v>
      </c>
      <c r="AD98" s="18">
        <v>1403</v>
      </c>
      <c r="AE98" s="18">
        <v>6255</v>
      </c>
      <c r="AF98" s="18">
        <v>3134</v>
      </c>
      <c r="AG98" s="18">
        <v>4367</v>
      </c>
      <c r="AH98" s="18">
        <v>10571</v>
      </c>
      <c r="AI98" s="18">
        <v>2800</v>
      </c>
      <c r="AJ98" s="18">
        <v>3046</v>
      </c>
      <c r="AK98" s="18">
        <v>2136</v>
      </c>
      <c r="AL98" s="18">
        <v>8535</v>
      </c>
      <c r="AM98" s="18">
        <v>12676</v>
      </c>
      <c r="AN98" s="18">
        <v>2153</v>
      </c>
      <c r="AO98" s="18">
        <v>21701</v>
      </c>
      <c r="AP98" s="18">
        <v>7401</v>
      </c>
      <c r="AQ98" s="18">
        <v>12361</v>
      </c>
      <c r="AR98" s="18">
        <v>65817</v>
      </c>
      <c r="AS98" s="18">
        <v>14090</v>
      </c>
      <c r="AT98" s="18">
        <v>6204</v>
      </c>
      <c r="AU98" s="18">
        <v>5984</v>
      </c>
      <c r="AV98" s="18">
        <v>4014</v>
      </c>
      <c r="AW98" s="18">
        <v>4651</v>
      </c>
      <c r="AX98" s="18">
        <v>2516</v>
      </c>
      <c r="AY98" s="18">
        <v>1026</v>
      </c>
      <c r="AZ98" s="18">
        <v>6214</v>
      </c>
      <c r="BA98" s="18">
        <v>7444</v>
      </c>
      <c r="BB98" s="18">
        <v>2734</v>
      </c>
      <c r="BC98" s="18">
        <v>898</v>
      </c>
      <c r="BD98" s="18">
        <v>3077</v>
      </c>
      <c r="BE98" s="18">
        <v>5549</v>
      </c>
      <c r="BF98" s="18">
        <v>24979</v>
      </c>
      <c r="BG98" s="18">
        <v>30597</v>
      </c>
      <c r="BH98" s="18">
        <v>27054</v>
      </c>
      <c r="BI98" s="18">
        <v>5094</v>
      </c>
      <c r="BJ98" s="18">
        <v>6825</v>
      </c>
      <c r="BK98" s="18">
        <v>2141</v>
      </c>
      <c r="BL98" s="18">
        <v>609</v>
      </c>
      <c r="BM98" s="18">
        <v>2192</v>
      </c>
      <c r="BN98" s="18">
        <v>3339</v>
      </c>
      <c r="BO98" s="18">
        <v>2221</v>
      </c>
      <c r="BP98" s="18">
        <v>765</v>
      </c>
      <c r="BQ98" s="18">
        <v>5938</v>
      </c>
      <c r="BR98" s="18">
        <v>1011</v>
      </c>
    </row>
    <row r="99" spans="1:70" ht="15.75" x14ac:dyDescent="0.25">
      <c r="A99" s="17" t="s">
        <v>360</v>
      </c>
      <c r="B99" s="18">
        <v>504421</v>
      </c>
      <c r="C99" s="18">
        <v>3272</v>
      </c>
      <c r="D99" s="18">
        <v>3848</v>
      </c>
      <c r="E99" s="18">
        <v>838</v>
      </c>
      <c r="F99" s="18">
        <v>3010</v>
      </c>
      <c r="G99" s="18">
        <v>7621</v>
      </c>
      <c r="H99" s="18">
        <v>1655</v>
      </c>
      <c r="I99" s="18">
        <v>3233</v>
      </c>
      <c r="J99" s="18">
        <v>900</v>
      </c>
      <c r="K99" s="18">
        <v>3213</v>
      </c>
      <c r="L99" s="18">
        <v>3563</v>
      </c>
      <c r="M99" s="18">
        <v>3595</v>
      </c>
      <c r="N99" s="18">
        <v>5587</v>
      </c>
      <c r="O99" s="18">
        <v>3285</v>
      </c>
      <c r="P99" s="18">
        <v>1218</v>
      </c>
      <c r="Q99" s="18">
        <v>3309</v>
      </c>
      <c r="R99" s="18">
        <v>7058</v>
      </c>
      <c r="S99" s="18">
        <v>4756</v>
      </c>
      <c r="T99" s="18">
        <v>7707</v>
      </c>
      <c r="U99" s="18">
        <v>6037</v>
      </c>
      <c r="V99" s="18">
        <v>11297</v>
      </c>
      <c r="W99" s="18">
        <v>5961</v>
      </c>
      <c r="X99" s="18">
        <v>13905</v>
      </c>
      <c r="Y99" s="18">
        <v>7619</v>
      </c>
      <c r="Z99" s="18">
        <v>19590</v>
      </c>
      <c r="AA99" s="18">
        <v>24159</v>
      </c>
      <c r="AB99" s="18">
        <v>7022</v>
      </c>
      <c r="AC99" s="18">
        <v>1735</v>
      </c>
      <c r="AD99" s="18">
        <v>1117</v>
      </c>
      <c r="AE99" s="18">
        <v>6256</v>
      </c>
      <c r="AF99" s="18">
        <v>3076</v>
      </c>
      <c r="AG99" s="18">
        <v>3717</v>
      </c>
      <c r="AH99" s="18">
        <v>9842</v>
      </c>
      <c r="AI99" s="18">
        <v>2767</v>
      </c>
      <c r="AJ99" s="18">
        <v>2796</v>
      </c>
      <c r="AK99" s="18">
        <v>2062</v>
      </c>
      <c r="AL99" s="18">
        <v>8922</v>
      </c>
      <c r="AM99" s="18">
        <v>13160</v>
      </c>
      <c r="AN99" s="18">
        <v>1829</v>
      </c>
      <c r="AO99" s="18">
        <v>22158</v>
      </c>
      <c r="AP99" s="18">
        <v>7257</v>
      </c>
      <c r="AQ99" s="18">
        <v>12212</v>
      </c>
      <c r="AR99" s="18">
        <v>66160</v>
      </c>
      <c r="AS99" s="18">
        <v>14287</v>
      </c>
      <c r="AT99" s="18">
        <v>6130</v>
      </c>
      <c r="AU99" s="18">
        <v>6195</v>
      </c>
      <c r="AV99" s="18">
        <v>4219</v>
      </c>
      <c r="AW99" s="18">
        <v>4547</v>
      </c>
      <c r="AX99" s="18">
        <v>2507</v>
      </c>
      <c r="AY99" s="18">
        <v>1041</v>
      </c>
      <c r="AZ99" s="18">
        <v>5986</v>
      </c>
      <c r="BA99" s="18">
        <v>7321</v>
      </c>
      <c r="BB99" s="18">
        <v>2174</v>
      </c>
      <c r="BC99" s="18">
        <v>858</v>
      </c>
      <c r="BD99" s="18">
        <v>3117</v>
      </c>
      <c r="BE99" s="18">
        <v>5607</v>
      </c>
      <c r="BF99" s="18">
        <v>25429</v>
      </c>
      <c r="BG99" s="18">
        <v>29895</v>
      </c>
      <c r="BH99" s="18">
        <v>26279</v>
      </c>
      <c r="BI99" s="18">
        <v>5043</v>
      </c>
      <c r="BJ99" s="18">
        <v>6708</v>
      </c>
      <c r="BK99" s="18">
        <v>2130</v>
      </c>
      <c r="BL99" s="18">
        <v>542</v>
      </c>
      <c r="BM99" s="18">
        <v>2111</v>
      </c>
      <c r="BN99" s="18">
        <v>3191</v>
      </c>
      <c r="BO99" s="18">
        <v>2075</v>
      </c>
      <c r="BP99" s="18">
        <v>736</v>
      </c>
      <c r="BQ99" s="18">
        <v>5866</v>
      </c>
      <c r="BR99" s="18">
        <v>913</v>
      </c>
    </row>
    <row r="100" spans="1:70" ht="15.75" x14ac:dyDescent="0.25">
      <c r="A100" s="17" t="s">
        <v>361</v>
      </c>
      <c r="B100" s="18">
        <v>445124</v>
      </c>
      <c r="C100" s="18">
        <v>2732</v>
      </c>
      <c r="D100" s="18">
        <v>2621</v>
      </c>
      <c r="E100" s="18">
        <v>649</v>
      </c>
      <c r="F100" s="18">
        <v>1972</v>
      </c>
      <c r="G100" s="18">
        <v>6839</v>
      </c>
      <c r="H100" s="18">
        <v>1161</v>
      </c>
      <c r="I100" s="18">
        <v>2460</v>
      </c>
      <c r="J100" s="18">
        <v>410</v>
      </c>
      <c r="K100" s="18">
        <v>3053</v>
      </c>
      <c r="L100" s="18">
        <v>3942</v>
      </c>
      <c r="M100" s="18">
        <v>2610</v>
      </c>
      <c r="N100" s="18">
        <v>4452</v>
      </c>
      <c r="O100" s="18">
        <v>2851</v>
      </c>
      <c r="P100" s="18">
        <v>953</v>
      </c>
      <c r="Q100" s="18">
        <v>2389</v>
      </c>
      <c r="R100" s="18">
        <v>3422</v>
      </c>
      <c r="S100" s="18">
        <v>3668</v>
      </c>
      <c r="T100" s="18">
        <v>6752</v>
      </c>
      <c r="U100" s="18">
        <v>5605</v>
      </c>
      <c r="V100" s="18">
        <v>7311</v>
      </c>
      <c r="W100" s="18">
        <v>3858</v>
      </c>
      <c r="X100" s="18">
        <v>8998</v>
      </c>
      <c r="Y100" s="18">
        <v>2922</v>
      </c>
      <c r="Z100" s="18">
        <v>15663</v>
      </c>
      <c r="AA100" s="18">
        <v>21468</v>
      </c>
      <c r="AB100" s="18">
        <v>4470</v>
      </c>
      <c r="AC100" s="18">
        <v>1477</v>
      </c>
      <c r="AD100" s="18">
        <v>22</v>
      </c>
      <c r="AE100" s="18">
        <v>5248</v>
      </c>
      <c r="AF100" s="18">
        <v>3179</v>
      </c>
      <c r="AG100" s="18">
        <v>290</v>
      </c>
      <c r="AH100" s="18">
        <v>1856</v>
      </c>
      <c r="AI100" s="18">
        <v>2475</v>
      </c>
      <c r="AJ100" s="18">
        <v>1729</v>
      </c>
      <c r="AK100" s="18">
        <v>1882</v>
      </c>
      <c r="AL100" s="18">
        <v>8603</v>
      </c>
      <c r="AM100" s="18">
        <v>12252</v>
      </c>
      <c r="AN100" s="18">
        <v>1737</v>
      </c>
      <c r="AO100" s="18">
        <v>20466</v>
      </c>
      <c r="AP100" s="18">
        <v>7655</v>
      </c>
      <c r="AQ100" s="18">
        <v>12166</v>
      </c>
      <c r="AR100" s="18">
        <v>64645</v>
      </c>
      <c r="AS100" s="18">
        <v>12482</v>
      </c>
      <c r="AT100" s="18">
        <v>5272</v>
      </c>
      <c r="AU100" s="18">
        <v>5206</v>
      </c>
      <c r="AV100" s="18">
        <v>4042</v>
      </c>
      <c r="AW100" s="18">
        <v>3279</v>
      </c>
      <c r="AX100" s="18">
        <v>1855</v>
      </c>
      <c r="AY100" s="18">
        <v>823</v>
      </c>
      <c r="AZ100" s="18">
        <v>4295</v>
      </c>
      <c r="BA100" s="18">
        <v>5703</v>
      </c>
      <c r="BB100" s="18">
        <v>220</v>
      </c>
      <c r="BC100" s="18">
        <v>774</v>
      </c>
      <c r="BD100" s="18">
        <v>2415</v>
      </c>
      <c r="BE100" s="18">
        <v>4672</v>
      </c>
      <c r="BF100" s="18">
        <v>27238</v>
      </c>
      <c r="BG100" s="18">
        <v>28422</v>
      </c>
      <c r="BH100" s="18">
        <v>33691</v>
      </c>
      <c r="BI100" s="18">
        <v>4313</v>
      </c>
      <c r="BJ100" s="18">
        <v>5255</v>
      </c>
      <c r="BK100" s="18">
        <v>851</v>
      </c>
      <c r="BL100" s="18">
        <v>333</v>
      </c>
      <c r="BM100" s="18">
        <v>1742</v>
      </c>
      <c r="BN100" s="18">
        <v>1865</v>
      </c>
      <c r="BO100" s="18">
        <v>2048</v>
      </c>
      <c r="BP100" s="18">
        <v>695</v>
      </c>
      <c r="BQ100" s="18">
        <v>3021</v>
      </c>
      <c r="BR100" s="18">
        <v>485</v>
      </c>
    </row>
    <row r="101" spans="1:70" ht="15.75" x14ac:dyDescent="0.25">
      <c r="A101" s="17" t="s">
        <v>362</v>
      </c>
      <c r="B101" s="18">
        <v>495990</v>
      </c>
      <c r="C101" s="18">
        <v>3020</v>
      </c>
      <c r="D101" s="18">
        <v>3275</v>
      </c>
      <c r="E101" s="18">
        <v>798</v>
      </c>
      <c r="F101" s="18">
        <v>2477</v>
      </c>
      <c r="G101" s="18">
        <v>7444</v>
      </c>
      <c r="H101" s="18">
        <v>1667</v>
      </c>
      <c r="I101" s="18">
        <v>3039</v>
      </c>
      <c r="J101" s="18">
        <v>477</v>
      </c>
      <c r="K101" s="18">
        <v>3296</v>
      </c>
      <c r="L101" s="18">
        <v>3810</v>
      </c>
      <c r="M101" s="18">
        <v>3624</v>
      </c>
      <c r="N101" s="18">
        <v>5263</v>
      </c>
      <c r="O101" s="18">
        <v>3197</v>
      </c>
      <c r="P101" s="18">
        <v>1194</v>
      </c>
      <c r="Q101" s="18">
        <v>3073</v>
      </c>
      <c r="R101" s="18">
        <v>5990</v>
      </c>
      <c r="S101" s="18">
        <v>4521</v>
      </c>
      <c r="T101" s="18">
        <v>7537</v>
      </c>
      <c r="U101" s="18">
        <v>5947</v>
      </c>
      <c r="V101" s="18">
        <v>10414</v>
      </c>
      <c r="W101" s="18">
        <v>5495</v>
      </c>
      <c r="X101" s="18">
        <v>12819</v>
      </c>
      <c r="Y101" s="18">
        <v>8969</v>
      </c>
      <c r="Z101" s="18">
        <v>18520</v>
      </c>
      <c r="AA101" s="18">
        <v>25490</v>
      </c>
      <c r="AB101" s="18">
        <v>6212</v>
      </c>
      <c r="AC101" s="18">
        <v>1304</v>
      </c>
      <c r="AD101" s="18">
        <v>83</v>
      </c>
      <c r="AE101" s="18">
        <v>5946</v>
      </c>
      <c r="AF101" s="18">
        <v>3559</v>
      </c>
      <c r="AG101" s="18">
        <v>2763</v>
      </c>
      <c r="AH101" s="18">
        <v>8072</v>
      </c>
      <c r="AI101" s="18">
        <v>2683</v>
      </c>
      <c r="AJ101" s="18">
        <v>2388</v>
      </c>
      <c r="AK101" s="18">
        <v>1962</v>
      </c>
      <c r="AL101" s="18">
        <v>8451</v>
      </c>
      <c r="AM101" s="18">
        <v>12905</v>
      </c>
      <c r="AN101" s="18">
        <v>1792</v>
      </c>
      <c r="AO101" s="18">
        <v>20621</v>
      </c>
      <c r="AP101" s="18">
        <v>8212</v>
      </c>
      <c r="AQ101" s="18">
        <v>12508</v>
      </c>
      <c r="AR101" s="18">
        <v>65173</v>
      </c>
      <c r="AS101" s="18">
        <v>13622</v>
      </c>
      <c r="AT101" s="18">
        <v>5472</v>
      </c>
      <c r="AU101" s="18">
        <v>6013</v>
      </c>
      <c r="AV101" s="18">
        <v>4279</v>
      </c>
      <c r="AW101" s="18">
        <v>3986</v>
      </c>
      <c r="AX101" s="18">
        <v>2194</v>
      </c>
      <c r="AY101" s="18">
        <v>1012</v>
      </c>
      <c r="AZ101" s="18">
        <v>5661</v>
      </c>
      <c r="BA101" s="18">
        <v>6221</v>
      </c>
      <c r="BB101" s="18">
        <v>466</v>
      </c>
      <c r="BC101" s="18">
        <v>849</v>
      </c>
      <c r="BD101" s="18">
        <v>2558</v>
      </c>
      <c r="BE101" s="18">
        <v>5187</v>
      </c>
      <c r="BF101" s="18">
        <v>27881</v>
      </c>
      <c r="BG101" s="18">
        <v>31130</v>
      </c>
      <c r="BH101" s="18">
        <v>33891</v>
      </c>
      <c r="BI101" s="18">
        <v>4337</v>
      </c>
      <c r="BJ101" s="18">
        <v>5818</v>
      </c>
      <c r="BK101" s="18">
        <v>972</v>
      </c>
      <c r="BL101" s="18">
        <v>456</v>
      </c>
      <c r="BM101" s="18">
        <v>2117</v>
      </c>
      <c r="BN101" s="18">
        <v>2606</v>
      </c>
      <c r="BO101" s="18">
        <v>1911</v>
      </c>
      <c r="BP101" s="18">
        <v>754</v>
      </c>
      <c r="BQ101" s="18">
        <v>4847</v>
      </c>
      <c r="BR101" s="18">
        <v>822</v>
      </c>
    </row>
    <row r="102" spans="1:70" ht="15.75" x14ac:dyDescent="0.25">
      <c r="A102" s="17" t="s">
        <v>363</v>
      </c>
      <c r="B102" s="18">
        <v>501062</v>
      </c>
      <c r="C102" s="18">
        <v>3248</v>
      </c>
      <c r="D102" s="18">
        <v>3185</v>
      </c>
      <c r="E102" s="18">
        <v>789</v>
      </c>
      <c r="F102" s="18">
        <v>2396</v>
      </c>
      <c r="G102" s="18">
        <v>7417</v>
      </c>
      <c r="H102" s="18">
        <v>1694</v>
      </c>
      <c r="I102" s="18">
        <v>3210</v>
      </c>
      <c r="J102" s="18">
        <v>570</v>
      </c>
      <c r="K102" s="18">
        <v>3530</v>
      </c>
      <c r="L102" s="18">
        <v>3578</v>
      </c>
      <c r="M102" s="18">
        <v>3827</v>
      </c>
      <c r="N102" s="18">
        <v>5613</v>
      </c>
      <c r="O102" s="18">
        <v>3227</v>
      </c>
      <c r="P102" s="18">
        <v>1215</v>
      </c>
      <c r="Q102" s="18">
        <v>3339</v>
      </c>
      <c r="R102" s="18">
        <v>6831</v>
      </c>
      <c r="S102" s="18">
        <v>4699</v>
      </c>
      <c r="T102" s="18">
        <v>7748</v>
      </c>
      <c r="U102" s="18">
        <v>6108</v>
      </c>
      <c r="V102" s="18">
        <v>10931</v>
      </c>
      <c r="W102" s="18">
        <v>5768</v>
      </c>
      <c r="X102" s="18">
        <v>13454</v>
      </c>
      <c r="Y102" s="18">
        <v>8182</v>
      </c>
      <c r="Z102" s="18">
        <v>18626</v>
      </c>
      <c r="AA102" s="18">
        <v>25472</v>
      </c>
      <c r="AB102" s="18">
        <v>6507</v>
      </c>
      <c r="AC102" s="18">
        <v>1242</v>
      </c>
      <c r="AD102" s="18">
        <v>80</v>
      </c>
      <c r="AE102" s="18">
        <v>6433</v>
      </c>
      <c r="AF102" s="18">
        <v>3776</v>
      </c>
      <c r="AG102" s="18">
        <v>1527</v>
      </c>
      <c r="AH102" s="18">
        <v>5964</v>
      </c>
      <c r="AI102" s="18">
        <v>2720</v>
      </c>
      <c r="AJ102" s="18">
        <v>2652</v>
      </c>
      <c r="AK102" s="18">
        <v>2054</v>
      </c>
      <c r="AL102" s="18">
        <v>8493</v>
      </c>
      <c r="AM102" s="18">
        <v>12739</v>
      </c>
      <c r="AN102" s="18">
        <v>1785</v>
      </c>
      <c r="AO102" s="18">
        <v>21581</v>
      </c>
      <c r="AP102" s="18">
        <v>6885</v>
      </c>
      <c r="AQ102" s="18">
        <v>13008</v>
      </c>
      <c r="AR102" s="18">
        <v>65456</v>
      </c>
      <c r="AS102" s="18">
        <v>14414</v>
      </c>
      <c r="AT102" s="18">
        <v>5603</v>
      </c>
      <c r="AU102" s="18">
        <v>6360</v>
      </c>
      <c r="AV102" s="18">
        <v>4746</v>
      </c>
      <c r="AW102" s="18">
        <v>4459</v>
      </c>
      <c r="AX102" s="18">
        <v>2338</v>
      </c>
      <c r="AY102" s="18">
        <v>1015</v>
      </c>
      <c r="AZ102" s="18">
        <v>5959</v>
      </c>
      <c r="BA102" s="18">
        <v>6505</v>
      </c>
      <c r="BB102" s="18">
        <v>439</v>
      </c>
      <c r="BC102" s="18">
        <v>866</v>
      </c>
      <c r="BD102" s="18">
        <v>2845</v>
      </c>
      <c r="BE102" s="18">
        <v>5242</v>
      </c>
      <c r="BF102" s="18">
        <v>27962</v>
      </c>
      <c r="BG102" s="18">
        <v>32342</v>
      </c>
      <c r="BH102" s="18">
        <v>35377</v>
      </c>
      <c r="BI102" s="18">
        <v>4374</v>
      </c>
      <c r="BJ102" s="18">
        <v>5880</v>
      </c>
      <c r="BK102" s="18">
        <v>1313</v>
      </c>
      <c r="BL102" s="18">
        <v>397</v>
      </c>
      <c r="BM102" s="18">
        <v>2150</v>
      </c>
      <c r="BN102" s="18">
        <v>2565</v>
      </c>
      <c r="BO102" s="18">
        <v>1878</v>
      </c>
      <c r="BP102" s="18">
        <v>759</v>
      </c>
      <c r="BQ102" s="18">
        <v>4551</v>
      </c>
      <c r="BR102" s="18">
        <v>820</v>
      </c>
    </row>
    <row r="103" spans="1:70" ht="15.75" x14ac:dyDescent="0.25">
      <c r="A103" s="17" t="s">
        <v>364</v>
      </c>
      <c r="B103" s="18">
        <v>506315</v>
      </c>
      <c r="C103" s="18">
        <v>3132</v>
      </c>
      <c r="D103" s="18">
        <v>3552</v>
      </c>
      <c r="E103" s="18">
        <v>800</v>
      </c>
      <c r="F103" s="18">
        <v>2752</v>
      </c>
      <c r="G103" s="18">
        <v>7354</v>
      </c>
      <c r="H103" s="18">
        <v>1726</v>
      </c>
      <c r="I103" s="18">
        <v>3263</v>
      </c>
      <c r="J103" s="18">
        <v>609</v>
      </c>
      <c r="K103" s="18">
        <v>3549</v>
      </c>
      <c r="L103" s="18">
        <v>3785</v>
      </c>
      <c r="M103" s="18">
        <v>3918</v>
      </c>
      <c r="N103" s="18">
        <v>5576</v>
      </c>
      <c r="O103" s="18">
        <v>3194</v>
      </c>
      <c r="P103" s="18">
        <v>1272</v>
      </c>
      <c r="Q103" s="18">
        <v>3424</v>
      </c>
      <c r="R103" s="18">
        <v>6257</v>
      </c>
      <c r="S103" s="18">
        <v>4770</v>
      </c>
      <c r="T103" s="18">
        <v>8137</v>
      </c>
      <c r="U103" s="18">
        <v>6361</v>
      </c>
      <c r="V103" s="18">
        <v>11153</v>
      </c>
      <c r="W103" s="18">
        <v>5885</v>
      </c>
      <c r="X103" s="18">
        <v>13727</v>
      </c>
      <c r="Y103" s="18">
        <v>6835</v>
      </c>
      <c r="Z103" s="18">
        <v>19039</v>
      </c>
      <c r="AA103" s="18">
        <v>23921</v>
      </c>
      <c r="AB103" s="18">
        <v>6330</v>
      </c>
      <c r="AC103" s="18">
        <v>1010</v>
      </c>
      <c r="AD103" s="18">
        <v>154</v>
      </c>
      <c r="AE103" s="18">
        <v>6349</v>
      </c>
      <c r="AF103" s="18">
        <v>3953</v>
      </c>
      <c r="AG103" s="18">
        <v>1217</v>
      </c>
      <c r="AH103" s="18">
        <v>5016</v>
      </c>
      <c r="AI103" s="18">
        <v>2789</v>
      </c>
      <c r="AJ103" s="18">
        <v>2619</v>
      </c>
      <c r="AK103" s="18">
        <v>2064</v>
      </c>
      <c r="AL103" s="18">
        <v>8206</v>
      </c>
      <c r="AM103" s="18">
        <v>12933</v>
      </c>
      <c r="AN103" s="18">
        <v>1928</v>
      </c>
      <c r="AO103" s="18">
        <v>22199</v>
      </c>
      <c r="AP103" s="18">
        <v>7868</v>
      </c>
      <c r="AQ103" s="18">
        <v>13666</v>
      </c>
      <c r="AR103" s="18">
        <v>66080</v>
      </c>
      <c r="AS103" s="18">
        <v>15279</v>
      </c>
      <c r="AT103" s="18">
        <v>5720</v>
      </c>
      <c r="AU103" s="18">
        <v>6363</v>
      </c>
      <c r="AV103" s="18">
        <v>4329</v>
      </c>
      <c r="AW103" s="18">
        <v>4386</v>
      </c>
      <c r="AX103" s="18">
        <v>2288</v>
      </c>
      <c r="AY103" s="18">
        <v>1012</v>
      </c>
      <c r="AZ103" s="18">
        <v>5990</v>
      </c>
      <c r="BA103" s="18">
        <v>6827</v>
      </c>
      <c r="BB103" s="18">
        <v>343</v>
      </c>
      <c r="BC103" s="18">
        <v>924</v>
      </c>
      <c r="BD103" s="18">
        <v>2843</v>
      </c>
      <c r="BE103" s="18">
        <v>5379</v>
      </c>
      <c r="BF103" s="18">
        <v>28966</v>
      </c>
      <c r="BG103" s="18">
        <v>31296</v>
      </c>
      <c r="BH103" s="18">
        <v>36343</v>
      </c>
      <c r="BI103" s="18">
        <v>4417</v>
      </c>
      <c r="BJ103" s="18">
        <v>5964</v>
      </c>
      <c r="BK103" s="18">
        <v>1365</v>
      </c>
      <c r="BL103" s="18">
        <v>364</v>
      </c>
      <c r="BM103" s="18">
        <v>2165</v>
      </c>
      <c r="BN103" s="18">
        <v>2637</v>
      </c>
      <c r="BO103" s="18">
        <v>1881</v>
      </c>
      <c r="BP103" s="18">
        <v>773</v>
      </c>
      <c r="BQ103" s="18">
        <v>4357</v>
      </c>
      <c r="BR103" s="18">
        <v>840</v>
      </c>
    </row>
    <row r="104" spans="1:70" ht="15.75" x14ac:dyDescent="0.25">
      <c r="A104" s="17" t="s">
        <v>365</v>
      </c>
      <c r="B104" s="18">
        <v>519751</v>
      </c>
      <c r="C104" s="18">
        <v>3335</v>
      </c>
      <c r="D104" s="18">
        <v>3359</v>
      </c>
      <c r="E104" s="18">
        <v>812</v>
      </c>
      <c r="F104" s="18">
        <v>2547</v>
      </c>
      <c r="G104" s="18">
        <v>7838</v>
      </c>
      <c r="H104" s="18">
        <v>1867</v>
      </c>
      <c r="I104" s="18">
        <v>3550</v>
      </c>
      <c r="J104" s="18">
        <v>762</v>
      </c>
      <c r="K104" s="18">
        <v>3708</v>
      </c>
      <c r="L104" s="18">
        <v>3703</v>
      </c>
      <c r="M104" s="18">
        <v>4065</v>
      </c>
      <c r="N104" s="18">
        <v>5913</v>
      </c>
      <c r="O104" s="18">
        <v>3153</v>
      </c>
      <c r="P104" s="18">
        <v>1288</v>
      </c>
      <c r="Q104" s="18">
        <v>3695</v>
      </c>
      <c r="R104" s="18">
        <v>5582</v>
      </c>
      <c r="S104" s="18">
        <v>5053</v>
      </c>
      <c r="T104" s="18">
        <v>8851</v>
      </c>
      <c r="U104" s="18">
        <v>6446</v>
      </c>
      <c r="V104" s="18">
        <v>11766</v>
      </c>
      <c r="W104" s="18">
        <v>6209</v>
      </c>
      <c r="X104" s="18">
        <v>14482</v>
      </c>
      <c r="Y104" s="18">
        <v>9279</v>
      </c>
      <c r="Z104" s="18">
        <v>20314</v>
      </c>
      <c r="AA104" s="18">
        <v>27114</v>
      </c>
      <c r="AB104" s="18">
        <v>6811</v>
      </c>
      <c r="AC104" s="18">
        <v>1295</v>
      </c>
      <c r="AD104" s="18">
        <v>226</v>
      </c>
      <c r="AE104" s="18">
        <v>6452</v>
      </c>
      <c r="AF104" s="18">
        <v>3883</v>
      </c>
      <c r="AG104" s="18">
        <v>3035</v>
      </c>
      <c r="AH104" s="18">
        <v>9034</v>
      </c>
      <c r="AI104" s="18">
        <v>2849</v>
      </c>
      <c r="AJ104" s="18">
        <v>2659</v>
      </c>
      <c r="AK104" s="18">
        <v>2225</v>
      </c>
      <c r="AL104" s="18">
        <v>8582</v>
      </c>
      <c r="AM104" s="18">
        <v>13492</v>
      </c>
      <c r="AN104" s="18">
        <v>1969</v>
      </c>
      <c r="AO104" s="18">
        <v>22319</v>
      </c>
      <c r="AP104" s="18">
        <v>7928</v>
      </c>
      <c r="AQ104" s="18">
        <v>13202</v>
      </c>
      <c r="AR104" s="18">
        <v>65971</v>
      </c>
      <c r="AS104" s="18">
        <v>15266</v>
      </c>
      <c r="AT104" s="18">
        <v>5634</v>
      </c>
      <c r="AU104" s="18">
        <v>6374</v>
      </c>
      <c r="AV104" s="18">
        <v>4498</v>
      </c>
      <c r="AW104" s="18">
        <v>4995</v>
      </c>
      <c r="AX104" s="18">
        <v>2410</v>
      </c>
      <c r="AY104" s="18">
        <v>1037</v>
      </c>
      <c r="AZ104" s="18">
        <v>6192</v>
      </c>
      <c r="BA104" s="18">
        <v>7273</v>
      </c>
      <c r="BB104" s="18">
        <v>392</v>
      </c>
      <c r="BC104" s="18">
        <v>1034</v>
      </c>
      <c r="BD104" s="18">
        <v>2965</v>
      </c>
      <c r="BE104" s="18">
        <v>5572</v>
      </c>
      <c r="BF104" s="18">
        <v>27514</v>
      </c>
      <c r="BG104" s="18">
        <v>32968</v>
      </c>
      <c r="BH104" s="18">
        <v>35737</v>
      </c>
      <c r="BI104" s="18">
        <v>4825</v>
      </c>
      <c r="BJ104" s="18">
        <v>6506</v>
      </c>
      <c r="BK104" s="18">
        <v>1715</v>
      </c>
      <c r="BL104" s="18">
        <v>472</v>
      </c>
      <c r="BM104" s="18">
        <v>2132</v>
      </c>
      <c r="BN104" s="18">
        <v>3215</v>
      </c>
      <c r="BO104" s="18">
        <v>1913</v>
      </c>
      <c r="BP104" s="18">
        <v>699</v>
      </c>
      <c r="BQ104" s="18">
        <v>5104</v>
      </c>
      <c r="BR104" s="18">
        <v>900</v>
      </c>
    </row>
    <row r="105" spans="1:70" ht="15.75" x14ac:dyDescent="0.25">
      <c r="A105" s="17" t="s">
        <v>366</v>
      </c>
      <c r="B105" s="18">
        <v>528262</v>
      </c>
      <c r="C105" s="18">
        <v>3318</v>
      </c>
      <c r="D105" s="18">
        <v>4390</v>
      </c>
      <c r="E105" s="18">
        <v>903</v>
      </c>
      <c r="F105" s="18">
        <v>3487</v>
      </c>
      <c r="G105" s="18">
        <v>7932</v>
      </c>
      <c r="H105" s="18">
        <v>1910</v>
      </c>
      <c r="I105" s="18">
        <v>3759</v>
      </c>
      <c r="J105" s="18">
        <v>892</v>
      </c>
      <c r="K105" s="18">
        <v>3637</v>
      </c>
      <c r="L105" s="18">
        <v>3775</v>
      </c>
      <c r="M105" s="18">
        <v>4045</v>
      </c>
      <c r="N105" s="18">
        <v>6002</v>
      </c>
      <c r="O105" s="18">
        <v>3115</v>
      </c>
      <c r="P105" s="18">
        <v>1283</v>
      </c>
      <c r="Q105" s="18">
        <v>3630</v>
      </c>
      <c r="R105" s="18">
        <v>5595</v>
      </c>
      <c r="S105" s="18">
        <v>5126</v>
      </c>
      <c r="T105" s="18">
        <v>8940</v>
      </c>
      <c r="U105" s="18">
        <v>6588</v>
      </c>
      <c r="V105" s="18">
        <v>11904</v>
      </c>
      <c r="W105" s="18">
        <v>6281</v>
      </c>
      <c r="X105" s="18">
        <v>14652</v>
      </c>
      <c r="Y105" s="18">
        <v>9133</v>
      </c>
      <c r="Z105" s="18">
        <v>20657</v>
      </c>
      <c r="AA105" s="18">
        <v>26356</v>
      </c>
      <c r="AB105" s="18">
        <v>7051</v>
      </c>
      <c r="AC105" s="18">
        <v>1909</v>
      </c>
      <c r="AD105" s="18">
        <v>585</v>
      </c>
      <c r="AE105" s="18">
        <v>6552</v>
      </c>
      <c r="AF105" s="18">
        <v>3724</v>
      </c>
      <c r="AG105" s="18">
        <v>5029</v>
      </c>
      <c r="AH105" s="18">
        <v>11085</v>
      </c>
      <c r="AI105" s="18">
        <v>2883</v>
      </c>
      <c r="AJ105" s="18">
        <v>2744</v>
      </c>
      <c r="AK105" s="18">
        <v>2317</v>
      </c>
      <c r="AL105" s="18">
        <v>8702</v>
      </c>
      <c r="AM105" s="18">
        <v>13496</v>
      </c>
      <c r="AN105" s="18">
        <v>1950</v>
      </c>
      <c r="AO105" s="18">
        <v>23076</v>
      </c>
      <c r="AP105" s="18">
        <v>8023</v>
      </c>
      <c r="AQ105" s="18">
        <v>13245</v>
      </c>
      <c r="AR105" s="18">
        <v>66194</v>
      </c>
      <c r="AS105" s="18">
        <v>15394</v>
      </c>
      <c r="AT105" s="18">
        <v>5812</v>
      </c>
      <c r="AU105" s="18">
        <v>6279</v>
      </c>
      <c r="AV105" s="18">
        <v>4717</v>
      </c>
      <c r="AW105" s="18">
        <v>5065</v>
      </c>
      <c r="AX105" s="18">
        <v>2682</v>
      </c>
      <c r="AY105" s="18">
        <v>1047</v>
      </c>
      <c r="AZ105" s="18">
        <v>6235</v>
      </c>
      <c r="BA105" s="18">
        <v>7701</v>
      </c>
      <c r="BB105" s="18">
        <v>887</v>
      </c>
      <c r="BC105" s="18">
        <v>1091</v>
      </c>
      <c r="BD105" s="18">
        <v>3079</v>
      </c>
      <c r="BE105" s="18">
        <v>5795</v>
      </c>
      <c r="BF105" s="18">
        <v>28479</v>
      </c>
      <c r="BG105" s="18">
        <v>33012</v>
      </c>
      <c r="BH105" s="18">
        <v>36292</v>
      </c>
      <c r="BI105" s="18">
        <v>4794</v>
      </c>
      <c r="BJ105" s="18">
        <v>6505</v>
      </c>
      <c r="BK105" s="18">
        <v>2374</v>
      </c>
      <c r="BL105" s="18">
        <v>594</v>
      </c>
      <c r="BM105" s="18">
        <v>2210</v>
      </c>
      <c r="BN105" s="18">
        <v>3867</v>
      </c>
      <c r="BO105" s="18">
        <v>1939</v>
      </c>
      <c r="BP105" s="18">
        <v>731</v>
      </c>
      <c r="BQ105" s="18">
        <v>4497</v>
      </c>
      <c r="BR105" s="18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0903-80B8-4DC4-BDC7-6E1635383591}">
  <dimension ref="A1:B637"/>
  <sheetViews>
    <sheetView workbookViewId="0"/>
  </sheetViews>
  <sheetFormatPr defaultRowHeight="15" x14ac:dyDescent="0.25"/>
  <sheetData>
    <row r="1" spans="1:2" x14ac:dyDescent="0.25">
      <c r="A1" t="s">
        <v>616</v>
      </c>
      <c r="B1" t="s">
        <v>617</v>
      </c>
    </row>
    <row r="2" spans="1:2" x14ac:dyDescent="0.25">
      <c r="A2" t="s">
        <v>618</v>
      </c>
      <c r="B2" t="s">
        <v>619</v>
      </c>
    </row>
    <row r="3" spans="1:2" x14ac:dyDescent="0.25">
      <c r="A3" t="s">
        <v>620</v>
      </c>
      <c r="B3" t="s">
        <v>621</v>
      </c>
    </row>
    <row r="4" spans="1:2" x14ac:dyDescent="0.25">
      <c r="A4" t="s">
        <v>622</v>
      </c>
      <c r="B4" t="s">
        <v>623</v>
      </c>
    </row>
    <row r="5" spans="1:2" x14ac:dyDescent="0.25">
      <c r="A5" t="s">
        <v>624</v>
      </c>
      <c r="B5" t="s">
        <v>625</v>
      </c>
    </row>
    <row r="6" spans="1:2" x14ac:dyDescent="0.25">
      <c r="A6" t="s">
        <v>626</v>
      </c>
      <c r="B6" t="s">
        <v>627</v>
      </c>
    </row>
    <row r="7" spans="1:2" x14ac:dyDescent="0.25">
      <c r="A7" t="s">
        <v>628</v>
      </c>
      <c r="B7" t="s">
        <v>629</v>
      </c>
    </row>
    <row r="8" spans="1:2" x14ac:dyDescent="0.25">
      <c r="A8" t="s">
        <v>630</v>
      </c>
    </row>
    <row r="9" spans="1:2" x14ac:dyDescent="0.25">
      <c r="A9" t="s">
        <v>631</v>
      </c>
      <c r="B9" s="25">
        <v>49.6</v>
      </c>
    </row>
    <row r="10" spans="1:2" x14ac:dyDescent="0.25">
      <c r="A10" t="s">
        <v>632</v>
      </c>
      <c r="B10" s="25">
        <v>52.2</v>
      </c>
    </row>
    <row r="11" spans="1:2" x14ac:dyDescent="0.25">
      <c r="A11" t="s">
        <v>633</v>
      </c>
      <c r="B11" s="25">
        <v>55.9</v>
      </c>
    </row>
    <row r="12" spans="1:2" x14ac:dyDescent="0.25">
      <c r="A12" t="s">
        <v>634</v>
      </c>
      <c r="B12" s="25">
        <v>60.1</v>
      </c>
    </row>
    <row r="13" spans="1:2" x14ac:dyDescent="0.25">
      <c r="A13" t="s">
        <v>635</v>
      </c>
      <c r="B13" s="25">
        <v>62.6</v>
      </c>
    </row>
    <row r="14" spans="1:2" x14ac:dyDescent="0.25">
      <c r="A14" t="s">
        <v>636</v>
      </c>
      <c r="B14" s="25">
        <v>64.2</v>
      </c>
    </row>
    <row r="15" spans="1:2" x14ac:dyDescent="0.25">
      <c r="A15" t="s">
        <v>637</v>
      </c>
      <c r="B15" s="25">
        <v>65.5</v>
      </c>
    </row>
    <row r="16" spans="1:2" x14ac:dyDescent="0.25">
      <c r="A16" t="s">
        <v>638</v>
      </c>
      <c r="B16" s="25">
        <v>67.2</v>
      </c>
    </row>
    <row r="17" spans="1:2" x14ac:dyDescent="0.25">
      <c r="A17" t="s">
        <v>639</v>
      </c>
      <c r="B17" s="25">
        <v>68.8</v>
      </c>
    </row>
    <row r="18" spans="1:2" x14ac:dyDescent="0.25">
      <c r="A18" t="s">
        <v>640</v>
      </c>
      <c r="B18" s="25">
        <v>70.099999999999994</v>
      </c>
    </row>
    <row r="19" spans="1:2" x14ac:dyDescent="0.25">
      <c r="A19" t="s">
        <v>641</v>
      </c>
      <c r="B19" s="25">
        <v>71.2</v>
      </c>
    </row>
    <row r="20" spans="1:2" x14ac:dyDescent="0.25">
      <c r="A20" t="s">
        <v>642</v>
      </c>
      <c r="B20" s="25">
        <v>72.099999999999994</v>
      </c>
    </row>
    <row r="21" spans="1:2" x14ac:dyDescent="0.25">
      <c r="A21" t="s">
        <v>643</v>
      </c>
      <c r="B21" s="25">
        <v>72.7</v>
      </c>
    </row>
    <row r="22" spans="1:2" x14ac:dyDescent="0.25">
      <c r="A22" t="s">
        <v>644</v>
      </c>
      <c r="B22" s="25">
        <v>73.599999999999994</v>
      </c>
    </row>
    <row r="23" spans="1:2" x14ac:dyDescent="0.25">
      <c r="A23" t="s">
        <v>645</v>
      </c>
      <c r="B23" s="25">
        <v>74.5</v>
      </c>
    </row>
    <row r="24" spans="1:2" x14ac:dyDescent="0.25">
      <c r="A24" t="s">
        <v>646</v>
      </c>
      <c r="B24" s="25">
        <v>75.5</v>
      </c>
    </row>
    <row r="25" spans="1:2" x14ac:dyDescent="0.25">
      <c r="A25" t="s">
        <v>647</v>
      </c>
      <c r="B25" s="25">
        <v>76.5</v>
      </c>
    </row>
    <row r="26" spans="1:2" x14ac:dyDescent="0.25">
      <c r="A26" t="s">
        <v>648</v>
      </c>
      <c r="B26" s="25">
        <v>78.099999999999994</v>
      </c>
    </row>
    <row r="27" spans="1:2" x14ac:dyDescent="0.25">
      <c r="A27" t="s">
        <v>649</v>
      </c>
      <c r="B27" s="25">
        <v>79.900000000000006</v>
      </c>
    </row>
    <row r="28" spans="1:2" x14ac:dyDescent="0.25">
      <c r="A28" t="s">
        <v>650</v>
      </c>
      <c r="B28" s="25">
        <v>81.8</v>
      </c>
    </row>
    <row r="29" spans="1:2" x14ac:dyDescent="0.25">
      <c r="A29" t="s">
        <v>651</v>
      </c>
      <c r="B29" s="25">
        <v>84.7</v>
      </c>
    </row>
    <row r="30" spans="1:2" x14ac:dyDescent="0.25">
      <c r="A30" t="s">
        <v>652</v>
      </c>
      <c r="B30" s="25">
        <v>86.6</v>
      </c>
    </row>
    <row r="31" spans="1:2" x14ac:dyDescent="0.25">
      <c r="A31" t="s">
        <v>653</v>
      </c>
      <c r="B31" s="25">
        <v>89.4</v>
      </c>
    </row>
    <row r="32" spans="1:2" x14ac:dyDescent="0.25">
      <c r="A32" t="s">
        <v>654</v>
      </c>
      <c r="B32" s="25">
        <v>93.4</v>
      </c>
    </row>
    <row r="33" spans="1:2" x14ac:dyDescent="0.25">
      <c r="A33" t="s">
        <v>655</v>
      </c>
      <c r="B33" s="25">
        <v>96.1</v>
      </c>
    </row>
    <row r="34" spans="1:2" x14ac:dyDescent="0.25">
      <c r="A34" t="s">
        <v>656</v>
      </c>
      <c r="B34" s="25">
        <v>98.5</v>
      </c>
    </row>
    <row r="35" spans="1:2" x14ac:dyDescent="0.25">
      <c r="A35" t="s">
        <v>657</v>
      </c>
      <c r="B35" s="25">
        <v>100</v>
      </c>
    </row>
    <row r="36" spans="1:2" x14ac:dyDescent="0.25">
      <c r="A36" t="s">
        <v>658</v>
      </c>
      <c r="B36" s="25">
        <v>100</v>
      </c>
    </row>
    <row r="37" spans="1:2" x14ac:dyDescent="0.25">
      <c r="A37" t="s">
        <v>659</v>
      </c>
      <c r="B37" s="25">
        <v>100.7</v>
      </c>
    </row>
    <row r="38" spans="1:2" x14ac:dyDescent="0.25">
      <c r="A38" t="s">
        <v>660</v>
      </c>
      <c r="B38" s="25">
        <v>103.4</v>
      </c>
    </row>
    <row r="39" spans="1:2" x14ac:dyDescent="0.25">
      <c r="A39" t="s">
        <v>661</v>
      </c>
      <c r="B39" s="25">
        <v>105.9</v>
      </c>
    </row>
    <row r="40" spans="1:2" x14ac:dyDescent="0.25">
      <c r="A40" t="s">
        <v>662</v>
      </c>
      <c r="B40" s="25">
        <v>107.8</v>
      </c>
    </row>
    <row r="41" spans="1:2" x14ac:dyDescent="0.25">
      <c r="A41" t="s">
        <v>663</v>
      </c>
      <c r="B41" s="25">
        <v>108.7</v>
      </c>
    </row>
    <row r="42" spans="1:2" x14ac:dyDescent="0.25">
      <c r="A42" t="s">
        <v>664</v>
      </c>
      <c r="B42" s="25">
        <v>111.6</v>
      </c>
    </row>
    <row r="43" spans="1:2" x14ac:dyDescent="0.25">
      <c r="A43" t="s">
        <v>665</v>
      </c>
      <c r="B43" s="25">
        <v>121.7</v>
      </c>
    </row>
    <row r="44" spans="1:2" x14ac:dyDescent="0.25">
      <c r="A44" t="s">
        <v>666</v>
      </c>
      <c r="B44" s="25">
        <v>130.5</v>
      </c>
    </row>
    <row r="45" spans="1:2" x14ac:dyDescent="0.25">
      <c r="A45" t="s">
        <v>667</v>
      </c>
      <c r="B45" s="25">
        <v>133.9</v>
      </c>
    </row>
    <row r="46" spans="1:2" x14ac:dyDescent="0.25">
      <c r="A46" t="s">
        <v>668</v>
      </c>
      <c r="B46" s="25">
        <v>48.6</v>
      </c>
    </row>
    <row r="47" spans="1:2" x14ac:dyDescent="0.25">
      <c r="A47" t="s">
        <v>669</v>
      </c>
      <c r="B47" s="25">
        <v>49.5</v>
      </c>
    </row>
    <row r="48" spans="1:2" x14ac:dyDescent="0.25">
      <c r="A48" t="s">
        <v>670</v>
      </c>
      <c r="B48" s="25">
        <v>49.9</v>
      </c>
    </row>
    <row r="49" spans="1:2" x14ac:dyDescent="0.25">
      <c r="A49" t="s">
        <v>671</v>
      </c>
      <c r="B49" s="25">
        <v>50.5</v>
      </c>
    </row>
    <row r="50" spans="1:2" x14ac:dyDescent="0.25">
      <c r="A50" t="s">
        <v>672</v>
      </c>
      <c r="B50" s="25">
        <v>51</v>
      </c>
    </row>
    <row r="51" spans="1:2" x14ac:dyDescent="0.25">
      <c r="A51" t="s">
        <v>673</v>
      </c>
      <c r="B51" s="25">
        <v>52.1</v>
      </c>
    </row>
    <row r="52" spans="1:2" x14ac:dyDescent="0.25">
      <c r="A52" t="s">
        <v>674</v>
      </c>
      <c r="B52" s="25">
        <v>52.5</v>
      </c>
    </row>
    <row r="53" spans="1:2" x14ac:dyDescent="0.25">
      <c r="A53" t="s">
        <v>675</v>
      </c>
      <c r="B53" s="25">
        <v>53.3</v>
      </c>
    </row>
    <row r="54" spans="1:2" x14ac:dyDescent="0.25">
      <c r="A54" t="s">
        <v>676</v>
      </c>
      <c r="B54" s="25">
        <v>53.9</v>
      </c>
    </row>
    <row r="55" spans="1:2" x14ac:dyDescent="0.25">
      <c r="A55" t="s">
        <v>677</v>
      </c>
      <c r="B55" s="25">
        <v>55.6</v>
      </c>
    </row>
    <row r="56" spans="1:2" x14ac:dyDescent="0.25">
      <c r="A56" t="s">
        <v>678</v>
      </c>
      <c r="B56" s="25">
        <v>56.4</v>
      </c>
    </row>
    <row r="57" spans="1:2" x14ac:dyDescent="0.25">
      <c r="A57" t="s">
        <v>679</v>
      </c>
      <c r="B57" s="25">
        <v>57.5</v>
      </c>
    </row>
    <row r="58" spans="1:2" x14ac:dyDescent="0.25">
      <c r="A58" t="s">
        <v>680</v>
      </c>
      <c r="B58" s="25">
        <v>57.7</v>
      </c>
    </row>
    <row r="59" spans="1:2" x14ac:dyDescent="0.25">
      <c r="A59" t="s">
        <v>681</v>
      </c>
      <c r="B59" s="25">
        <v>60.3</v>
      </c>
    </row>
    <row r="60" spans="1:2" x14ac:dyDescent="0.25">
      <c r="A60" t="s">
        <v>682</v>
      </c>
      <c r="B60" s="25">
        <v>60.8</v>
      </c>
    </row>
    <row r="61" spans="1:2" x14ac:dyDescent="0.25">
      <c r="A61" t="s">
        <v>683</v>
      </c>
      <c r="B61" s="25">
        <v>61.5</v>
      </c>
    </row>
    <row r="62" spans="1:2" x14ac:dyDescent="0.25">
      <c r="A62" t="s">
        <v>684</v>
      </c>
      <c r="B62" s="25">
        <v>61.7</v>
      </c>
    </row>
    <row r="63" spans="1:2" x14ac:dyDescent="0.25">
      <c r="A63" t="s">
        <v>685</v>
      </c>
      <c r="B63" s="25">
        <v>62.8</v>
      </c>
    </row>
    <row r="64" spans="1:2" x14ac:dyDescent="0.25">
      <c r="A64" t="s">
        <v>686</v>
      </c>
      <c r="B64" s="25">
        <v>62.7</v>
      </c>
    </row>
    <row r="65" spans="1:2" x14ac:dyDescent="0.25">
      <c r="A65" t="s">
        <v>687</v>
      </c>
      <c r="B65" s="25">
        <v>63.1</v>
      </c>
    </row>
    <row r="66" spans="1:2" x14ac:dyDescent="0.25">
      <c r="A66" t="s">
        <v>688</v>
      </c>
      <c r="B66" s="25">
        <v>63.2</v>
      </c>
    </row>
    <row r="67" spans="1:2" x14ac:dyDescent="0.25">
      <c r="A67" t="s">
        <v>689</v>
      </c>
      <c r="B67" s="25">
        <v>64.400000000000006</v>
      </c>
    </row>
    <row r="68" spans="1:2" x14ac:dyDescent="0.25">
      <c r="A68" t="s">
        <v>690</v>
      </c>
      <c r="B68" s="25">
        <v>64.5</v>
      </c>
    </row>
    <row r="69" spans="1:2" x14ac:dyDescent="0.25">
      <c r="A69" t="s">
        <v>691</v>
      </c>
      <c r="B69" s="25">
        <v>64.7</v>
      </c>
    </row>
    <row r="70" spans="1:2" x14ac:dyDescent="0.25">
      <c r="A70" t="s">
        <v>692</v>
      </c>
      <c r="B70" s="25">
        <v>64.7</v>
      </c>
    </row>
    <row r="71" spans="1:2" x14ac:dyDescent="0.25">
      <c r="A71" t="s">
        <v>693</v>
      </c>
      <c r="B71" s="25">
        <v>65.7</v>
      </c>
    </row>
    <row r="72" spans="1:2" x14ac:dyDescent="0.25">
      <c r="A72" t="s">
        <v>694</v>
      </c>
      <c r="B72" s="25">
        <v>65.599999999999994</v>
      </c>
    </row>
    <row r="73" spans="1:2" x14ac:dyDescent="0.25">
      <c r="A73" t="s">
        <v>695</v>
      </c>
      <c r="B73" s="25">
        <v>65.8</v>
      </c>
    </row>
    <row r="74" spans="1:2" x14ac:dyDescent="0.25">
      <c r="A74" t="s">
        <v>696</v>
      </c>
      <c r="B74" s="25">
        <v>66.3</v>
      </c>
    </row>
    <row r="75" spans="1:2" x14ac:dyDescent="0.25">
      <c r="A75" t="s">
        <v>697</v>
      </c>
      <c r="B75" s="25">
        <v>67.3</v>
      </c>
    </row>
    <row r="76" spans="1:2" x14ac:dyDescent="0.25">
      <c r="A76" t="s">
        <v>698</v>
      </c>
      <c r="B76" s="25">
        <v>67.400000000000006</v>
      </c>
    </row>
    <row r="77" spans="1:2" x14ac:dyDescent="0.25">
      <c r="A77" t="s">
        <v>699</v>
      </c>
      <c r="B77" s="25">
        <v>67.7</v>
      </c>
    </row>
    <row r="78" spans="1:2" x14ac:dyDescent="0.25">
      <c r="A78" t="s">
        <v>700</v>
      </c>
      <c r="B78" s="25">
        <v>68.099999999999994</v>
      </c>
    </row>
    <row r="79" spans="1:2" x14ac:dyDescent="0.25">
      <c r="A79" t="s">
        <v>701</v>
      </c>
      <c r="B79" s="25">
        <v>68.900000000000006</v>
      </c>
    </row>
    <row r="80" spans="1:2" x14ac:dyDescent="0.25">
      <c r="A80" t="s">
        <v>702</v>
      </c>
      <c r="B80" s="25">
        <v>68.900000000000006</v>
      </c>
    </row>
    <row r="81" spans="1:2" x14ac:dyDescent="0.25">
      <c r="A81" t="s">
        <v>703</v>
      </c>
      <c r="B81" s="25">
        <v>69.400000000000006</v>
      </c>
    </row>
    <row r="82" spans="1:2" x14ac:dyDescent="0.25">
      <c r="A82" t="s">
        <v>263</v>
      </c>
      <c r="B82" s="25">
        <v>69.400000000000006</v>
      </c>
    </row>
    <row r="83" spans="1:2" x14ac:dyDescent="0.25">
      <c r="A83" t="s">
        <v>264</v>
      </c>
      <c r="B83" s="25">
        <v>70</v>
      </c>
    </row>
    <row r="84" spans="1:2" x14ac:dyDescent="0.25">
      <c r="A84" t="s">
        <v>265</v>
      </c>
      <c r="B84" s="25">
        <v>70.3</v>
      </c>
    </row>
    <row r="85" spans="1:2" x14ac:dyDescent="0.25">
      <c r="A85" t="s">
        <v>266</v>
      </c>
      <c r="B85" s="25">
        <v>70.599999999999994</v>
      </c>
    </row>
    <row r="86" spans="1:2" x14ac:dyDescent="0.25">
      <c r="A86" t="s">
        <v>267</v>
      </c>
      <c r="B86" s="25">
        <v>70.5</v>
      </c>
    </row>
    <row r="87" spans="1:2" x14ac:dyDescent="0.25">
      <c r="A87" t="s">
        <v>268</v>
      </c>
      <c r="B87" s="25">
        <v>71.3</v>
      </c>
    </row>
    <row r="88" spans="1:2" x14ac:dyDescent="0.25">
      <c r="A88" t="s">
        <v>269</v>
      </c>
      <c r="B88" s="25">
        <v>71.2</v>
      </c>
    </row>
    <row r="89" spans="1:2" x14ac:dyDescent="0.25">
      <c r="A89" t="s">
        <v>270</v>
      </c>
      <c r="B89" s="25">
        <v>71.599999999999994</v>
      </c>
    </row>
    <row r="90" spans="1:2" x14ac:dyDescent="0.25">
      <c r="A90" t="s">
        <v>271</v>
      </c>
      <c r="B90" s="25">
        <v>71.599999999999994</v>
      </c>
    </row>
    <row r="91" spans="1:2" x14ac:dyDescent="0.25">
      <c r="A91" t="s">
        <v>272</v>
      </c>
      <c r="B91" s="25">
        <v>72.3</v>
      </c>
    </row>
    <row r="92" spans="1:2" x14ac:dyDescent="0.25">
      <c r="A92" t="s">
        <v>273</v>
      </c>
      <c r="B92" s="25">
        <v>72.099999999999994</v>
      </c>
    </row>
    <row r="93" spans="1:2" x14ac:dyDescent="0.25">
      <c r="A93" t="s">
        <v>274</v>
      </c>
      <c r="B93" s="25">
        <v>72.5</v>
      </c>
    </row>
    <row r="94" spans="1:2" x14ac:dyDescent="0.25">
      <c r="A94" t="s">
        <v>275</v>
      </c>
      <c r="B94" s="25">
        <v>72.099999999999994</v>
      </c>
    </row>
    <row r="95" spans="1:2" x14ac:dyDescent="0.25">
      <c r="A95" t="s">
        <v>276</v>
      </c>
      <c r="B95" s="25">
        <v>72.7</v>
      </c>
    </row>
    <row r="96" spans="1:2" x14ac:dyDescent="0.25">
      <c r="A96" t="s">
        <v>277</v>
      </c>
      <c r="B96" s="25">
        <v>72.7</v>
      </c>
    </row>
    <row r="97" spans="1:2" x14ac:dyDescent="0.25">
      <c r="A97" t="s">
        <v>278</v>
      </c>
      <c r="B97" s="25">
        <v>73.2</v>
      </c>
    </row>
    <row r="98" spans="1:2" x14ac:dyDescent="0.25">
      <c r="A98" t="s">
        <v>279</v>
      </c>
      <c r="B98" s="25">
        <v>72.8</v>
      </c>
    </row>
    <row r="99" spans="1:2" x14ac:dyDescent="0.25">
      <c r="A99" t="s">
        <v>280</v>
      </c>
      <c r="B99" s="25">
        <v>73.8</v>
      </c>
    </row>
    <row r="100" spans="1:2" x14ac:dyDescent="0.25">
      <c r="A100" t="s">
        <v>281</v>
      </c>
      <c r="B100" s="25">
        <v>73.8</v>
      </c>
    </row>
    <row r="101" spans="1:2" x14ac:dyDescent="0.25">
      <c r="A101" t="s">
        <v>282</v>
      </c>
      <c r="B101" s="25">
        <v>73.900000000000006</v>
      </c>
    </row>
    <row r="102" spans="1:2" x14ac:dyDescent="0.25">
      <c r="A102" t="s">
        <v>283</v>
      </c>
      <c r="B102" s="25">
        <v>73.900000000000006</v>
      </c>
    </row>
    <row r="103" spans="1:2" x14ac:dyDescent="0.25">
      <c r="A103" t="s">
        <v>284</v>
      </c>
      <c r="B103" s="25">
        <v>74.5</v>
      </c>
    </row>
    <row r="104" spans="1:2" x14ac:dyDescent="0.25">
      <c r="A104" t="s">
        <v>285</v>
      </c>
      <c r="B104" s="25">
        <v>74.599999999999994</v>
      </c>
    </row>
    <row r="105" spans="1:2" x14ac:dyDescent="0.25">
      <c r="A105" t="s">
        <v>286</v>
      </c>
      <c r="B105" s="25">
        <v>75</v>
      </c>
    </row>
    <row r="106" spans="1:2" x14ac:dyDescent="0.25">
      <c r="A106" t="s">
        <v>287</v>
      </c>
      <c r="B106" s="25">
        <v>75</v>
      </c>
    </row>
    <row r="107" spans="1:2" x14ac:dyDescent="0.25">
      <c r="A107" t="s">
        <v>288</v>
      </c>
      <c r="B107" s="25">
        <v>75.5</v>
      </c>
    </row>
    <row r="108" spans="1:2" x14ac:dyDescent="0.25">
      <c r="A108" t="s">
        <v>289</v>
      </c>
      <c r="B108" s="25">
        <v>75.599999999999994</v>
      </c>
    </row>
    <row r="109" spans="1:2" x14ac:dyDescent="0.25">
      <c r="A109" t="s">
        <v>290</v>
      </c>
      <c r="B109" s="25">
        <v>76</v>
      </c>
    </row>
    <row r="110" spans="1:2" x14ac:dyDescent="0.25">
      <c r="A110" t="s">
        <v>291</v>
      </c>
      <c r="B110" s="25">
        <v>75.900000000000006</v>
      </c>
    </row>
    <row r="111" spans="1:2" x14ac:dyDescent="0.25">
      <c r="A111" t="s">
        <v>292</v>
      </c>
      <c r="B111" s="25">
        <v>76.5</v>
      </c>
    </row>
    <row r="112" spans="1:2" x14ac:dyDescent="0.25">
      <c r="A112" t="s">
        <v>293</v>
      </c>
      <c r="B112" s="25">
        <v>76.599999999999994</v>
      </c>
    </row>
    <row r="113" spans="1:2" x14ac:dyDescent="0.25">
      <c r="A113" t="s">
        <v>294</v>
      </c>
      <c r="B113" s="25">
        <v>77.099999999999994</v>
      </c>
    </row>
    <row r="114" spans="1:2" x14ac:dyDescent="0.25">
      <c r="A114" t="s">
        <v>295</v>
      </c>
      <c r="B114" s="25">
        <v>77.3</v>
      </c>
    </row>
    <row r="115" spans="1:2" x14ac:dyDescent="0.25">
      <c r="A115" t="s">
        <v>296</v>
      </c>
      <c r="B115" s="25">
        <v>78</v>
      </c>
    </row>
    <row r="116" spans="1:2" x14ac:dyDescent="0.25">
      <c r="A116" t="s">
        <v>297</v>
      </c>
      <c r="B116" s="25">
        <v>78.400000000000006</v>
      </c>
    </row>
    <row r="117" spans="1:2" x14ac:dyDescent="0.25">
      <c r="A117" t="s">
        <v>298</v>
      </c>
      <c r="B117" s="25">
        <v>78.8</v>
      </c>
    </row>
    <row r="118" spans="1:2" x14ac:dyDescent="0.25">
      <c r="A118" t="s">
        <v>299</v>
      </c>
      <c r="B118" s="25">
        <v>78.7</v>
      </c>
    </row>
    <row r="119" spans="1:2" x14ac:dyDescent="0.25">
      <c r="A119" t="s">
        <v>300</v>
      </c>
      <c r="B119" s="25">
        <v>79.8</v>
      </c>
    </row>
    <row r="120" spans="1:2" x14ac:dyDescent="0.25">
      <c r="A120" t="s">
        <v>301</v>
      </c>
      <c r="B120" s="25">
        <v>80.3</v>
      </c>
    </row>
    <row r="121" spans="1:2" x14ac:dyDescent="0.25">
      <c r="A121" t="s">
        <v>302</v>
      </c>
      <c r="B121" s="25">
        <v>80.900000000000006</v>
      </c>
    </row>
    <row r="122" spans="1:2" x14ac:dyDescent="0.25">
      <c r="A122" t="s">
        <v>303</v>
      </c>
      <c r="B122" s="25">
        <v>81</v>
      </c>
    </row>
    <row r="123" spans="1:2" x14ac:dyDescent="0.25">
      <c r="A123" t="s">
        <v>304</v>
      </c>
      <c r="B123" s="25">
        <v>81.8</v>
      </c>
    </row>
    <row r="124" spans="1:2" x14ac:dyDescent="0.25">
      <c r="A124" t="s">
        <v>305</v>
      </c>
      <c r="B124" s="25">
        <v>81.7</v>
      </c>
    </row>
    <row r="125" spans="1:2" x14ac:dyDescent="0.25">
      <c r="A125" t="s">
        <v>306</v>
      </c>
      <c r="B125" s="25">
        <v>82.6</v>
      </c>
    </row>
    <row r="126" spans="1:2" x14ac:dyDescent="0.25">
      <c r="A126" t="s">
        <v>307</v>
      </c>
      <c r="B126" s="25">
        <v>82.9</v>
      </c>
    </row>
    <row r="127" spans="1:2" x14ac:dyDescent="0.25">
      <c r="A127" t="s">
        <v>308</v>
      </c>
      <c r="B127" s="25">
        <v>84.6</v>
      </c>
    </row>
    <row r="128" spans="1:2" x14ac:dyDescent="0.25">
      <c r="A128" t="s">
        <v>309</v>
      </c>
      <c r="B128" s="25">
        <v>85.7</v>
      </c>
    </row>
    <row r="129" spans="1:2" x14ac:dyDescent="0.25">
      <c r="A129" t="s">
        <v>310</v>
      </c>
      <c r="B129" s="25">
        <v>85.8</v>
      </c>
    </row>
    <row r="130" spans="1:2" x14ac:dyDescent="0.25">
      <c r="A130" t="s">
        <v>311</v>
      </c>
      <c r="B130" s="25">
        <v>85.4</v>
      </c>
    </row>
    <row r="131" spans="1:2" x14ac:dyDescent="0.25">
      <c r="A131" t="s">
        <v>312</v>
      </c>
      <c r="B131" s="25">
        <v>86.4</v>
      </c>
    </row>
    <row r="132" spans="1:2" x14ac:dyDescent="0.25">
      <c r="A132" t="s">
        <v>313</v>
      </c>
      <c r="B132" s="25">
        <v>86.9</v>
      </c>
    </row>
    <row r="133" spans="1:2" x14ac:dyDescent="0.25">
      <c r="A133" t="s">
        <v>314</v>
      </c>
      <c r="B133" s="25">
        <v>87.6</v>
      </c>
    </row>
    <row r="134" spans="1:2" x14ac:dyDescent="0.25">
      <c r="A134" t="s">
        <v>315</v>
      </c>
      <c r="B134" s="25">
        <v>88.2</v>
      </c>
    </row>
    <row r="135" spans="1:2" x14ac:dyDescent="0.25">
      <c r="A135" t="s">
        <v>316</v>
      </c>
      <c r="B135" s="25">
        <v>89.3</v>
      </c>
    </row>
    <row r="136" spans="1:2" x14ac:dyDescent="0.25">
      <c r="A136" t="s">
        <v>317</v>
      </c>
      <c r="B136" s="25">
        <v>89.6</v>
      </c>
    </row>
    <row r="137" spans="1:2" x14ac:dyDescent="0.25">
      <c r="A137" t="s">
        <v>318</v>
      </c>
      <c r="B137" s="25">
        <v>90.5</v>
      </c>
    </row>
    <row r="138" spans="1:2" x14ac:dyDescent="0.25">
      <c r="A138" t="s">
        <v>319</v>
      </c>
      <c r="B138" s="25">
        <v>91.8</v>
      </c>
    </row>
    <row r="139" spans="1:2" x14ac:dyDescent="0.25">
      <c r="A139" t="s">
        <v>320</v>
      </c>
      <c r="B139" s="25">
        <v>93.3</v>
      </c>
    </row>
    <row r="140" spans="1:2" x14ac:dyDescent="0.25">
      <c r="A140" t="s">
        <v>321</v>
      </c>
      <c r="B140" s="25">
        <v>93.8</v>
      </c>
    </row>
    <row r="141" spans="1:2" x14ac:dyDescent="0.25">
      <c r="A141" t="s">
        <v>322</v>
      </c>
      <c r="B141" s="25">
        <v>94.7</v>
      </c>
    </row>
    <row r="142" spans="1:2" x14ac:dyDescent="0.25">
      <c r="A142" t="s">
        <v>323</v>
      </c>
      <c r="B142" s="25">
        <v>95.1</v>
      </c>
    </row>
    <row r="143" spans="1:2" x14ac:dyDescent="0.25">
      <c r="A143" t="s">
        <v>324</v>
      </c>
      <c r="B143" s="25">
        <v>95.8</v>
      </c>
    </row>
    <row r="144" spans="1:2" x14ac:dyDescent="0.25">
      <c r="A144" t="s">
        <v>325</v>
      </c>
      <c r="B144" s="25">
        <v>96.1</v>
      </c>
    </row>
    <row r="145" spans="1:2" x14ac:dyDescent="0.25">
      <c r="A145" t="s">
        <v>326</v>
      </c>
      <c r="B145" s="25">
        <v>97.3</v>
      </c>
    </row>
    <row r="146" spans="1:2" x14ac:dyDescent="0.25">
      <c r="A146" t="s">
        <v>327</v>
      </c>
      <c r="B146" s="25">
        <v>97.7</v>
      </c>
    </row>
    <row r="147" spans="1:2" x14ac:dyDescent="0.25">
      <c r="A147" t="s">
        <v>328</v>
      </c>
      <c r="B147" s="25">
        <v>98.4</v>
      </c>
    </row>
    <row r="148" spans="1:2" x14ac:dyDescent="0.25">
      <c r="A148" t="s">
        <v>329</v>
      </c>
      <c r="B148" s="25">
        <v>98.7</v>
      </c>
    </row>
    <row r="149" spans="1:2" x14ac:dyDescent="0.25">
      <c r="A149" t="s">
        <v>330</v>
      </c>
      <c r="B149" s="25">
        <v>99.3</v>
      </c>
    </row>
    <row r="150" spans="1:2" x14ac:dyDescent="0.25">
      <c r="A150" t="s">
        <v>331</v>
      </c>
      <c r="B150" s="25">
        <v>99.4</v>
      </c>
    </row>
    <row r="151" spans="1:2" x14ac:dyDescent="0.25">
      <c r="A151" t="s">
        <v>332</v>
      </c>
      <c r="B151" s="25">
        <v>100.1</v>
      </c>
    </row>
    <row r="152" spans="1:2" x14ac:dyDescent="0.25">
      <c r="A152" t="s">
        <v>333</v>
      </c>
      <c r="B152" s="25">
        <v>100.1</v>
      </c>
    </row>
    <row r="153" spans="1:2" x14ac:dyDescent="0.25">
      <c r="A153" t="s">
        <v>334</v>
      </c>
      <c r="B153" s="25">
        <v>100.2</v>
      </c>
    </row>
    <row r="154" spans="1:2" x14ac:dyDescent="0.25">
      <c r="A154" t="s">
        <v>335</v>
      </c>
      <c r="B154" s="25">
        <v>99.5</v>
      </c>
    </row>
    <row r="155" spans="1:2" x14ac:dyDescent="0.25">
      <c r="A155" t="s">
        <v>336</v>
      </c>
      <c r="B155" s="25">
        <v>100.1</v>
      </c>
    </row>
    <row r="156" spans="1:2" x14ac:dyDescent="0.25">
      <c r="A156" t="s">
        <v>337</v>
      </c>
      <c r="B156" s="25">
        <v>100.1</v>
      </c>
    </row>
    <row r="157" spans="1:2" x14ac:dyDescent="0.25">
      <c r="A157" t="s">
        <v>338</v>
      </c>
      <c r="B157" s="25">
        <v>100.3</v>
      </c>
    </row>
    <row r="158" spans="1:2" x14ac:dyDescent="0.25">
      <c r="A158" t="s">
        <v>339</v>
      </c>
      <c r="B158" s="25">
        <v>99.8</v>
      </c>
    </row>
    <row r="159" spans="1:2" x14ac:dyDescent="0.25">
      <c r="A159" t="s">
        <v>340</v>
      </c>
      <c r="B159" s="25">
        <v>100.4</v>
      </c>
    </row>
    <row r="160" spans="1:2" x14ac:dyDescent="0.25">
      <c r="A160" t="s">
        <v>341</v>
      </c>
      <c r="B160" s="25">
        <v>100.9</v>
      </c>
    </row>
    <row r="161" spans="1:2" x14ac:dyDescent="0.25">
      <c r="A161" t="s">
        <v>342</v>
      </c>
      <c r="B161" s="25">
        <v>101.5</v>
      </c>
    </row>
    <row r="162" spans="1:2" x14ac:dyDescent="0.25">
      <c r="A162" t="s">
        <v>343</v>
      </c>
      <c r="B162" s="25">
        <v>102</v>
      </c>
    </row>
    <row r="163" spans="1:2" x14ac:dyDescent="0.25">
      <c r="A163" t="s">
        <v>344</v>
      </c>
      <c r="B163" s="25">
        <v>103.2</v>
      </c>
    </row>
    <row r="164" spans="1:2" x14ac:dyDescent="0.25">
      <c r="A164" t="s">
        <v>345</v>
      </c>
      <c r="B164" s="25">
        <v>103.7</v>
      </c>
    </row>
    <row r="165" spans="1:2" x14ac:dyDescent="0.25">
      <c r="A165" t="s">
        <v>346</v>
      </c>
      <c r="B165" s="25">
        <v>104.6</v>
      </c>
    </row>
    <row r="166" spans="1:2" x14ac:dyDescent="0.25">
      <c r="A166" t="s">
        <v>347</v>
      </c>
      <c r="B166" s="25">
        <v>104.7</v>
      </c>
    </row>
    <row r="167" spans="1:2" x14ac:dyDescent="0.25">
      <c r="A167" t="s">
        <v>348</v>
      </c>
      <c r="B167" s="25">
        <v>105.7</v>
      </c>
    </row>
    <row r="168" spans="1:2" x14ac:dyDescent="0.25">
      <c r="A168" t="s">
        <v>349</v>
      </c>
      <c r="B168" s="25">
        <v>106.3</v>
      </c>
    </row>
    <row r="169" spans="1:2" x14ac:dyDescent="0.25">
      <c r="A169" t="s">
        <v>350</v>
      </c>
      <c r="B169" s="25">
        <v>106.9</v>
      </c>
    </row>
    <row r="170" spans="1:2" x14ac:dyDescent="0.25">
      <c r="A170" t="s">
        <v>351</v>
      </c>
      <c r="B170" s="25">
        <v>106.7</v>
      </c>
    </row>
    <row r="171" spans="1:2" x14ac:dyDescent="0.25">
      <c r="A171" t="s">
        <v>352</v>
      </c>
      <c r="B171" s="25">
        <v>107.8</v>
      </c>
    </row>
    <row r="172" spans="1:2" x14ac:dyDescent="0.25">
      <c r="A172" t="s">
        <v>353</v>
      </c>
      <c r="B172" s="25">
        <v>108.3</v>
      </c>
    </row>
    <row r="173" spans="1:2" x14ac:dyDescent="0.25">
      <c r="A173" t="s">
        <v>354</v>
      </c>
      <c r="B173" s="25">
        <v>108.5</v>
      </c>
    </row>
    <row r="174" spans="1:2" x14ac:dyDescent="0.25">
      <c r="A174" t="s">
        <v>360</v>
      </c>
      <c r="B174" s="25">
        <v>108.5</v>
      </c>
    </row>
    <row r="175" spans="1:2" x14ac:dyDescent="0.25">
      <c r="A175" t="s">
        <v>361</v>
      </c>
      <c r="B175" s="25">
        <v>108.5</v>
      </c>
    </row>
    <row r="176" spans="1:2" x14ac:dyDescent="0.25">
      <c r="A176" t="s">
        <v>362</v>
      </c>
      <c r="B176" s="25">
        <v>108.9</v>
      </c>
    </row>
    <row r="177" spans="1:2" x14ac:dyDescent="0.25">
      <c r="A177" t="s">
        <v>363</v>
      </c>
      <c r="B177" s="25">
        <v>109</v>
      </c>
    </row>
    <row r="178" spans="1:2" x14ac:dyDescent="0.25">
      <c r="A178" t="s">
        <v>364</v>
      </c>
      <c r="B178" s="25">
        <v>109.2</v>
      </c>
    </row>
    <row r="179" spans="1:2" x14ac:dyDescent="0.25">
      <c r="A179" t="s">
        <v>365</v>
      </c>
      <c r="B179" s="25">
        <v>110.7</v>
      </c>
    </row>
    <row r="180" spans="1:2" x14ac:dyDescent="0.25">
      <c r="A180" t="s">
        <v>366</v>
      </c>
      <c r="B180" s="25">
        <v>111.9</v>
      </c>
    </row>
    <row r="181" spans="1:2" x14ac:dyDescent="0.25">
      <c r="A181" t="s">
        <v>704</v>
      </c>
      <c r="B181" s="25">
        <v>114.4</v>
      </c>
    </row>
    <row r="182" spans="1:2" x14ac:dyDescent="0.25">
      <c r="A182" t="s">
        <v>705</v>
      </c>
      <c r="B182" s="25">
        <v>115.9</v>
      </c>
    </row>
    <row r="183" spans="1:2" x14ac:dyDescent="0.25">
      <c r="A183" t="s">
        <v>706</v>
      </c>
      <c r="B183" s="25">
        <v>120.9</v>
      </c>
    </row>
    <row r="184" spans="1:2" x14ac:dyDescent="0.25">
      <c r="A184" t="s">
        <v>707</v>
      </c>
      <c r="B184" s="25">
        <v>123.2</v>
      </c>
    </row>
    <row r="185" spans="1:2" x14ac:dyDescent="0.25">
      <c r="A185" t="s">
        <v>708</v>
      </c>
      <c r="B185" s="25">
        <v>126.7</v>
      </c>
    </row>
    <row r="186" spans="1:2" x14ac:dyDescent="0.25">
      <c r="A186" t="s">
        <v>709</v>
      </c>
      <c r="B186" s="25">
        <v>127.7</v>
      </c>
    </row>
    <row r="187" spans="1:2" x14ac:dyDescent="0.25">
      <c r="A187" t="s">
        <v>710</v>
      </c>
      <c r="B187" s="25">
        <v>131.1</v>
      </c>
    </row>
    <row r="188" spans="1:2" x14ac:dyDescent="0.25">
      <c r="A188" t="s">
        <v>711</v>
      </c>
      <c r="B188" s="25">
        <v>131.4</v>
      </c>
    </row>
    <row r="189" spans="1:2" x14ac:dyDescent="0.25">
      <c r="A189" t="s">
        <v>712</v>
      </c>
      <c r="B189" s="25">
        <v>132</v>
      </c>
    </row>
    <row r="190" spans="1:2" x14ac:dyDescent="0.25">
      <c r="A190" t="s">
        <v>713</v>
      </c>
      <c r="B190" s="25">
        <v>132.30000000000001</v>
      </c>
    </row>
    <row r="191" spans="1:2" x14ac:dyDescent="0.25">
      <c r="A191" t="s">
        <v>714</v>
      </c>
      <c r="B191" s="25">
        <v>133.80000000000001</v>
      </c>
    </row>
    <row r="192" spans="1:2" x14ac:dyDescent="0.25">
      <c r="A192" t="s">
        <v>715</v>
      </c>
      <c r="B192" s="25">
        <v>134.1</v>
      </c>
    </row>
    <row r="193" spans="1:2" x14ac:dyDescent="0.25">
      <c r="A193" t="s">
        <v>716</v>
      </c>
      <c r="B193" s="25">
        <v>135.19999999999999</v>
      </c>
    </row>
    <row r="194" spans="1:2" x14ac:dyDescent="0.25">
      <c r="A194" t="s">
        <v>717</v>
      </c>
      <c r="B194" s="25">
        <v>48.4</v>
      </c>
    </row>
    <row r="195" spans="1:2" x14ac:dyDescent="0.25">
      <c r="A195" t="s">
        <v>718</v>
      </c>
      <c r="B195" s="25">
        <v>48.6</v>
      </c>
    </row>
    <row r="196" spans="1:2" x14ac:dyDescent="0.25">
      <c r="A196" t="s">
        <v>719</v>
      </c>
      <c r="B196" s="25">
        <v>48.7</v>
      </c>
    </row>
    <row r="197" spans="1:2" x14ac:dyDescent="0.25">
      <c r="A197" t="s">
        <v>720</v>
      </c>
      <c r="B197" s="25">
        <v>49.3</v>
      </c>
    </row>
    <row r="198" spans="1:2" x14ac:dyDescent="0.25">
      <c r="A198" t="s">
        <v>721</v>
      </c>
      <c r="B198" s="25">
        <v>49.5</v>
      </c>
    </row>
    <row r="199" spans="1:2" x14ac:dyDescent="0.25">
      <c r="A199" t="s">
        <v>722</v>
      </c>
      <c r="B199" s="25">
        <v>49.7</v>
      </c>
    </row>
    <row r="200" spans="1:2" x14ac:dyDescent="0.25">
      <c r="A200" t="s">
        <v>723</v>
      </c>
      <c r="B200" s="25">
        <v>49.7</v>
      </c>
    </row>
    <row r="201" spans="1:2" x14ac:dyDescent="0.25">
      <c r="A201" t="s">
        <v>724</v>
      </c>
      <c r="B201" s="25">
        <v>49.9</v>
      </c>
    </row>
    <row r="202" spans="1:2" x14ac:dyDescent="0.25">
      <c r="A202" t="s">
        <v>725</v>
      </c>
      <c r="B202" s="25">
        <v>50.1</v>
      </c>
    </row>
    <row r="203" spans="1:2" x14ac:dyDescent="0.25">
      <c r="A203" t="s">
        <v>726</v>
      </c>
      <c r="B203" s="25">
        <v>50.3</v>
      </c>
    </row>
    <row r="204" spans="1:2" x14ac:dyDescent="0.25">
      <c r="A204" t="s">
        <v>727</v>
      </c>
      <c r="B204" s="25">
        <v>50.5</v>
      </c>
    </row>
    <row r="205" spans="1:2" x14ac:dyDescent="0.25">
      <c r="A205" t="s">
        <v>728</v>
      </c>
      <c r="B205" s="25">
        <v>50.6</v>
      </c>
    </row>
    <row r="206" spans="1:2" x14ac:dyDescent="0.25">
      <c r="A206" t="s">
        <v>729</v>
      </c>
      <c r="B206" s="25">
        <v>50.8</v>
      </c>
    </row>
    <row r="207" spans="1:2" x14ac:dyDescent="0.25">
      <c r="A207" t="s">
        <v>730</v>
      </c>
      <c r="B207" s="25">
        <v>51</v>
      </c>
    </row>
    <row r="208" spans="1:2" x14ac:dyDescent="0.25">
      <c r="A208" t="s">
        <v>731</v>
      </c>
      <c r="B208" s="25">
        <v>51.2</v>
      </c>
    </row>
    <row r="209" spans="1:2" x14ac:dyDescent="0.25">
      <c r="A209" t="s">
        <v>732</v>
      </c>
      <c r="B209" s="25">
        <v>51.9</v>
      </c>
    </row>
    <row r="210" spans="1:2" x14ac:dyDescent="0.25">
      <c r="A210" t="s">
        <v>733</v>
      </c>
      <c r="B210" s="25">
        <v>52.2</v>
      </c>
    </row>
    <row r="211" spans="1:2" x14ac:dyDescent="0.25">
      <c r="A211" t="s">
        <v>734</v>
      </c>
      <c r="B211" s="25">
        <v>52.3</v>
      </c>
    </row>
    <row r="212" spans="1:2" x14ac:dyDescent="0.25">
      <c r="A212" t="s">
        <v>735</v>
      </c>
      <c r="B212" s="25">
        <v>52.3</v>
      </c>
    </row>
    <row r="213" spans="1:2" x14ac:dyDescent="0.25">
      <c r="A213" t="s">
        <v>736</v>
      </c>
      <c r="B213" s="25">
        <v>52.4</v>
      </c>
    </row>
    <row r="214" spans="1:2" x14ac:dyDescent="0.25">
      <c r="A214" t="s">
        <v>737</v>
      </c>
      <c r="B214" s="25">
        <v>52.7</v>
      </c>
    </row>
    <row r="215" spans="1:2" x14ac:dyDescent="0.25">
      <c r="A215" t="s">
        <v>738</v>
      </c>
      <c r="B215" s="25">
        <v>53.1</v>
      </c>
    </row>
    <row r="216" spans="1:2" x14ac:dyDescent="0.25">
      <c r="A216" t="s">
        <v>739</v>
      </c>
      <c r="B216" s="25">
        <v>53.3</v>
      </c>
    </row>
    <row r="217" spans="1:2" x14ac:dyDescent="0.25">
      <c r="A217" t="s">
        <v>740</v>
      </c>
      <c r="B217" s="25">
        <v>53.4</v>
      </c>
    </row>
    <row r="218" spans="1:2" x14ac:dyDescent="0.25">
      <c r="A218" t="s">
        <v>741</v>
      </c>
      <c r="B218" s="25">
        <v>53.6</v>
      </c>
    </row>
    <row r="219" spans="1:2" x14ac:dyDescent="0.25">
      <c r="A219" t="s">
        <v>742</v>
      </c>
      <c r="B219" s="25">
        <v>54</v>
      </c>
    </row>
    <row r="220" spans="1:2" x14ac:dyDescent="0.25">
      <c r="A220" t="s">
        <v>743</v>
      </c>
      <c r="B220" s="25">
        <v>54.2</v>
      </c>
    </row>
    <row r="221" spans="1:2" x14ac:dyDescent="0.25">
      <c r="A221" t="s">
        <v>744</v>
      </c>
      <c r="B221" s="25">
        <v>55.2</v>
      </c>
    </row>
    <row r="222" spans="1:2" x14ac:dyDescent="0.25">
      <c r="A222" t="s">
        <v>745</v>
      </c>
      <c r="B222" s="25">
        <v>55.7</v>
      </c>
    </row>
    <row r="223" spans="1:2" x14ac:dyDescent="0.25">
      <c r="A223" t="s">
        <v>746</v>
      </c>
      <c r="B223" s="25">
        <v>55.9</v>
      </c>
    </row>
    <row r="224" spans="1:2" x14ac:dyDescent="0.25">
      <c r="A224" t="s">
        <v>747</v>
      </c>
      <c r="B224" s="25">
        <v>55.8</v>
      </c>
    </row>
    <row r="225" spans="1:2" x14ac:dyDescent="0.25">
      <c r="A225" t="s">
        <v>748</v>
      </c>
      <c r="B225" s="25">
        <v>56.4</v>
      </c>
    </row>
    <row r="226" spans="1:2" x14ac:dyDescent="0.25">
      <c r="A226" t="s">
        <v>749</v>
      </c>
      <c r="B226" s="25">
        <v>57</v>
      </c>
    </row>
    <row r="227" spans="1:2" x14ac:dyDescent="0.25">
      <c r="A227" t="s">
        <v>750</v>
      </c>
      <c r="B227" s="25">
        <v>57.4</v>
      </c>
    </row>
    <row r="228" spans="1:2" x14ac:dyDescent="0.25">
      <c r="A228" t="s">
        <v>751</v>
      </c>
      <c r="B228" s="25">
        <v>57.5</v>
      </c>
    </row>
    <row r="229" spans="1:2" x14ac:dyDescent="0.25">
      <c r="A229" t="s">
        <v>752</v>
      </c>
      <c r="B229" s="25">
        <v>57.5</v>
      </c>
    </row>
    <row r="230" spans="1:2" x14ac:dyDescent="0.25">
      <c r="A230" t="s">
        <v>753</v>
      </c>
      <c r="B230" s="25">
        <v>57.4</v>
      </c>
    </row>
    <row r="231" spans="1:2" x14ac:dyDescent="0.25">
      <c r="A231" t="s">
        <v>754</v>
      </c>
      <c r="B231" s="25">
        <v>57.7</v>
      </c>
    </row>
    <row r="232" spans="1:2" x14ac:dyDescent="0.25">
      <c r="A232" t="s">
        <v>755</v>
      </c>
      <c r="B232" s="25">
        <v>57.9</v>
      </c>
    </row>
    <row r="233" spans="1:2" x14ac:dyDescent="0.25">
      <c r="A233" t="s">
        <v>756</v>
      </c>
      <c r="B233" s="25">
        <v>59.9</v>
      </c>
    </row>
    <row r="234" spans="1:2" x14ac:dyDescent="0.25">
      <c r="A234" t="s">
        <v>757</v>
      </c>
      <c r="B234" s="25">
        <v>60.3</v>
      </c>
    </row>
    <row r="235" spans="1:2" x14ac:dyDescent="0.25">
      <c r="A235" t="s">
        <v>758</v>
      </c>
      <c r="B235" s="25">
        <v>60.6</v>
      </c>
    </row>
    <row r="236" spans="1:2" x14ac:dyDescent="0.25">
      <c r="A236" t="s">
        <v>759</v>
      </c>
      <c r="B236" s="25">
        <v>60.5</v>
      </c>
    </row>
    <row r="237" spans="1:2" x14ac:dyDescent="0.25">
      <c r="A237" t="s">
        <v>760</v>
      </c>
      <c r="B237" s="25">
        <v>60.9</v>
      </c>
    </row>
    <row r="238" spans="1:2" x14ac:dyDescent="0.25">
      <c r="A238" t="s">
        <v>761</v>
      </c>
      <c r="B238" s="25">
        <v>61.1</v>
      </c>
    </row>
    <row r="239" spans="1:2" x14ac:dyDescent="0.25">
      <c r="A239" t="s">
        <v>762</v>
      </c>
      <c r="B239" s="25">
        <v>61.3</v>
      </c>
    </row>
    <row r="240" spans="1:2" x14ac:dyDescent="0.25">
      <c r="A240" t="s">
        <v>763</v>
      </c>
      <c r="B240" s="25">
        <v>61.5</v>
      </c>
    </row>
    <row r="241" spans="1:2" x14ac:dyDescent="0.25">
      <c r="A241" t="s">
        <v>764</v>
      </c>
      <c r="B241" s="25">
        <v>61.6</v>
      </c>
    </row>
    <row r="242" spans="1:2" x14ac:dyDescent="0.25">
      <c r="A242" t="s">
        <v>765</v>
      </c>
      <c r="B242" s="25">
        <v>61.4</v>
      </c>
    </row>
    <row r="243" spans="1:2" x14ac:dyDescent="0.25">
      <c r="A243" t="s">
        <v>766</v>
      </c>
      <c r="B243" s="25">
        <v>61.7</v>
      </c>
    </row>
    <row r="244" spans="1:2" x14ac:dyDescent="0.25">
      <c r="A244" t="s">
        <v>767</v>
      </c>
      <c r="B244" s="25">
        <v>62</v>
      </c>
    </row>
    <row r="245" spans="1:2" x14ac:dyDescent="0.25">
      <c r="A245" t="s">
        <v>768</v>
      </c>
      <c r="B245" s="25">
        <v>62.7</v>
      </c>
    </row>
    <row r="246" spans="1:2" x14ac:dyDescent="0.25">
      <c r="A246" t="s">
        <v>769</v>
      </c>
      <c r="B246" s="25">
        <v>62.9</v>
      </c>
    </row>
    <row r="247" spans="1:2" x14ac:dyDescent="0.25">
      <c r="A247" t="s">
        <v>770</v>
      </c>
      <c r="B247" s="25">
        <v>62.9</v>
      </c>
    </row>
    <row r="248" spans="1:2" x14ac:dyDescent="0.25">
      <c r="A248" t="s">
        <v>771</v>
      </c>
      <c r="B248" s="25">
        <v>62.6</v>
      </c>
    </row>
    <row r="249" spans="1:2" x14ac:dyDescent="0.25">
      <c r="A249" t="s">
        <v>772</v>
      </c>
      <c r="B249" s="25">
        <v>62.7</v>
      </c>
    </row>
    <row r="250" spans="1:2" x14ac:dyDescent="0.25">
      <c r="A250" t="s">
        <v>773</v>
      </c>
      <c r="B250" s="25">
        <v>62.9</v>
      </c>
    </row>
    <row r="251" spans="1:2" x14ac:dyDescent="0.25">
      <c r="A251" t="s">
        <v>774</v>
      </c>
      <c r="B251" s="25">
        <v>63.1</v>
      </c>
    </row>
    <row r="252" spans="1:2" x14ac:dyDescent="0.25">
      <c r="A252" t="s">
        <v>775</v>
      </c>
      <c r="B252" s="25">
        <v>63.1</v>
      </c>
    </row>
    <row r="253" spans="1:2" x14ac:dyDescent="0.25">
      <c r="A253" t="s">
        <v>776</v>
      </c>
      <c r="B253" s="25">
        <v>63.2</v>
      </c>
    </row>
    <row r="254" spans="1:2" x14ac:dyDescent="0.25">
      <c r="A254" t="s">
        <v>777</v>
      </c>
      <c r="B254" s="25">
        <v>62.8</v>
      </c>
    </row>
    <row r="255" spans="1:2" x14ac:dyDescent="0.25">
      <c r="A255" t="s">
        <v>778</v>
      </c>
      <c r="B255" s="25">
        <v>63.2</v>
      </c>
    </row>
    <row r="256" spans="1:2" x14ac:dyDescent="0.25">
      <c r="A256" t="s">
        <v>779</v>
      </c>
      <c r="B256" s="25">
        <v>63.6</v>
      </c>
    </row>
    <row r="257" spans="1:2" x14ac:dyDescent="0.25">
      <c r="A257" t="s">
        <v>780</v>
      </c>
      <c r="B257" s="25">
        <v>64.3</v>
      </c>
    </row>
    <row r="258" spans="1:2" x14ac:dyDescent="0.25">
      <c r="A258" t="s">
        <v>781</v>
      </c>
      <c r="B258" s="25">
        <v>64.5</v>
      </c>
    </row>
    <row r="259" spans="1:2" x14ac:dyDescent="0.25">
      <c r="A259" t="s">
        <v>782</v>
      </c>
      <c r="B259" s="25">
        <v>64.5</v>
      </c>
    </row>
    <row r="260" spans="1:2" x14ac:dyDescent="0.25">
      <c r="A260" t="s">
        <v>783</v>
      </c>
      <c r="B260" s="25">
        <v>64.2</v>
      </c>
    </row>
    <row r="261" spans="1:2" x14ac:dyDescent="0.25">
      <c r="A261" t="s">
        <v>784</v>
      </c>
      <c r="B261" s="25">
        <v>64.5</v>
      </c>
    </row>
    <row r="262" spans="1:2" x14ac:dyDescent="0.25">
      <c r="A262" t="s">
        <v>785</v>
      </c>
      <c r="B262" s="25">
        <v>64.8</v>
      </c>
    </row>
    <row r="263" spans="1:2" x14ac:dyDescent="0.25">
      <c r="A263" t="s">
        <v>786</v>
      </c>
      <c r="B263" s="25">
        <v>64.7</v>
      </c>
    </row>
    <row r="264" spans="1:2" x14ac:dyDescent="0.25">
      <c r="A264" t="s">
        <v>787</v>
      </c>
      <c r="B264" s="25">
        <v>64.599999999999994</v>
      </c>
    </row>
    <row r="265" spans="1:2" x14ac:dyDescent="0.25">
      <c r="A265" t="s">
        <v>788</v>
      </c>
      <c r="B265" s="25">
        <v>64.7</v>
      </c>
    </row>
    <row r="266" spans="1:2" x14ac:dyDescent="0.25">
      <c r="A266" t="s">
        <v>789</v>
      </c>
      <c r="B266" s="25">
        <v>64.5</v>
      </c>
    </row>
    <row r="267" spans="1:2" x14ac:dyDescent="0.25">
      <c r="A267" t="s">
        <v>790</v>
      </c>
      <c r="B267" s="25">
        <v>64.8</v>
      </c>
    </row>
    <row r="268" spans="1:2" x14ac:dyDescent="0.25">
      <c r="A268" t="s">
        <v>791</v>
      </c>
      <c r="B268" s="25">
        <v>65</v>
      </c>
    </row>
    <row r="269" spans="1:2" x14ac:dyDescent="0.25">
      <c r="A269" t="s">
        <v>792</v>
      </c>
      <c r="B269" s="25">
        <v>65.5</v>
      </c>
    </row>
    <row r="270" spans="1:2" x14ac:dyDescent="0.25">
      <c r="A270" t="s">
        <v>793</v>
      </c>
      <c r="B270" s="25">
        <v>65.8</v>
      </c>
    </row>
    <row r="271" spans="1:2" x14ac:dyDescent="0.25">
      <c r="A271" t="s">
        <v>794</v>
      </c>
      <c r="B271" s="25">
        <v>65.8</v>
      </c>
    </row>
    <row r="272" spans="1:2" x14ac:dyDescent="0.25">
      <c r="A272" t="s">
        <v>795</v>
      </c>
      <c r="B272" s="25">
        <v>65.400000000000006</v>
      </c>
    </row>
    <row r="273" spans="1:2" x14ac:dyDescent="0.25">
      <c r="A273" t="s">
        <v>796</v>
      </c>
      <c r="B273" s="25">
        <v>65.7</v>
      </c>
    </row>
    <row r="274" spans="1:2" x14ac:dyDescent="0.25">
      <c r="A274" t="s">
        <v>797</v>
      </c>
      <c r="B274" s="25">
        <v>65.8</v>
      </c>
    </row>
    <row r="275" spans="1:2" x14ac:dyDescent="0.25">
      <c r="A275" t="s">
        <v>798</v>
      </c>
      <c r="B275" s="25">
        <v>65.7</v>
      </c>
    </row>
    <row r="276" spans="1:2" x14ac:dyDescent="0.25">
      <c r="A276" t="s">
        <v>799</v>
      </c>
      <c r="B276" s="25">
        <v>65.7</v>
      </c>
    </row>
    <row r="277" spans="1:2" x14ac:dyDescent="0.25">
      <c r="A277" t="s">
        <v>800</v>
      </c>
      <c r="B277" s="25">
        <v>66</v>
      </c>
    </row>
    <row r="278" spans="1:2" x14ac:dyDescent="0.25">
      <c r="A278" t="s">
        <v>801</v>
      </c>
      <c r="B278" s="25">
        <v>66</v>
      </c>
    </row>
    <row r="279" spans="1:2" x14ac:dyDescent="0.25">
      <c r="A279" t="s">
        <v>802</v>
      </c>
      <c r="B279" s="25">
        <v>66.3</v>
      </c>
    </row>
    <row r="280" spans="1:2" x14ac:dyDescent="0.25">
      <c r="A280" t="s">
        <v>803</v>
      </c>
      <c r="B280" s="25">
        <v>66.7</v>
      </c>
    </row>
    <row r="281" spans="1:2" x14ac:dyDescent="0.25">
      <c r="A281" t="s">
        <v>804</v>
      </c>
      <c r="B281" s="25">
        <v>67</v>
      </c>
    </row>
    <row r="282" spans="1:2" x14ac:dyDescent="0.25">
      <c r="A282" t="s">
        <v>805</v>
      </c>
      <c r="B282" s="25">
        <v>67.400000000000006</v>
      </c>
    </row>
    <row r="283" spans="1:2" x14ac:dyDescent="0.25">
      <c r="A283" t="s">
        <v>806</v>
      </c>
      <c r="B283" s="25">
        <v>67.400000000000006</v>
      </c>
    </row>
    <row r="284" spans="1:2" x14ac:dyDescent="0.25">
      <c r="A284" t="s">
        <v>807</v>
      </c>
      <c r="B284" s="25">
        <v>67.099999999999994</v>
      </c>
    </row>
    <row r="285" spans="1:2" x14ac:dyDescent="0.25">
      <c r="A285" t="s">
        <v>808</v>
      </c>
      <c r="B285" s="25">
        <v>67.400000000000006</v>
      </c>
    </row>
    <row r="286" spans="1:2" x14ac:dyDescent="0.25">
      <c r="A286" t="s">
        <v>809</v>
      </c>
      <c r="B286" s="25">
        <v>67.7</v>
      </c>
    </row>
    <row r="287" spans="1:2" x14ac:dyDescent="0.25">
      <c r="A287" t="s">
        <v>810</v>
      </c>
      <c r="B287" s="25">
        <v>67.599999999999994</v>
      </c>
    </row>
    <row r="288" spans="1:2" x14ac:dyDescent="0.25">
      <c r="A288" t="s">
        <v>811</v>
      </c>
      <c r="B288" s="25">
        <v>67.599999999999994</v>
      </c>
    </row>
    <row r="289" spans="1:2" x14ac:dyDescent="0.25">
      <c r="A289" t="s">
        <v>812</v>
      </c>
      <c r="B289" s="25">
        <v>68</v>
      </c>
    </row>
    <row r="290" spans="1:2" x14ac:dyDescent="0.25">
      <c r="A290" t="s">
        <v>813</v>
      </c>
      <c r="B290" s="25">
        <v>67.8</v>
      </c>
    </row>
    <row r="291" spans="1:2" x14ac:dyDescent="0.25">
      <c r="A291" t="s">
        <v>814</v>
      </c>
      <c r="B291" s="25">
        <v>68.099999999999994</v>
      </c>
    </row>
    <row r="292" spans="1:2" x14ac:dyDescent="0.25">
      <c r="A292" t="s">
        <v>815</v>
      </c>
      <c r="B292" s="25">
        <v>68.400000000000006</v>
      </c>
    </row>
    <row r="293" spans="1:2" x14ac:dyDescent="0.25">
      <c r="A293" t="s">
        <v>816</v>
      </c>
      <c r="B293" s="25">
        <v>68.7</v>
      </c>
    </row>
    <row r="294" spans="1:2" x14ac:dyDescent="0.25">
      <c r="A294" t="s">
        <v>817</v>
      </c>
      <c r="B294" s="25">
        <v>68.900000000000006</v>
      </c>
    </row>
    <row r="295" spans="1:2" x14ac:dyDescent="0.25">
      <c r="A295" t="s">
        <v>818</v>
      </c>
      <c r="B295" s="25">
        <v>69</v>
      </c>
    </row>
    <row r="296" spans="1:2" x14ac:dyDescent="0.25">
      <c r="A296" t="s">
        <v>819</v>
      </c>
      <c r="B296" s="25">
        <v>68.599999999999994</v>
      </c>
    </row>
    <row r="297" spans="1:2" x14ac:dyDescent="0.25">
      <c r="A297" t="s">
        <v>820</v>
      </c>
      <c r="B297" s="25">
        <v>68.900000000000006</v>
      </c>
    </row>
    <row r="298" spans="1:2" x14ac:dyDescent="0.25">
      <c r="A298" t="s">
        <v>821</v>
      </c>
      <c r="B298" s="25">
        <v>69.3</v>
      </c>
    </row>
    <row r="299" spans="1:2" x14ac:dyDescent="0.25">
      <c r="A299" t="s">
        <v>822</v>
      </c>
      <c r="B299" s="25">
        <v>69.3</v>
      </c>
    </row>
    <row r="300" spans="1:2" x14ac:dyDescent="0.25">
      <c r="A300" t="s">
        <v>823</v>
      </c>
      <c r="B300" s="25">
        <v>69.3</v>
      </c>
    </row>
    <row r="301" spans="1:2" x14ac:dyDescent="0.25">
      <c r="A301" t="s">
        <v>824</v>
      </c>
      <c r="B301" s="25">
        <v>69.5</v>
      </c>
    </row>
    <row r="302" spans="1:2" x14ac:dyDescent="0.25">
      <c r="A302" t="s">
        <v>825</v>
      </c>
      <c r="B302" s="25">
        <v>69.2</v>
      </c>
    </row>
    <row r="303" spans="1:2" x14ac:dyDescent="0.25">
      <c r="A303" t="s">
        <v>826</v>
      </c>
      <c r="B303" s="25">
        <v>69.400000000000006</v>
      </c>
    </row>
    <row r="304" spans="1:2" x14ac:dyDescent="0.25">
      <c r="A304" t="s">
        <v>827</v>
      </c>
      <c r="B304" s="25">
        <v>69.5</v>
      </c>
    </row>
    <row r="305" spans="1:2" x14ac:dyDescent="0.25">
      <c r="A305" t="s">
        <v>828</v>
      </c>
      <c r="B305" s="25">
        <v>69.8</v>
      </c>
    </row>
    <row r="306" spans="1:2" x14ac:dyDescent="0.25">
      <c r="A306" t="s">
        <v>829</v>
      </c>
      <c r="B306" s="25">
        <v>70</v>
      </c>
    </row>
    <row r="307" spans="1:2" x14ac:dyDescent="0.25">
      <c r="A307" t="s">
        <v>830</v>
      </c>
      <c r="B307" s="25">
        <v>70.2</v>
      </c>
    </row>
    <row r="308" spans="1:2" x14ac:dyDescent="0.25">
      <c r="A308" t="s">
        <v>831</v>
      </c>
      <c r="B308" s="25">
        <v>69.900000000000006</v>
      </c>
    </row>
    <row r="309" spans="1:2" x14ac:dyDescent="0.25">
      <c r="A309" t="s">
        <v>832</v>
      </c>
      <c r="B309" s="25">
        <v>70.3</v>
      </c>
    </row>
    <row r="310" spans="1:2" x14ac:dyDescent="0.25">
      <c r="A310" t="s">
        <v>833</v>
      </c>
      <c r="B310" s="25">
        <v>70.599999999999994</v>
      </c>
    </row>
    <row r="311" spans="1:2" x14ac:dyDescent="0.25">
      <c r="A311" t="s">
        <v>834</v>
      </c>
      <c r="B311" s="25">
        <v>70.599999999999994</v>
      </c>
    </row>
    <row r="312" spans="1:2" x14ac:dyDescent="0.25">
      <c r="A312" t="s">
        <v>835</v>
      </c>
      <c r="B312" s="25">
        <v>70.599999999999994</v>
      </c>
    </row>
    <row r="313" spans="1:2" x14ac:dyDescent="0.25">
      <c r="A313" t="s">
        <v>836</v>
      </c>
      <c r="B313" s="25">
        <v>70.7</v>
      </c>
    </row>
    <row r="314" spans="1:2" x14ac:dyDescent="0.25">
      <c r="A314" t="s">
        <v>837</v>
      </c>
      <c r="B314" s="25">
        <v>70.3</v>
      </c>
    </row>
    <row r="315" spans="1:2" x14ac:dyDescent="0.25">
      <c r="A315" t="s">
        <v>838</v>
      </c>
      <c r="B315" s="25">
        <v>70.5</v>
      </c>
    </row>
    <row r="316" spans="1:2" x14ac:dyDescent="0.25">
      <c r="A316" t="s">
        <v>839</v>
      </c>
      <c r="B316" s="25">
        <v>70.7</v>
      </c>
    </row>
    <row r="317" spans="1:2" x14ac:dyDescent="0.25">
      <c r="A317" t="s">
        <v>840</v>
      </c>
      <c r="B317" s="25">
        <v>71.099999999999994</v>
      </c>
    </row>
    <row r="318" spans="1:2" x14ac:dyDescent="0.25">
      <c r="A318" t="s">
        <v>841</v>
      </c>
      <c r="B318" s="25">
        <v>71.400000000000006</v>
      </c>
    </row>
    <row r="319" spans="1:2" x14ac:dyDescent="0.25">
      <c r="A319" t="s">
        <v>842</v>
      </c>
      <c r="B319" s="25">
        <v>71.3</v>
      </c>
    </row>
    <row r="320" spans="1:2" x14ac:dyDescent="0.25">
      <c r="A320" t="s">
        <v>843</v>
      </c>
      <c r="B320" s="25">
        <v>71</v>
      </c>
    </row>
    <row r="321" spans="1:2" x14ac:dyDescent="0.25">
      <c r="A321" t="s">
        <v>844</v>
      </c>
      <c r="B321" s="25">
        <v>71.2</v>
      </c>
    </row>
    <row r="322" spans="1:2" x14ac:dyDescent="0.25">
      <c r="A322" t="s">
        <v>845</v>
      </c>
      <c r="B322" s="25">
        <v>71.5</v>
      </c>
    </row>
    <row r="323" spans="1:2" x14ac:dyDescent="0.25">
      <c r="A323" t="s">
        <v>846</v>
      </c>
      <c r="B323" s="25">
        <v>71.5</v>
      </c>
    </row>
    <row r="324" spans="1:2" x14ac:dyDescent="0.25">
      <c r="A324" t="s">
        <v>847</v>
      </c>
      <c r="B324" s="25">
        <v>71.599999999999994</v>
      </c>
    </row>
    <row r="325" spans="1:2" x14ac:dyDescent="0.25">
      <c r="A325" t="s">
        <v>848</v>
      </c>
      <c r="B325" s="25">
        <v>71.8</v>
      </c>
    </row>
    <row r="326" spans="1:2" x14ac:dyDescent="0.25">
      <c r="A326" t="s">
        <v>849</v>
      </c>
      <c r="B326" s="25">
        <v>71.400000000000006</v>
      </c>
    </row>
    <row r="327" spans="1:2" x14ac:dyDescent="0.25">
      <c r="A327" t="s">
        <v>850</v>
      </c>
      <c r="B327" s="25">
        <v>71.5</v>
      </c>
    </row>
    <row r="328" spans="1:2" x14ac:dyDescent="0.25">
      <c r="A328" t="s">
        <v>851</v>
      </c>
      <c r="B328" s="25">
        <v>71.900000000000006</v>
      </c>
    </row>
    <row r="329" spans="1:2" x14ac:dyDescent="0.25">
      <c r="A329" t="s">
        <v>852</v>
      </c>
      <c r="B329" s="25">
        <v>72.2</v>
      </c>
    </row>
    <row r="330" spans="1:2" x14ac:dyDescent="0.25">
      <c r="A330" t="s">
        <v>853</v>
      </c>
      <c r="B330" s="25">
        <v>72.400000000000006</v>
      </c>
    </row>
    <row r="331" spans="1:2" x14ac:dyDescent="0.25">
      <c r="A331" t="s">
        <v>854</v>
      </c>
      <c r="B331" s="25">
        <v>72.3</v>
      </c>
    </row>
    <row r="332" spans="1:2" x14ac:dyDescent="0.25">
      <c r="A332" t="s">
        <v>855</v>
      </c>
      <c r="B332" s="25">
        <v>71.900000000000006</v>
      </c>
    </row>
    <row r="333" spans="1:2" x14ac:dyDescent="0.25">
      <c r="A333" t="s">
        <v>856</v>
      </c>
      <c r="B333" s="25">
        <v>72.099999999999994</v>
      </c>
    </row>
    <row r="334" spans="1:2" x14ac:dyDescent="0.25">
      <c r="A334" t="s">
        <v>857</v>
      </c>
      <c r="B334" s="25">
        <v>72.400000000000006</v>
      </c>
    </row>
    <row r="335" spans="1:2" x14ac:dyDescent="0.25">
      <c r="A335" t="s">
        <v>858</v>
      </c>
      <c r="B335" s="25">
        <v>72.3</v>
      </c>
    </row>
    <row r="336" spans="1:2" x14ac:dyDescent="0.25">
      <c r="A336" t="s">
        <v>859</v>
      </c>
      <c r="B336" s="25">
        <v>72.400000000000006</v>
      </c>
    </row>
    <row r="337" spans="1:2" x14ac:dyDescent="0.25">
      <c r="A337" t="s">
        <v>860</v>
      </c>
      <c r="B337" s="25">
        <v>72.599999999999994</v>
      </c>
    </row>
    <row r="338" spans="1:2" x14ac:dyDescent="0.25">
      <c r="A338" t="s">
        <v>861</v>
      </c>
      <c r="B338" s="25">
        <v>71.900000000000006</v>
      </c>
    </row>
    <row r="339" spans="1:2" x14ac:dyDescent="0.25">
      <c r="A339" t="s">
        <v>862</v>
      </c>
      <c r="B339" s="25">
        <v>72.2</v>
      </c>
    </row>
    <row r="340" spans="1:2" x14ac:dyDescent="0.25">
      <c r="A340" t="s">
        <v>863</v>
      </c>
      <c r="B340" s="25">
        <v>72.3</v>
      </c>
    </row>
    <row r="341" spans="1:2" x14ac:dyDescent="0.25">
      <c r="A341" t="s">
        <v>864</v>
      </c>
      <c r="B341" s="25">
        <v>72.599999999999994</v>
      </c>
    </row>
    <row r="342" spans="1:2" x14ac:dyDescent="0.25">
      <c r="A342" t="s">
        <v>865</v>
      </c>
      <c r="B342" s="25">
        <v>72.8</v>
      </c>
    </row>
    <row r="343" spans="1:2" x14ac:dyDescent="0.25">
      <c r="A343" t="s">
        <v>866</v>
      </c>
      <c r="B343" s="25">
        <v>72.900000000000006</v>
      </c>
    </row>
    <row r="344" spans="1:2" x14ac:dyDescent="0.25">
      <c r="A344" t="s">
        <v>867</v>
      </c>
      <c r="B344" s="25">
        <v>72.5</v>
      </c>
    </row>
    <row r="345" spans="1:2" x14ac:dyDescent="0.25">
      <c r="A345" t="s">
        <v>868</v>
      </c>
      <c r="B345" s="25">
        <v>72.5</v>
      </c>
    </row>
    <row r="346" spans="1:2" x14ac:dyDescent="0.25">
      <c r="A346" t="s">
        <v>869</v>
      </c>
      <c r="B346" s="25">
        <v>73.099999999999994</v>
      </c>
    </row>
    <row r="347" spans="1:2" x14ac:dyDescent="0.25">
      <c r="A347" t="s">
        <v>870</v>
      </c>
      <c r="B347" s="25">
        <v>73.099999999999994</v>
      </c>
    </row>
    <row r="348" spans="1:2" x14ac:dyDescent="0.25">
      <c r="A348" t="s">
        <v>871</v>
      </c>
      <c r="B348" s="25">
        <v>73.2</v>
      </c>
    </row>
    <row r="349" spans="1:2" x14ac:dyDescent="0.25">
      <c r="A349" t="s">
        <v>872</v>
      </c>
      <c r="B349" s="25">
        <v>73.2</v>
      </c>
    </row>
    <row r="350" spans="1:2" x14ac:dyDescent="0.25">
      <c r="A350" t="s">
        <v>873</v>
      </c>
      <c r="B350" s="25">
        <v>72.599999999999994</v>
      </c>
    </row>
    <row r="351" spans="1:2" x14ac:dyDescent="0.25">
      <c r="A351" t="s">
        <v>874</v>
      </c>
      <c r="B351" s="25">
        <v>72.7</v>
      </c>
    </row>
    <row r="352" spans="1:2" x14ac:dyDescent="0.25">
      <c r="A352" t="s">
        <v>875</v>
      </c>
      <c r="B352" s="25">
        <v>73</v>
      </c>
    </row>
    <row r="353" spans="1:2" x14ac:dyDescent="0.25">
      <c r="A353" t="s">
        <v>876</v>
      </c>
      <c r="B353" s="25">
        <v>73.400000000000006</v>
      </c>
    </row>
    <row r="354" spans="1:2" x14ac:dyDescent="0.25">
      <c r="A354" t="s">
        <v>877</v>
      </c>
      <c r="B354" s="25">
        <v>74</v>
      </c>
    </row>
    <row r="355" spans="1:2" x14ac:dyDescent="0.25">
      <c r="A355" t="s">
        <v>878</v>
      </c>
      <c r="B355" s="25">
        <v>74.099999999999994</v>
      </c>
    </row>
    <row r="356" spans="1:2" x14ac:dyDescent="0.25">
      <c r="A356" t="s">
        <v>879</v>
      </c>
      <c r="B356" s="25">
        <v>73.599999999999994</v>
      </c>
    </row>
    <row r="357" spans="1:2" x14ac:dyDescent="0.25">
      <c r="A357" t="s">
        <v>880</v>
      </c>
      <c r="B357" s="25">
        <v>73.900000000000006</v>
      </c>
    </row>
    <row r="358" spans="1:2" x14ac:dyDescent="0.25">
      <c r="A358" t="s">
        <v>881</v>
      </c>
      <c r="B358" s="25">
        <v>74.099999999999994</v>
      </c>
    </row>
    <row r="359" spans="1:2" x14ac:dyDescent="0.25">
      <c r="A359" t="s">
        <v>882</v>
      </c>
      <c r="B359" s="25">
        <v>73.900000000000006</v>
      </c>
    </row>
    <row r="360" spans="1:2" x14ac:dyDescent="0.25">
      <c r="A360" t="s">
        <v>883</v>
      </c>
      <c r="B360" s="25">
        <v>73.8</v>
      </c>
    </row>
    <row r="361" spans="1:2" x14ac:dyDescent="0.25">
      <c r="A361" t="s">
        <v>884</v>
      </c>
      <c r="B361" s="25">
        <v>74</v>
      </c>
    </row>
    <row r="362" spans="1:2" x14ac:dyDescent="0.25">
      <c r="A362" t="s">
        <v>885</v>
      </c>
      <c r="B362" s="25">
        <v>73.7</v>
      </c>
    </row>
    <row r="363" spans="1:2" x14ac:dyDescent="0.25">
      <c r="A363" t="s">
        <v>886</v>
      </c>
      <c r="B363" s="25">
        <v>73.8</v>
      </c>
    </row>
    <row r="364" spans="1:2" x14ac:dyDescent="0.25">
      <c r="A364" t="s">
        <v>887</v>
      </c>
      <c r="B364" s="25">
        <v>74.099999999999994</v>
      </c>
    </row>
    <row r="365" spans="1:2" x14ac:dyDescent="0.25">
      <c r="A365" t="s">
        <v>888</v>
      </c>
      <c r="B365" s="25">
        <v>74.400000000000006</v>
      </c>
    </row>
    <row r="366" spans="1:2" x14ac:dyDescent="0.25">
      <c r="A366" t="s">
        <v>889</v>
      </c>
      <c r="B366" s="25">
        <v>74.599999999999994</v>
      </c>
    </row>
    <row r="367" spans="1:2" x14ac:dyDescent="0.25">
      <c r="A367" t="s">
        <v>890</v>
      </c>
      <c r="B367" s="25">
        <v>74.599999999999994</v>
      </c>
    </row>
    <row r="368" spans="1:2" x14ac:dyDescent="0.25">
      <c r="A368" t="s">
        <v>891</v>
      </c>
      <c r="B368" s="25">
        <v>74.400000000000006</v>
      </c>
    </row>
    <row r="369" spans="1:2" x14ac:dyDescent="0.25">
      <c r="A369" t="s">
        <v>892</v>
      </c>
      <c r="B369" s="25">
        <v>74.599999999999994</v>
      </c>
    </row>
    <row r="370" spans="1:2" x14ac:dyDescent="0.25">
      <c r="A370" t="s">
        <v>893</v>
      </c>
      <c r="B370" s="25">
        <v>74.8</v>
      </c>
    </row>
    <row r="371" spans="1:2" x14ac:dyDescent="0.25">
      <c r="A371" t="s">
        <v>894</v>
      </c>
      <c r="B371" s="25">
        <v>74.900000000000006</v>
      </c>
    </row>
    <row r="372" spans="1:2" x14ac:dyDescent="0.25">
      <c r="A372" t="s">
        <v>895</v>
      </c>
      <c r="B372" s="25">
        <v>74.900000000000006</v>
      </c>
    </row>
    <row r="373" spans="1:2" x14ac:dyDescent="0.25">
      <c r="A373" t="s">
        <v>896</v>
      </c>
      <c r="B373" s="25">
        <v>75.2</v>
      </c>
    </row>
    <row r="374" spans="1:2" x14ac:dyDescent="0.25">
      <c r="A374" t="s">
        <v>897</v>
      </c>
      <c r="B374" s="25">
        <v>74.7</v>
      </c>
    </row>
    <row r="375" spans="1:2" x14ac:dyDescent="0.25">
      <c r="A375" t="s">
        <v>898</v>
      </c>
      <c r="B375" s="25">
        <v>75</v>
      </c>
    </row>
    <row r="376" spans="1:2" x14ac:dyDescent="0.25">
      <c r="A376" t="s">
        <v>899</v>
      </c>
      <c r="B376" s="25">
        <v>75.3</v>
      </c>
    </row>
    <row r="377" spans="1:2" x14ac:dyDescent="0.25">
      <c r="A377" t="s">
        <v>900</v>
      </c>
      <c r="B377" s="25">
        <v>75.5</v>
      </c>
    </row>
    <row r="378" spans="1:2" x14ac:dyDescent="0.25">
      <c r="A378" t="s">
        <v>901</v>
      </c>
      <c r="B378" s="25">
        <v>75.5</v>
      </c>
    </row>
    <row r="379" spans="1:2" x14ac:dyDescent="0.25">
      <c r="A379" t="s">
        <v>902</v>
      </c>
      <c r="B379" s="25">
        <v>75.400000000000006</v>
      </c>
    </row>
    <row r="380" spans="1:2" x14ac:dyDescent="0.25">
      <c r="A380" t="s">
        <v>903</v>
      </c>
      <c r="B380" s="25">
        <v>75.3</v>
      </c>
    </row>
    <row r="381" spans="1:2" x14ac:dyDescent="0.25">
      <c r="A381" t="s">
        <v>904</v>
      </c>
      <c r="B381" s="25">
        <v>75.599999999999994</v>
      </c>
    </row>
    <row r="382" spans="1:2" x14ac:dyDescent="0.25">
      <c r="A382" t="s">
        <v>905</v>
      </c>
      <c r="B382" s="25">
        <v>75.900000000000006</v>
      </c>
    </row>
    <row r="383" spans="1:2" x14ac:dyDescent="0.25">
      <c r="A383" t="s">
        <v>906</v>
      </c>
      <c r="B383" s="25">
        <v>76</v>
      </c>
    </row>
    <row r="384" spans="1:2" x14ac:dyDescent="0.25">
      <c r="A384" t="s">
        <v>907</v>
      </c>
      <c r="B384" s="25">
        <v>75.900000000000006</v>
      </c>
    </row>
    <row r="385" spans="1:2" x14ac:dyDescent="0.25">
      <c r="A385" t="s">
        <v>908</v>
      </c>
      <c r="B385" s="25">
        <v>76.2</v>
      </c>
    </row>
    <row r="386" spans="1:2" x14ac:dyDescent="0.25">
      <c r="A386" t="s">
        <v>909</v>
      </c>
      <c r="B386" s="25">
        <v>75.8</v>
      </c>
    </row>
    <row r="387" spans="1:2" x14ac:dyDescent="0.25">
      <c r="A387" t="s">
        <v>910</v>
      </c>
      <c r="B387" s="25">
        <v>76</v>
      </c>
    </row>
    <row r="388" spans="1:2" x14ac:dyDescent="0.25">
      <c r="A388" t="s">
        <v>911</v>
      </c>
      <c r="B388" s="25">
        <v>76.099999999999994</v>
      </c>
    </row>
    <row r="389" spans="1:2" x14ac:dyDescent="0.25">
      <c r="A389" t="s">
        <v>912</v>
      </c>
      <c r="B389" s="25">
        <v>76.400000000000006</v>
      </c>
    </row>
    <row r="390" spans="1:2" x14ac:dyDescent="0.25">
      <c r="A390" t="s">
        <v>913</v>
      </c>
      <c r="B390" s="25">
        <v>76.599999999999994</v>
      </c>
    </row>
    <row r="391" spans="1:2" x14ac:dyDescent="0.25">
      <c r="A391" t="s">
        <v>914</v>
      </c>
      <c r="B391" s="25">
        <v>76.599999999999994</v>
      </c>
    </row>
    <row r="392" spans="1:2" x14ac:dyDescent="0.25">
      <c r="A392" t="s">
        <v>915</v>
      </c>
      <c r="B392" s="25">
        <v>76.400000000000006</v>
      </c>
    </row>
    <row r="393" spans="1:2" x14ac:dyDescent="0.25">
      <c r="A393" t="s">
        <v>916</v>
      </c>
      <c r="B393" s="25">
        <v>76.599999999999994</v>
      </c>
    </row>
    <row r="394" spans="1:2" x14ac:dyDescent="0.25">
      <c r="A394" t="s">
        <v>917</v>
      </c>
      <c r="B394" s="25">
        <v>76.7</v>
      </c>
    </row>
    <row r="395" spans="1:2" x14ac:dyDescent="0.25">
      <c r="A395" t="s">
        <v>918</v>
      </c>
      <c r="B395" s="25">
        <v>76.900000000000006</v>
      </c>
    </row>
    <row r="396" spans="1:2" x14ac:dyDescent="0.25">
      <c r="A396" t="s">
        <v>919</v>
      </c>
      <c r="B396" s="25">
        <v>77</v>
      </c>
    </row>
    <row r="397" spans="1:2" x14ac:dyDescent="0.25">
      <c r="A397" t="s">
        <v>920</v>
      </c>
      <c r="B397" s="25">
        <v>77.400000000000006</v>
      </c>
    </row>
    <row r="398" spans="1:2" x14ac:dyDescent="0.25">
      <c r="A398" t="s">
        <v>921</v>
      </c>
      <c r="B398" s="25">
        <v>77</v>
      </c>
    </row>
    <row r="399" spans="1:2" x14ac:dyDescent="0.25">
      <c r="A399" t="s">
        <v>922</v>
      </c>
      <c r="B399" s="25">
        <v>77.2</v>
      </c>
    </row>
    <row r="400" spans="1:2" x14ac:dyDescent="0.25">
      <c r="A400" t="s">
        <v>923</v>
      </c>
      <c r="B400" s="25">
        <v>77.5</v>
      </c>
    </row>
    <row r="401" spans="1:2" x14ac:dyDescent="0.25">
      <c r="A401" t="s">
        <v>924</v>
      </c>
      <c r="B401" s="25">
        <v>77.8</v>
      </c>
    </row>
    <row r="402" spans="1:2" x14ac:dyDescent="0.25">
      <c r="A402" t="s">
        <v>925</v>
      </c>
      <c r="B402" s="25">
        <v>78.099999999999994</v>
      </c>
    </row>
    <row r="403" spans="1:2" x14ac:dyDescent="0.25">
      <c r="A403" t="s">
        <v>926</v>
      </c>
      <c r="B403" s="25">
        <v>78.099999999999994</v>
      </c>
    </row>
    <row r="404" spans="1:2" x14ac:dyDescent="0.25">
      <c r="A404" t="s">
        <v>927</v>
      </c>
      <c r="B404" s="25">
        <v>78.2</v>
      </c>
    </row>
    <row r="405" spans="1:2" x14ac:dyDescent="0.25">
      <c r="A405" t="s">
        <v>928</v>
      </c>
      <c r="B405" s="25">
        <v>78.400000000000006</v>
      </c>
    </row>
    <row r="406" spans="1:2" x14ac:dyDescent="0.25">
      <c r="A406" t="s">
        <v>929</v>
      </c>
      <c r="B406" s="25">
        <v>78.599999999999994</v>
      </c>
    </row>
    <row r="407" spans="1:2" x14ac:dyDescent="0.25">
      <c r="A407" t="s">
        <v>930</v>
      </c>
      <c r="B407" s="25">
        <v>78.7</v>
      </c>
    </row>
    <row r="408" spans="1:2" x14ac:dyDescent="0.25">
      <c r="A408" t="s">
        <v>931</v>
      </c>
      <c r="B408" s="25">
        <v>78.7</v>
      </c>
    </row>
    <row r="409" spans="1:2" x14ac:dyDescent="0.25">
      <c r="A409" t="s">
        <v>932</v>
      </c>
      <c r="B409" s="25">
        <v>78.900000000000006</v>
      </c>
    </row>
    <row r="410" spans="1:2" x14ac:dyDescent="0.25">
      <c r="A410" t="s">
        <v>933</v>
      </c>
      <c r="B410" s="25">
        <v>78.5</v>
      </c>
    </row>
    <row r="411" spans="1:2" x14ac:dyDescent="0.25">
      <c r="A411" t="s">
        <v>934</v>
      </c>
      <c r="B411" s="25">
        <v>78.8</v>
      </c>
    </row>
    <row r="412" spans="1:2" x14ac:dyDescent="0.25">
      <c r="A412" t="s">
        <v>935</v>
      </c>
      <c r="B412" s="25">
        <v>78.900000000000006</v>
      </c>
    </row>
    <row r="413" spans="1:2" x14ac:dyDescent="0.25">
      <c r="A413" t="s">
        <v>936</v>
      </c>
      <c r="B413" s="25">
        <v>79.400000000000006</v>
      </c>
    </row>
    <row r="414" spans="1:2" x14ac:dyDescent="0.25">
      <c r="A414" t="s">
        <v>937</v>
      </c>
      <c r="B414" s="25">
        <v>79.900000000000006</v>
      </c>
    </row>
    <row r="415" spans="1:2" x14ac:dyDescent="0.25">
      <c r="A415" t="s">
        <v>938</v>
      </c>
      <c r="B415" s="25">
        <v>80.099999999999994</v>
      </c>
    </row>
    <row r="416" spans="1:2" x14ac:dyDescent="0.25">
      <c r="A416" t="s">
        <v>939</v>
      </c>
      <c r="B416" s="25">
        <v>80</v>
      </c>
    </row>
    <row r="417" spans="1:2" x14ac:dyDescent="0.25">
      <c r="A417" t="s">
        <v>940</v>
      </c>
      <c r="B417" s="25">
        <v>80.400000000000006</v>
      </c>
    </row>
    <row r="418" spans="1:2" x14ac:dyDescent="0.25">
      <c r="A418" t="s">
        <v>941</v>
      </c>
      <c r="B418" s="25">
        <v>80.5</v>
      </c>
    </row>
    <row r="419" spans="1:2" x14ac:dyDescent="0.25">
      <c r="A419" t="s">
        <v>942</v>
      </c>
      <c r="B419" s="25">
        <v>80.599999999999994</v>
      </c>
    </row>
    <row r="420" spans="1:2" x14ac:dyDescent="0.25">
      <c r="A420" t="s">
        <v>943</v>
      </c>
      <c r="B420" s="25">
        <v>80.8</v>
      </c>
    </row>
    <row r="421" spans="1:2" x14ac:dyDescent="0.25">
      <c r="A421" t="s">
        <v>944</v>
      </c>
      <c r="B421" s="25">
        <v>81.3</v>
      </c>
    </row>
    <row r="422" spans="1:2" x14ac:dyDescent="0.25">
      <c r="A422" t="s">
        <v>945</v>
      </c>
      <c r="B422" s="25">
        <v>80.599999999999994</v>
      </c>
    </row>
    <row r="423" spans="1:2" x14ac:dyDescent="0.25">
      <c r="A423" t="s">
        <v>946</v>
      </c>
      <c r="B423" s="25">
        <v>81</v>
      </c>
    </row>
    <row r="424" spans="1:2" x14ac:dyDescent="0.25">
      <c r="A424" t="s">
        <v>947</v>
      </c>
      <c r="B424" s="25">
        <v>81.400000000000006</v>
      </c>
    </row>
    <row r="425" spans="1:2" x14ac:dyDescent="0.25">
      <c r="A425" t="s">
        <v>948</v>
      </c>
      <c r="B425" s="25">
        <v>81.599999999999994</v>
      </c>
    </row>
    <row r="426" spans="1:2" x14ac:dyDescent="0.25">
      <c r="A426" t="s">
        <v>949</v>
      </c>
      <c r="B426" s="25">
        <v>81.8</v>
      </c>
    </row>
    <row r="427" spans="1:2" x14ac:dyDescent="0.25">
      <c r="A427" t="s">
        <v>950</v>
      </c>
      <c r="B427" s="25">
        <v>82</v>
      </c>
    </row>
    <row r="428" spans="1:2" x14ac:dyDescent="0.25">
      <c r="A428" t="s">
        <v>951</v>
      </c>
      <c r="B428" s="25">
        <v>81.5</v>
      </c>
    </row>
    <row r="429" spans="1:2" x14ac:dyDescent="0.25">
      <c r="A429" t="s">
        <v>952</v>
      </c>
      <c r="B429" s="25">
        <v>81.8</v>
      </c>
    </row>
    <row r="430" spans="1:2" x14ac:dyDescent="0.25">
      <c r="A430" t="s">
        <v>953</v>
      </c>
      <c r="B430" s="25">
        <v>81.900000000000006</v>
      </c>
    </row>
    <row r="431" spans="1:2" x14ac:dyDescent="0.25">
      <c r="A431" t="s">
        <v>954</v>
      </c>
      <c r="B431" s="25">
        <v>82.3</v>
      </c>
    </row>
    <row r="432" spans="1:2" x14ac:dyDescent="0.25">
      <c r="A432" t="s">
        <v>955</v>
      </c>
      <c r="B432" s="25">
        <v>82.5</v>
      </c>
    </row>
    <row r="433" spans="1:2" x14ac:dyDescent="0.25">
      <c r="A433" t="s">
        <v>956</v>
      </c>
      <c r="B433" s="25">
        <v>83</v>
      </c>
    </row>
    <row r="434" spans="1:2" x14ac:dyDescent="0.25">
      <c r="A434" t="s">
        <v>957</v>
      </c>
      <c r="B434" s="25">
        <v>82.4</v>
      </c>
    </row>
    <row r="435" spans="1:2" x14ac:dyDescent="0.25">
      <c r="A435" t="s">
        <v>958</v>
      </c>
      <c r="B435" s="25">
        <v>83</v>
      </c>
    </row>
    <row r="436" spans="1:2" x14ac:dyDescent="0.25">
      <c r="A436" t="s">
        <v>959</v>
      </c>
      <c r="B436" s="25">
        <v>83.4</v>
      </c>
    </row>
    <row r="437" spans="1:2" x14ac:dyDescent="0.25">
      <c r="A437" t="s">
        <v>960</v>
      </c>
      <c r="B437" s="25">
        <v>84</v>
      </c>
    </row>
    <row r="438" spans="1:2" x14ac:dyDescent="0.25">
      <c r="A438" t="s">
        <v>961</v>
      </c>
      <c r="B438" s="25">
        <v>84.6</v>
      </c>
    </row>
    <row r="439" spans="1:2" x14ac:dyDescent="0.25">
      <c r="A439" t="s">
        <v>962</v>
      </c>
      <c r="B439" s="25">
        <v>85.2</v>
      </c>
    </row>
    <row r="440" spans="1:2" x14ac:dyDescent="0.25">
      <c r="A440" t="s">
        <v>963</v>
      </c>
      <c r="B440" s="25">
        <v>85.1</v>
      </c>
    </row>
    <row r="441" spans="1:2" x14ac:dyDescent="0.25">
      <c r="A441" t="s">
        <v>964</v>
      </c>
      <c r="B441" s="25">
        <v>85.7</v>
      </c>
    </row>
    <row r="442" spans="1:2" x14ac:dyDescent="0.25">
      <c r="A442" t="s">
        <v>965</v>
      </c>
      <c r="B442" s="25">
        <v>86.1</v>
      </c>
    </row>
    <row r="443" spans="1:2" x14ac:dyDescent="0.25">
      <c r="A443" t="s">
        <v>966</v>
      </c>
      <c r="B443" s="25">
        <v>85.9</v>
      </c>
    </row>
    <row r="444" spans="1:2" x14ac:dyDescent="0.25">
      <c r="A444" t="s">
        <v>967</v>
      </c>
      <c r="B444" s="25">
        <v>85.8</v>
      </c>
    </row>
    <row r="445" spans="1:2" x14ac:dyDescent="0.25">
      <c r="A445" t="s">
        <v>968</v>
      </c>
      <c r="B445" s="25">
        <v>85.5</v>
      </c>
    </row>
    <row r="446" spans="1:2" x14ac:dyDescent="0.25">
      <c r="A446" t="s">
        <v>969</v>
      </c>
      <c r="B446" s="25">
        <v>84.9</v>
      </c>
    </row>
    <row r="447" spans="1:2" x14ac:dyDescent="0.25">
      <c r="A447" t="s">
        <v>970</v>
      </c>
      <c r="B447" s="25">
        <v>85.6</v>
      </c>
    </row>
    <row r="448" spans="1:2" x14ac:dyDescent="0.25">
      <c r="A448" t="s">
        <v>971</v>
      </c>
      <c r="B448" s="25">
        <v>85.8</v>
      </c>
    </row>
    <row r="449" spans="1:2" x14ac:dyDescent="0.25">
      <c r="A449" t="s">
        <v>972</v>
      </c>
      <c r="B449" s="25">
        <v>86</v>
      </c>
    </row>
    <row r="450" spans="1:2" x14ac:dyDescent="0.25">
      <c r="A450" t="s">
        <v>973</v>
      </c>
      <c r="B450" s="25">
        <v>86.4</v>
      </c>
    </row>
    <row r="451" spans="1:2" x14ac:dyDescent="0.25">
      <c r="A451" t="s">
        <v>974</v>
      </c>
      <c r="B451" s="25">
        <v>86.7</v>
      </c>
    </row>
    <row r="452" spans="1:2" x14ac:dyDescent="0.25">
      <c r="A452" t="s">
        <v>975</v>
      </c>
      <c r="B452" s="25">
        <v>86.7</v>
      </c>
    </row>
    <row r="453" spans="1:2" x14ac:dyDescent="0.25">
      <c r="A453" t="s">
        <v>976</v>
      </c>
      <c r="B453" s="25">
        <v>87</v>
      </c>
    </row>
    <row r="454" spans="1:2" x14ac:dyDescent="0.25">
      <c r="A454" t="s">
        <v>977</v>
      </c>
      <c r="B454" s="25">
        <v>87.1</v>
      </c>
    </row>
    <row r="455" spans="1:2" x14ac:dyDescent="0.25">
      <c r="A455" t="s">
        <v>978</v>
      </c>
      <c r="B455" s="25">
        <v>87.2</v>
      </c>
    </row>
    <row r="456" spans="1:2" x14ac:dyDescent="0.25">
      <c r="A456" t="s">
        <v>979</v>
      </c>
      <c r="B456" s="25">
        <v>87.5</v>
      </c>
    </row>
    <row r="457" spans="1:2" x14ac:dyDescent="0.25">
      <c r="A457" t="s">
        <v>980</v>
      </c>
      <c r="B457" s="25">
        <v>88</v>
      </c>
    </row>
    <row r="458" spans="1:2" x14ac:dyDescent="0.25">
      <c r="A458" t="s">
        <v>981</v>
      </c>
      <c r="B458" s="25">
        <v>87.8</v>
      </c>
    </row>
    <row r="459" spans="1:2" x14ac:dyDescent="0.25">
      <c r="A459" t="s">
        <v>982</v>
      </c>
      <c r="B459" s="25">
        <v>88.2</v>
      </c>
    </row>
    <row r="460" spans="1:2" x14ac:dyDescent="0.25">
      <c r="A460" t="s">
        <v>983</v>
      </c>
      <c r="B460" s="25">
        <v>88.7</v>
      </c>
    </row>
    <row r="461" spans="1:2" x14ac:dyDescent="0.25">
      <c r="A461" t="s">
        <v>984</v>
      </c>
      <c r="B461" s="25">
        <v>89.2</v>
      </c>
    </row>
    <row r="462" spans="1:2" x14ac:dyDescent="0.25">
      <c r="A462" t="s">
        <v>985</v>
      </c>
      <c r="B462" s="25">
        <v>89.4</v>
      </c>
    </row>
    <row r="463" spans="1:2" x14ac:dyDescent="0.25">
      <c r="A463" t="s">
        <v>986</v>
      </c>
      <c r="B463" s="25">
        <v>89.5</v>
      </c>
    </row>
    <row r="464" spans="1:2" x14ac:dyDescent="0.25">
      <c r="A464" t="s">
        <v>987</v>
      </c>
      <c r="B464" s="25">
        <v>89.3</v>
      </c>
    </row>
    <row r="465" spans="1:2" x14ac:dyDescent="0.25">
      <c r="A465" t="s">
        <v>988</v>
      </c>
      <c r="B465" s="25">
        <v>89.8</v>
      </c>
    </row>
    <row r="466" spans="1:2" x14ac:dyDescent="0.25">
      <c r="A466" t="s">
        <v>989</v>
      </c>
      <c r="B466" s="25">
        <v>89.8</v>
      </c>
    </row>
    <row r="467" spans="1:2" x14ac:dyDescent="0.25">
      <c r="A467" t="s">
        <v>990</v>
      </c>
      <c r="B467" s="25">
        <v>90</v>
      </c>
    </row>
    <row r="468" spans="1:2" x14ac:dyDescent="0.25">
      <c r="A468" t="s">
        <v>991</v>
      </c>
      <c r="B468" s="25">
        <v>90.3</v>
      </c>
    </row>
    <row r="469" spans="1:2" x14ac:dyDescent="0.25">
      <c r="A469" t="s">
        <v>992</v>
      </c>
      <c r="B469" s="25">
        <v>91.2</v>
      </c>
    </row>
    <row r="470" spans="1:2" x14ac:dyDescent="0.25">
      <c r="A470" t="s">
        <v>993</v>
      </c>
      <c r="B470" s="25">
        <v>91.3</v>
      </c>
    </row>
    <row r="471" spans="1:2" x14ac:dyDescent="0.25">
      <c r="A471" t="s">
        <v>994</v>
      </c>
      <c r="B471" s="25">
        <v>92</v>
      </c>
    </row>
    <row r="472" spans="1:2" x14ac:dyDescent="0.25">
      <c r="A472" t="s">
        <v>995</v>
      </c>
      <c r="B472" s="25">
        <v>92.2</v>
      </c>
    </row>
    <row r="473" spans="1:2" x14ac:dyDescent="0.25">
      <c r="A473" t="s">
        <v>996</v>
      </c>
      <c r="B473" s="25">
        <v>93.2</v>
      </c>
    </row>
    <row r="474" spans="1:2" x14ac:dyDescent="0.25">
      <c r="A474" t="s">
        <v>997</v>
      </c>
      <c r="B474" s="25">
        <v>93.4</v>
      </c>
    </row>
    <row r="475" spans="1:2" x14ac:dyDescent="0.25">
      <c r="A475" t="s">
        <v>998</v>
      </c>
      <c r="B475" s="25">
        <v>93.3</v>
      </c>
    </row>
    <row r="476" spans="1:2" x14ac:dyDescent="0.25">
      <c r="A476" t="s">
        <v>999</v>
      </c>
      <c r="B476" s="25">
        <v>93.3</v>
      </c>
    </row>
    <row r="477" spans="1:2" x14ac:dyDescent="0.25">
      <c r="A477" t="s">
        <v>1000</v>
      </c>
      <c r="B477" s="25">
        <v>93.8</v>
      </c>
    </row>
    <row r="478" spans="1:2" x14ac:dyDescent="0.25">
      <c r="A478" t="s">
        <v>1001</v>
      </c>
      <c r="B478" s="25">
        <v>94.4</v>
      </c>
    </row>
    <row r="479" spans="1:2" x14ac:dyDescent="0.25">
      <c r="A479" t="s">
        <v>1002</v>
      </c>
      <c r="B479" s="25">
        <v>94.5</v>
      </c>
    </row>
    <row r="480" spans="1:2" x14ac:dyDescent="0.25">
      <c r="A480" t="s">
        <v>1003</v>
      </c>
      <c r="B480" s="25">
        <v>94.6</v>
      </c>
    </row>
    <row r="481" spans="1:2" x14ac:dyDescent="0.25">
      <c r="A481" t="s">
        <v>1004</v>
      </c>
      <c r="B481" s="25">
        <v>95.1</v>
      </c>
    </row>
    <row r="482" spans="1:2" x14ac:dyDescent="0.25">
      <c r="A482" t="s">
        <v>1005</v>
      </c>
      <c r="B482" s="25">
        <v>94.6</v>
      </c>
    </row>
    <row r="483" spans="1:2" x14ac:dyDescent="0.25">
      <c r="A483" t="s">
        <v>1006</v>
      </c>
      <c r="B483" s="25">
        <v>95.1</v>
      </c>
    </row>
    <row r="484" spans="1:2" x14ac:dyDescent="0.25">
      <c r="A484" t="s">
        <v>1007</v>
      </c>
      <c r="B484" s="25">
        <v>95.4</v>
      </c>
    </row>
    <row r="485" spans="1:2" x14ac:dyDescent="0.25">
      <c r="A485" t="s">
        <v>1008</v>
      </c>
      <c r="B485" s="25">
        <v>96</v>
      </c>
    </row>
    <row r="486" spans="1:2" x14ac:dyDescent="0.25">
      <c r="A486" t="s">
        <v>1009</v>
      </c>
      <c r="B486" s="25">
        <v>95.9</v>
      </c>
    </row>
    <row r="487" spans="1:2" x14ac:dyDescent="0.25">
      <c r="A487" t="s">
        <v>1010</v>
      </c>
      <c r="B487" s="25">
        <v>95.5</v>
      </c>
    </row>
    <row r="488" spans="1:2" x14ac:dyDescent="0.25">
      <c r="A488" t="s">
        <v>1011</v>
      </c>
      <c r="B488" s="25">
        <v>95.6</v>
      </c>
    </row>
    <row r="489" spans="1:2" x14ac:dyDescent="0.25">
      <c r="A489" t="s">
        <v>1012</v>
      </c>
      <c r="B489" s="25">
        <v>96.1</v>
      </c>
    </row>
    <row r="490" spans="1:2" x14ac:dyDescent="0.25">
      <c r="A490" t="s">
        <v>1013</v>
      </c>
      <c r="B490" s="25">
        <v>96.5</v>
      </c>
    </row>
    <row r="491" spans="1:2" x14ac:dyDescent="0.25">
      <c r="A491" t="s">
        <v>1014</v>
      </c>
      <c r="B491" s="25">
        <v>97</v>
      </c>
    </row>
    <row r="492" spans="1:2" x14ac:dyDescent="0.25">
      <c r="A492" t="s">
        <v>1015</v>
      </c>
      <c r="B492" s="25">
        <v>97.2</v>
      </c>
    </row>
    <row r="493" spans="1:2" x14ac:dyDescent="0.25">
      <c r="A493" t="s">
        <v>1016</v>
      </c>
      <c r="B493" s="25">
        <v>97.6</v>
      </c>
    </row>
    <row r="494" spans="1:2" x14ac:dyDescent="0.25">
      <c r="A494" t="s">
        <v>1017</v>
      </c>
      <c r="B494" s="25">
        <v>97.1</v>
      </c>
    </row>
    <row r="495" spans="1:2" x14ac:dyDescent="0.25">
      <c r="A495" t="s">
        <v>1018</v>
      </c>
      <c r="B495" s="25">
        <v>97.8</v>
      </c>
    </row>
    <row r="496" spans="1:2" x14ac:dyDescent="0.25">
      <c r="A496" t="s">
        <v>1019</v>
      </c>
      <c r="B496" s="25">
        <v>98.1</v>
      </c>
    </row>
    <row r="497" spans="1:2" x14ac:dyDescent="0.25">
      <c r="A497" t="s">
        <v>1020</v>
      </c>
      <c r="B497" s="25">
        <v>98.3</v>
      </c>
    </row>
    <row r="498" spans="1:2" x14ac:dyDescent="0.25">
      <c r="A498" t="s">
        <v>1021</v>
      </c>
      <c r="B498" s="25">
        <v>98.5</v>
      </c>
    </row>
    <row r="499" spans="1:2" x14ac:dyDescent="0.25">
      <c r="A499" t="s">
        <v>1022</v>
      </c>
      <c r="B499" s="25">
        <v>98.3</v>
      </c>
    </row>
    <row r="500" spans="1:2" x14ac:dyDescent="0.25">
      <c r="A500" t="s">
        <v>1023</v>
      </c>
      <c r="B500" s="25">
        <v>98.3</v>
      </c>
    </row>
    <row r="501" spans="1:2" x14ac:dyDescent="0.25">
      <c r="A501" t="s">
        <v>1024</v>
      </c>
      <c r="B501" s="25">
        <v>98.7</v>
      </c>
    </row>
    <row r="502" spans="1:2" x14ac:dyDescent="0.25">
      <c r="A502" t="s">
        <v>1025</v>
      </c>
      <c r="B502" s="25">
        <v>99.1</v>
      </c>
    </row>
    <row r="503" spans="1:2" x14ac:dyDescent="0.25">
      <c r="A503" t="s">
        <v>1026</v>
      </c>
      <c r="B503" s="25">
        <v>99.1</v>
      </c>
    </row>
    <row r="504" spans="1:2" x14ac:dyDescent="0.25">
      <c r="A504" t="s">
        <v>1027</v>
      </c>
      <c r="B504" s="25">
        <v>99.2</v>
      </c>
    </row>
    <row r="505" spans="1:2" x14ac:dyDescent="0.25">
      <c r="A505" t="s">
        <v>1028</v>
      </c>
      <c r="B505" s="25">
        <v>99.6</v>
      </c>
    </row>
    <row r="506" spans="1:2" x14ac:dyDescent="0.25">
      <c r="A506" t="s">
        <v>1029</v>
      </c>
      <c r="B506" s="25">
        <v>99</v>
      </c>
    </row>
    <row r="507" spans="1:2" x14ac:dyDescent="0.25">
      <c r="A507" t="s">
        <v>1030</v>
      </c>
      <c r="B507" s="25">
        <v>99.5</v>
      </c>
    </row>
    <row r="508" spans="1:2" x14ac:dyDescent="0.25">
      <c r="A508" t="s">
        <v>1031</v>
      </c>
      <c r="B508" s="25">
        <v>99.7</v>
      </c>
    </row>
    <row r="509" spans="1:2" x14ac:dyDescent="0.25">
      <c r="A509" t="s">
        <v>1032</v>
      </c>
      <c r="B509" s="25">
        <v>100.1</v>
      </c>
    </row>
    <row r="510" spans="1:2" x14ac:dyDescent="0.25">
      <c r="A510" t="s">
        <v>1033</v>
      </c>
      <c r="B510" s="25">
        <v>100</v>
      </c>
    </row>
    <row r="511" spans="1:2" x14ac:dyDescent="0.25">
      <c r="A511" t="s">
        <v>1034</v>
      </c>
      <c r="B511" s="25">
        <v>100.2</v>
      </c>
    </row>
    <row r="512" spans="1:2" x14ac:dyDescent="0.25">
      <c r="A512" t="s">
        <v>1035</v>
      </c>
      <c r="B512" s="25">
        <v>99.9</v>
      </c>
    </row>
    <row r="513" spans="1:2" x14ac:dyDescent="0.25">
      <c r="A513" t="s">
        <v>1036</v>
      </c>
      <c r="B513" s="25">
        <v>100.2</v>
      </c>
    </row>
    <row r="514" spans="1:2" x14ac:dyDescent="0.25">
      <c r="A514" t="s">
        <v>1037</v>
      </c>
      <c r="B514" s="25">
        <v>100.3</v>
      </c>
    </row>
    <row r="515" spans="1:2" x14ac:dyDescent="0.25">
      <c r="A515" t="s">
        <v>1038</v>
      </c>
      <c r="B515" s="25">
        <v>100.4</v>
      </c>
    </row>
    <row r="516" spans="1:2" x14ac:dyDescent="0.25">
      <c r="A516" t="s">
        <v>1039</v>
      </c>
      <c r="B516" s="25">
        <v>100.1</v>
      </c>
    </row>
    <row r="517" spans="1:2" x14ac:dyDescent="0.25">
      <c r="A517" t="s">
        <v>1040</v>
      </c>
      <c r="B517" s="25">
        <v>100.1</v>
      </c>
    </row>
    <row r="518" spans="1:2" x14ac:dyDescent="0.25">
      <c r="A518" t="s">
        <v>1041</v>
      </c>
      <c r="B518" s="25">
        <v>99.3</v>
      </c>
    </row>
    <row r="519" spans="1:2" x14ac:dyDescent="0.25">
      <c r="A519" t="s">
        <v>1042</v>
      </c>
      <c r="B519" s="25">
        <v>99.5</v>
      </c>
    </row>
    <row r="520" spans="1:2" x14ac:dyDescent="0.25">
      <c r="A520" t="s">
        <v>1043</v>
      </c>
      <c r="B520" s="25">
        <v>99.7</v>
      </c>
    </row>
    <row r="521" spans="1:2" x14ac:dyDescent="0.25">
      <c r="A521" t="s">
        <v>1044</v>
      </c>
      <c r="B521" s="25">
        <v>99.9</v>
      </c>
    </row>
    <row r="522" spans="1:2" x14ac:dyDescent="0.25">
      <c r="A522" t="s">
        <v>1045</v>
      </c>
      <c r="B522" s="25">
        <v>100.1</v>
      </c>
    </row>
    <row r="523" spans="1:2" x14ac:dyDescent="0.25">
      <c r="A523" t="s">
        <v>1046</v>
      </c>
      <c r="B523" s="25">
        <v>100.2</v>
      </c>
    </row>
    <row r="524" spans="1:2" x14ac:dyDescent="0.25">
      <c r="A524" t="s">
        <v>1047</v>
      </c>
      <c r="B524" s="25">
        <v>100</v>
      </c>
    </row>
    <row r="525" spans="1:2" x14ac:dyDescent="0.25">
      <c r="A525" t="s">
        <v>1048</v>
      </c>
      <c r="B525" s="25">
        <v>100.3</v>
      </c>
    </row>
    <row r="526" spans="1:2" x14ac:dyDescent="0.25">
      <c r="A526" t="s">
        <v>1049</v>
      </c>
      <c r="B526" s="25">
        <v>100.2</v>
      </c>
    </row>
    <row r="527" spans="1:2" x14ac:dyDescent="0.25">
      <c r="A527" t="s">
        <v>1050</v>
      </c>
      <c r="B527" s="25">
        <v>100.3</v>
      </c>
    </row>
    <row r="528" spans="1:2" x14ac:dyDescent="0.25">
      <c r="A528" t="s">
        <v>1051</v>
      </c>
      <c r="B528" s="25">
        <v>100.3</v>
      </c>
    </row>
    <row r="529" spans="1:2" x14ac:dyDescent="0.25">
      <c r="A529" t="s">
        <v>1052</v>
      </c>
      <c r="B529" s="25">
        <v>100.3</v>
      </c>
    </row>
    <row r="530" spans="1:2" x14ac:dyDescent="0.25">
      <c r="A530" t="s">
        <v>1053</v>
      </c>
      <c r="B530" s="25">
        <v>99.5</v>
      </c>
    </row>
    <row r="531" spans="1:2" x14ac:dyDescent="0.25">
      <c r="A531" t="s">
        <v>1054</v>
      </c>
      <c r="B531" s="25">
        <v>99.8</v>
      </c>
    </row>
    <row r="532" spans="1:2" x14ac:dyDescent="0.25">
      <c r="A532" t="s">
        <v>1055</v>
      </c>
      <c r="B532" s="25">
        <v>100.2</v>
      </c>
    </row>
    <row r="533" spans="1:2" x14ac:dyDescent="0.25">
      <c r="A533" t="s">
        <v>1056</v>
      </c>
      <c r="B533" s="25">
        <v>100.2</v>
      </c>
    </row>
    <row r="534" spans="1:2" x14ac:dyDescent="0.25">
      <c r="A534" t="s">
        <v>1057</v>
      </c>
      <c r="B534" s="25">
        <v>100.4</v>
      </c>
    </row>
    <row r="535" spans="1:2" x14ac:dyDescent="0.25">
      <c r="A535" t="s">
        <v>1058</v>
      </c>
      <c r="B535" s="25">
        <v>100.6</v>
      </c>
    </row>
    <row r="536" spans="1:2" x14ac:dyDescent="0.25">
      <c r="A536" t="s">
        <v>1059</v>
      </c>
      <c r="B536" s="25">
        <v>100.6</v>
      </c>
    </row>
    <row r="537" spans="1:2" x14ac:dyDescent="0.25">
      <c r="A537" t="s">
        <v>1060</v>
      </c>
      <c r="B537" s="25">
        <v>100.9</v>
      </c>
    </row>
    <row r="538" spans="1:2" x14ac:dyDescent="0.25">
      <c r="A538" t="s">
        <v>1061</v>
      </c>
      <c r="B538" s="25">
        <v>101.1</v>
      </c>
    </row>
    <row r="539" spans="1:2" x14ac:dyDescent="0.25">
      <c r="A539" t="s">
        <v>1062</v>
      </c>
      <c r="B539" s="25">
        <v>101.2</v>
      </c>
    </row>
    <row r="540" spans="1:2" x14ac:dyDescent="0.25">
      <c r="A540" t="s">
        <v>1063</v>
      </c>
      <c r="B540" s="25">
        <v>101.4</v>
      </c>
    </row>
    <row r="541" spans="1:2" x14ac:dyDescent="0.25">
      <c r="A541" t="s">
        <v>1064</v>
      </c>
      <c r="B541" s="25">
        <v>101.9</v>
      </c>
    </row>
    <row r="542" spans="1:2" x14ac:dyDescent="0.25">
      <c r="A542" t="s">
        <v>1065</v>
      </c>
      <c r="B542" s="25">
        <v>101.4</v>
      </c>
    </row>
    <row r="543" spans="1:2" x14ac:dyDescent="0.25">
      <c r="A543" t="s">
        <v>1066</v>
      </c>
      <c r="B543" s="25">
        <v>102.1</v>
      </c>
    </row>
    <row r="544" spans="1:2" x14ac:dyDescent="0.25">
      <c r="A544" t="s">
        <v>1067</v>
      </c>
      <c r="B544" s="25">
        <v>102.5</v>
      </c>
    </row>
    <row r="545" spans="1:2" x14ac:dyDescent="0.25">
      <c r="A545" t="s">
        <v>1068</v>
      </c>
      <c r="B545" s="25">
        <v>102.9</v>
      </c>
    </row>
    <row r="546" spans="1:2" x14ac:dyDescent="0.25">
      <c r="A546" t="s">
        <v>1069</v>
      </c>
      <c r="B546" s="25">
        <v>103.3</v>
      </c>
    </row>
    <row r="547" spans="1:2" x14ac:dyDescent="0.25">
      <c r="A547" t="s">
        <v>1070</v>
      </c>
      <c r="B547" s="25">
        <v>103.3</v>
      </c>
    </row>
    <row r="548" spans="1:2" x14ac:dyDescent="0.25">
      <c r="A548" t="s">
        <v>1071</v>
      </c>
      <c r="B548" s="25">
        <v>103.2</v>
      </c>
    </row>
    <row r="549" spans="1:2" x14ac:dyDescent="0.25">
      <c r="A549" t="s">
        <v>1072</v>
      </c>
      <c r="B549" s="25">
        <v>103.8</v>
      </c>
    </row>
    <row r="550" spans="1:2" x14ac:dyDescent="0.25">
      <c r="A550" t="s">
        <v>1073</v>
      </c>
      <c r="B550" s="25">
        <v>104.1</v>
      </c>
    </row>
    <row r="551" spans="1:2" x14ac:dyDescent="0.25">
      <c r="A551" t="s">
        <v>1074</v>
      </c>
      <c r="B551" s="25">
        <v>104.2</v>
      </c>
    </row>
    <row r="552" spans="1:2" x14ac:dyDescent="0.25">
      <c r="A552" t="s">
        <v>1075</v>
      </c>
      <c r="B552" s="25">
        <v>104.6</v>
      </c>
    </row>
    <row r="553" spans="1:2" x14ac:dyDescent="0.25">
      <c r="A553" t="s">
        <v>1076</v>
      </c>
      <c r="B553" s="25">
        <v>104.9</v>
      </c>
    </row>
    <row r="554" spans="1:2" x14ac:dyDescent="0.25">
      <c r="A554" t="s">
        <v>1077</v>
      </c>
      <c r="B554" s="25">
        <v>104.4</v>
      </c>
    </row>
    <row r="555" spans="1:2" x14ac:dyDescent="0.25">
      <c r="A555" t="s">
        <v>1078</v>
      </c>
      <c r="B555" s="25">
        <v>104.9</v>
      </c>
    </row>
    <row r="556" spans="1:2" x14ac:dyDescent="0.25">
      <c r="A556" t="s">
        <v>1079</v>
      </c>
      <c r="B556" s="25">
        <v>105</v>
      </c>
    </row>
    <row r="557" spans="1:2" x14ac:dyDescent="0.25">
      <c r="A557" t="s">
        <v>1080</v>
      </c>
      <c r="B557" s="25">
        <v>105.4</v>
      </c>
    </row>
    <row r="558" spans="1:2" x14ac:dyDescent="0.25">
      <c r="A558" t="s">
        <v>1081</v>
      </c>
      <c r="B558" s="25">
        <v>105.8</v>
      </c>
    </row>
    <row r="559" spans="1:2" x14ac:dyDescent="0.25">
      <c r="A559" t="s">
        <v>1082</v>
      </c>
      <c r="B559" s="25">
        <v>105.8</v>
      </c>
    </row>
    <row r="560" spans="1:2" x14ac:dyDescent="0.25">
      <c r="A560" t="s">
        <v>1083</v>
      </c>
      <c r="B560" s="25">
        <v>105.8</v>
      </c>
    </row>
    <row r="561" spans="1:2" x14ac:dyDescent="0.25">
      <c r="A561" t="s">
        <v>1084</v>
      </c>
      <c r="B561" s="25">
        <v>106.5</v>
      </c>
    </row>
    <row r="562" spans="1:2" x14ac:dyDescent="0.25">
      <c r="A562" t="s">
        <v>1085</v>
      </c>
      <c r="B562" s="25">
        <v>106.6</v>
      </c>
    </row>
    <row r="563" spans="1:2" x14ac:dyDescent="0.25">
      <c r="A563" t="s">
        <v>1086</v>
      </c>
      <c r="B563" s="25">
        <v>106.7</v>
      </c>
    </row>
    <row r="564" spans="1:2" x14ac:dyDescent="0.25">
      <c r="A564" t="s">
        <v>1087</v>
      </c>
      <c r="B564" s="25">
        <v>107</v>
      </c>
    </row>
    <row r="565" spans="1:2" x14ac:dyDescent="0.25">
      <c r="A565" t="s">
        <v>1088</v>
      </c>
      <c r="B565" s="25">
        <v>107.1</v>
      </c>
    </row>
    <row r="566" spans="1:2" x14ac:dyDescent="0.25">
      <c r="A566" t="s">
        <v>1089</v>
      </c>
      <c r="B566" s="25">
        <v>106.3</v>
      </c>
    </row>
    <row r="567" spans="1:2" x14ac:dyDescent="0.25">
      <c r="A567" t="s">
        <v>1090</v>
      </c>
      <c r="B567" s="25">
        <v>106.8</v>
      </c>
    </row>
    <row r="568" spans="1:2" x14ac:dyDescent="0.25">
      <c r="A568" t="s">
        <v>1091</v>
      </c>
      <c r="B568" s="25">
        <v>107</v>
      </c>
    </row>
    <row r="569" spans="1:2" x14ac:dyDescent="0.25">
      <c r="A569" t="s">
        <v>1092</v>
      </c>
      <c r="B569" s="25">
        <v>107.6</v>
      </c>
    </row>
    <row r="570" spans="1:2" x14ac:dyDescent="0.25">
      <c r="A570" t="s">
        <v>1093</v>
      </c>
      <c r="B570" s="25">
        <v>107.9</v>
      </c>
    </row>
    <row r="571" spans="1:2" x14ac:dyDescent="0.25">
      <c r="A571" t="s">
        <v>1094</v>
      </c>
      <c r="B571" s="25">
        <v>107.9</v>
      </c>
    </row>
    <row r="572" spans="1:2" x14ac:dyDescent="0.25">
      <c r="A572" t="s">
        <v>1095</v>
      </c>
      <c r="B572" s="25">
        <v>107.9</v>
      </c>
    </row>
    <row r="573" spans="1:2" x14ac:dyDescent="0.25">
      <c r="A573" t="s">
        <v>1096</v>
      </c>
      <c r="B573" s="25">
        <v>108.4</v>
      </c>
    </row>
    <row r="574" spans="1:2" x14ac:dyDescent="0.25">
      <c r="A574" t="s">
        <v>1097</v>
      </c>
      <c r="B574" s="25">
        <v>108.5</v>
      </c>
    </row>
    <row r="575" spans="1:2" x14ac:dyDescent="0.25">
      <c r="A575" t="s">
        <v>1098</v>
      </c>
      <c r="B575" s="25">
        <v>108.3</v>
      </c>
    </row>
    <row r="576" spans="1:2" x14ac:dyDescent="0.25">
      <c r="A576" t="s">
        <v>1099</v>
      </c>
      <c r="B576" s="25">
        <v>108.5</v>
      </c>
    </row>
    <row r="577" spans="1:2" x14ac:dyDescent="0.25">
      <c r="A577" t="s">
        <v>1100</v>
      </c>
      <c r="B577" s="25">
        <v>108.5</v>
      </c>
    </row>
    <row r="578" spans="1:2" x14ac:dyDescent="0.25">
      <c r="A578" t="s">
        <v>1101</v>
      </c>
      <c r="B578" s="25">
        <v>108.2</v>
      </c>
    </row>
    <row r="579" spans="1:2" x14ac:dyDescent="0.25">
      <c r="A579" t="s">
        <v>1102</v>
      </c>
      <c r="B579" s="25">
        <v>108.6</v>
      </c>
    </row>
    <row r="580" spans="1:2" x14ac:dyDescent="0.25">
      <c r="A580" t="s">
        <v>1103</v>
      </c>
      <c r="B580" s="25">
        <v>108.6</v>
      </c>
    </row>
    <row r="581" spans="1:2" x14ac:dyDescent="0.25">
      <c r="A581" t="s">
        <v>1104</v>
      </c>
      <c r="B581" s="25">
        <v>108.5</v>
      </c>
    </row>
    <row r="582" spans="1:2" x14ac:dyDescent="0.25">
      <c r="A582" t="s">
        <v>1105</v>
      </c>
      <c r="B582" s="25">
        <v>108.5</v>
      </c>
    </row>
    <row r="583" spans="1:2" x14ac:dyDescent="0.25">
      <c r="A583" t="s">
        <v>1106</v>
      </c>
      <c r="B583" s="25">
        <v>108.6</v>
      </c>
    </row>
    <row r="584" spans="1:2" x14ac:dyDescent="0.25">
      <c r="A584" t="s">
        <v>1107</v>
      </c>
      <c r="B584" s="25">
        <v>109.1</v>
      </c>
    </row>
    <row r="585" spans="1:2" x14ac:dyDescent="0.25">
      <c r="A585" t="s">
        <v>1108</v>
      </c>
      <c r="B585" s="25">
        <v>108.6</v>
      </c>
    </row>
    <row r="586" spans="1:2" x14ac:dyDescent="0.25">
      <c r="A586" t="s">
        <v>1109</v>
      </c>
      <c r="B586" s="25">
        <v>109.1</v>
      </c>
    </row>
    <row r="587" spans="1:2" x14ac:dyDescent="0.25">
      <c r="A587" t="s">
        <v>1110</v>
      </c>
      <c r="B587" s="25">
        <v>109.1</v>
      </c>
    </row>
    <row r="588" spans="1:2" x14ac:dyDescent="0.25">
      <c r="A588" t="s">
        <v>1111</v>
      </c>
      <c r="B588" s="25">
        <v>108.9</v>
      </c>
    </row>
    <row r="589" spans="1:2" x14ac:dyDescent="0.25">
      <c r="A589" t="s">
        <v>1112</v>
      </c>
      <c r="B589" s="25">
        <v>109.2</v>
      </c>
    </row>
    <row r="590" spans="1:2" x14ac:dyDescent="0.25">
      <c r="A590" t="s">
        <v>1113</v>
      </c>
      <c r="B590" s="25">
        <v>109</v>
      </c>
    </row>
    <row r="591" spans="1:2" x14ac:dyDescent="0.25">
      <c r="A591" t="s">
        <v>1114</v>
      </c>
      <c r="B591" s="25">
        <v>109.1</v>
      </c>
    </row>
    <row r="592" spans="1:2" x14ac:dyDescent="0.25">
      <c r="A592" t="s">
        <v>1115</v>
      </c>
      <c r="B592" s="25">
        <v>109.4</v>
      </c>
    </row>
    <row r="593" spans="1:2" x14ac:dyDescent="0.25">
      <c r="A593" t="s">
        <v>1116</v>
      </c>
      <c r="B593" s="25">
        <v>110.1</v>
      </c>
    </row>
    <row r="594" spans="1:2" x14ac:dyDescent="0.25">
      <c r="A594" t="s">
        <v>1117</v>
      </c>
      <c r="B594" s="25">
        <v>110.8</v>
      </c>
    </row>
    <row r="595" spans="1:2" x14ac:dyDescent="0.25">
      <c r="A595" t="s">
        <v>1118</v>
      </c>
      <c r="B595" s="25">
        <v>111.3</v>
      </c>
    </row>
    <row r="596" spans="1:2" x14ac:dyDescent="0.25">
      <c r="A596" t="s">
        <v>1119</v>
      </c>
      <c r="B596" s="25">
        <v>111.3</v>
      </c>
    </row>
    <row r="597" spans="1:2" x14ac:dyDescent="0.25">
      <c r="A597" t="s">
        <v>1120</v>
      </c>
      <c r="B597" s="25">
        <v>112.1</v>
      </c>
    </row>
    <row r="598" spans="1:2" x14ac:dyDescent="0.25">
      <c r="A598" t="s">
        <v>1121</v>
      </c>
      <c r="B598" s="25">
        <v>112.4</v>
      </c>
    </row>
    <row r="599" spans="1:2" x14ac:dyDescent="0.25">
      <c r="A599" t="s">
        <v>1122</v>
      </c>
      <c r="B599" s="25">
        <v>113.6</v>
      </c>
    </row>
    <row r="600" spans="1:2" x14ac:dyDescent="0.25">
      <c r="A600" t="s">
        <v>1123</v>
      </c>
      <c r="B600" s="25">
        <v>114.5</v>
      </c>
    </row>
    <row r="601" spans="1:2" x14ac:dyDescent="0.25">
      <c r="A601" t="s">
        <v>1124</v>
      </c>
      <c r="B601" s="25">
        <v>115.1</v>
      </c>
    </row>
    <row r="602" spans="1:2" x14ac:dyDescent="0.25">
      <c r="A602" t="s">
        <v>1125</v>
      </c>
      <c r="B602" s="25">
        <v>114.9</v>
      </c>
    </row>
    <row r="603" spans="1:2" x14ac:dyDescent="0.25">
      <c r="A603" t="s">
        <v>1126</v>
      </c>
      <c r="B603" s="25">
        <v>115.8</v>
      </c>
    </row>
    <row r="604" spans="1:2" x14ac:dyDescent="0.25">
      <c r="A604" t="s">
        <v>1127</v>
      </c>
      <c r="B604" s="25">
        <v>117.1</v>
      </c>
    </row>
    <row r="605" spans="1:2" x14ac:dyDescent="0.25">
      <c r="A605" t="s">
        <v>1128</v>
      </c>
      <c r="B605" s="25">
        <v>120</v>
      </c>
    </row>
    <row r="606" spans="1:2" x14ac:dyDescent="0.25">
      <c r="A606" t="s">
        <v>1129</v>
      </c>
      <c r="B606" s="25">
        <v>120.8</v>
      </c>
    </row>
    <row r="607" spans="1:2" x14ac:dyDescent="0.25">
      <c r="A607" t="s">
        <v>1130</v>
      </c>
      <c r="B607" s="25">
        <v>121.8</v>
      </c>
    </row>
    <row r="608" spans="1:2" x14ac:dyDescent="0.25">
      <c r="A608" t="s">
        <v>1131</v>
      </c>
      <c r="B608" s="25">
        <v>122.5</v>
      </c>
    </row>
    <row r="609" spans="1:2" x14ac:dyDescent="0.25">
      <c r="A609" t="s">
        <v>1132</v>
      </c>
      <c r="B609" s="25">
        <v>123.1</v>
      </c>
    </row>
    <row r="610" spans="1:2" x14ac:dyDescent="0.25">
      <c r="A610" t="s">
        <v>1133</v>
      </c>
      <c r="B610" s="25">
        <v>123.8</v>
      </c>
    </row>
    <row r="611" spans="1:2" x14ac:dyDescent="0.25">
      <c r="A611" t="s">
        <v>1134</v>
      </c>
      <c r="B611" s="25">
        <v>126.2</v>
      </c>
    </row>
    <row r="612" spans="1:2" x14ac:dyDescent="0.25">
      <c r="A612" t="s">
        <v>1135</v>
      </c>
      <c r="B612" s="25">
        <v>126.7</v>
      </c>
    </row>
    <row r="613" spans="1:2" x14ac:dyDescent="0.25">
      <c r="A613" t="s">
        <v>1136</v>
      </c>
      <c r="B613" s="25">
        <v>127.2</v>
      </c>
    </row>
    <row r="614" spans="1:2" x14ac:dyDescent="0.25">
      <c r="A614" t="s">
        <v>1137</v>
      </c>
      <c r="B614" s="25">
        <v>126.4</v>
      </c>
    </row>
    <row r="615" spans="1:2" x14ac:dyDescent="0.25">
      <c r="A615" t="s">
        <v>1138</v>
      </c>
      <c r="B615" s="25">
        <v>127.9</v>
      </c>
    </row>
    <row r="616" spans="1:2" x14ac:dyDescent="0.25">
      <c r="A616" t="s">
        <v>1139</v>
      </c>
      <c r="B616" s="25">
        <v>128.9</v>
      </c>
    </row>
    <row r="617" spans="1:2" x14ac:dyDescent="0.25">
      <c r="A617" t="s">
        <v>1140</v>
      </c>
      <c r="B617" s="25">
        <v>130.4</v>
      </c>
    </row>
    <row r="618" spans="1:2" x14ac:dyDescent="0.25">
      <c r="A618" t="s">
        <v>1141</v>
      </c>
      <c r="B618" s="25">
        <v>131.30000000000001</v>
      </c>
    </row>
    <row r="619" spans="1:2" x14ac:dyDescent="0.25">
      <c r="A619" t="s">
        <v>1142</v>
      </c>
      <c r="B619" s="25">
        <v>131.5</v>
      </c>
    </row>
    <row r="620" spans="1:2" x14ac:dyDescent="0.25">
      <c r="A620" t="s">
        <v>1143</v>
      </c>
      <c r="B620" s="25">
        <v>130.9</v>
      </c>
    </row>
    <row r="621" spans="1:2" x14ac:dyDescent="0.25">
      <c r="A621" t="s">
        <v>1144</v>
      </c>
      <c r="B621" s="25">
        <v>131.30000000000001</v>
      </c>
    </row>
    <row r="622" spans="1:2" x14ac:dyDescent="0.25">
      <c r="A622" t="s">
        <v>1145</v>
      </c>
      <c r="B622" s="25">
        <v>132</v>
      </c>
    </row>
    <row r="623" spans="1:2" x14ac:dyDescent="0.25">
      <c r="A623" t="s">
        <v>1146</v>
      </c>
      <c r="B623" s="25">
        <v>132</v>
      </c>
    </row>
    <row r="624" spans="1:2" x14ac:dyDescent="0.25">
      <c r="A624" t="s">
        <v>1147</v>
      </c>
      <c r="B624" s="25">
        <v>131.69999999999999</v>
      </c>
    </row>
    <row r="625" spans="1:2" x14ac:dyDescent="0.25">
      <c r="A625" t="s">
        <v>1148</v>
      </c>
      <c r="B625" s="25">
        <v>132.19999999999999</v>
      </c>
    </row>
    <row r="626" spans="1:2" x14ac:dyDescent="0.25">
      <c r="A626" t="s">
        <v>1149</v>
      </c>
      <c r="B626" s="25">
        <v>131.5</v>
      </c>
    </row>
    <row r="627" spans="1:2" x14ac:dyDescent="0.25">
      <c r="A627" t="s">
        <v>1150</v>
      </c>
      <c r="B627" s="25">
        <v>132.30000000000001</v>
      </c>
    </row>
    <row r="628" spans="1:2" x14ac:dyDescent="0.25">
      <c r="A628" t="s">
        <v>1151</v>
      </c>
      <c r="B628" s="25">
        <v>133</v>
      </c>
    </row>
    <row r="629" spans="1:2" x14ac:dyDescent="0.25">
      <c r="A629" t="s">
        <v>1152</v>
      </c>
      <c r="B629" s="25">
        <v>133.5</v>
      </c>
    </row>
    <row r="630" spans="1:2" x14ac:dyDescent="0.25">
      <c r="A630" t="s">
        <v>1153</v>
      </c>
      <c r="B630" s="25">
        <v>133.9</v>
      </c>
    </row>
    <row r="631" spans="1:2" x14ac:dyDescent="0.25">
      <c r="A631" t="s">
        <v>1154</v>
      </c>
      <c r="B631" s="25">
        <v>134.1</v>
      </c>
    </row>
    <row r="632" spans="1:2" x14ac:dyDescent="0.25">
      <c r="A632" t="s">
        <v>1155</v>
      </c>
      <c r="B632" s="25">
        <v>133.80000000000001</v>
      </c>
    </row>
    <row r="633" spans="1:2" x14ac:dyDescent="0.25">
      <c r="A633" t="s">
        <v>1156</v>
      </c>
      <c r="B633" s="25">
        <v>134.30000000000001</v>
      </c>
    </row>
    <row r="634" spans="1:2" x14ac:dyDescent="0.25">
      <c r="A634" t="s">
        <v>1157</v>
      </c>
      <c r="B634" s="25">
        <v>134.19999999999999</v>
      </c>
    </row>
    <row r="635" spans="1:2" x14ac:dyDescent="0.25">
      <c r="A635" t="s">
        <v>1158</v>
      </c>
      <c r="B635" s="25">
        <v>135</v>
      </c>
    </row>
    <row r="636" spans="1:2" x14ac:dyDescent="0.25">
      <c r="A636" t="s">
        <v>1159</v>
      </c>
      <c r="B636" s="25">
        <v>135.1</v>
      </c>
    </row>
    <row r="637" spans="1:2" x14ac:dyDescent="0.25">
      <c r="A637" t="s">
        <v>1160</v>
      </c>
      <c r="B637" s="25">
        <v>135.6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F19D-F726-4489-B85E-841F1537A37E}">
  <sheetPr codeName="Sheet4"/>
  <dimension ref="A1:S94"/>
  <sheetViews>
    <sheetView topLeftCell="A58" workbookViewId="0">
      <selection activeCell="B3" sqref="B3:B94"/>
    </sheetView>
  </sheetViews>
  <sheetFormatPr defaultRowHeight="15" x14ac:dyDescent="0.25"/>
  <cols>
    <col min="1" max="1" width="12.7109375" customWidth="1"/>
    <col min="2" max="2" width="13.85546875" bestFit="1" customWidth="1"/>
    <col min="3" max="19" width="12.7109375" customWidth="1"/>
  </cols>
  <sheetData>
    <row r="1" spans="1:19" ht="51.7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>
        <f>'Output Hours RAW'!B3</f>
        <v>11358008746.2904</v>
      </c>
      <c r="E3" s="20">
        <f>'Output Hours RAW'!C3</f>
        <v>256568802.45162451</v>
      </c>
      <c r="F3" s="20">
        <f>'Output Hours RAW'!D3+'Output Hours RAW'!T3+'Output Hours RAW'!U3</f>
        <v>156053087.37639695</v>
      </c>
      <c r="G3" s="20">
        <f>SUM('Output Hours RAW'!G3:S3)</f>
        <v>1946062522.8264537</v>
      </c>
      <c r="H3" s="20">
        <f>SUM('Output Hours RAW'!V3:X3)</f>
        <v>890848902.10621071</v>
      </c>
      <c r="I3" s="20">
        <f>SUM('Output Hours RAW'!Z3:AB3)</f>
        <v>1818900848.5802336</v>
      </c>
      <c r="J3" s="20">
        <f>SUM('Output Hours RAW'!AB3:AF3)</f>
        <v>601382955.75051522</v>
      </c>
      <c r="K3" s="20">
        <f>SUM('Output Hours RAW'!AH3:AI3)</f>
        <v>542885977.8060627</v>
      </c>
      <c r="L3" s="20">
        <f>SUM('Output Hours RAW'!AJ3:AN3)</f>
        <v>335466767.82189244</v>
      </c>
      <c r="M3" s="20">
        <f>SUM('Output Hours RAW'!AO3:AR3)</f>
        <v>559564368.26621425</v>
      </c>
      <c r="N3" s="20">
        <f>SUM('Output Hours RAW'!AS3:AY3)</f>
        <v>715541773.59920168</v>
      </c>
      <c r="O3" s="20">
        <f>SUM('Output Hours RAW'!AZ3:BE3)</f>
        <v>625946528.87994385</v>
      </c>
      <c r="P3" s="20">
        <f>'Output Hours RAW'!BF3</f>
        <v>683355219.18482327</v>
      </c>
      <c r="Q3" s="20">
        <f>'Output Hours RAW'!BG3</f>
        <v>636709271.90123188</v>
      </c>
      <c r="R3" s="20">
        <f>SUM('Output Hours RAW'!BH3:BJ3)</f>
        <v>1011602116.9280552</v>
      </c>
    </row>
    <row r="4" spans="1:19" x14ac:dyDescent="0.25">
      <c r="A4" s="7" t="s">
        <v>34</v>
      </c>
      <c r="B4" s="20">
        <f>'Output Hours RAW'!B4</f>
        <v>11418222244.656494</v>
      </c>
      <c r="E4" s="20">
        <f>'Output Hours RAW'!C4</f>
        <v>257252884.28375441</v>
      </c>
      <c r="F4" s="20">
        <f>'Output Hours RAW'!D4+'Output Hours RAW'!T4+'Output Hours RAW'!U4</f>
        <v>154045751.74502462</v>
      </c>
      <c r="G4" s="20">
        <f>SUM('Output Hours RAW'!G4:S4)</f>
        <v>1964588869.858357</v>
      </c>
      <c r="H4" s="20">
        <f>SUM('Output Hours RAW'!V4:X4)</f>
        <v>878271726.80520177</v>
      </c>
      <c r="I4" s="20">
        <f>SUM('Output Hours RAW'!Z4:AB4)</f>
        <v>1859099995.281945</v>
      </c>
      <c r="J4" s="20">
        <f>SUM('Output Hours RAW'!AB4:AF4)</f>
        <v>607091598.12091792</v>
      </c>
      <c r="K4" s="20">
        <f>SUM('Output Hours RAW'!AH4:AI4)</f>
        <v>543099940.48245513</v>
      </c>
      <c r="L4" s="20">
        <f>SUM('Output Hours RAW'!AJ4:AN4)</f>
        <v>341054994.48616761</v>
      </c>
      <c r="M4" s="20">
        <f>SUM('Output Hours RAW'!AO4:AR4)</f>
        <v>567697721.96066511</v>
      </c>
      <c r="N4" s="20">
        <f>SUM('Output Hours RAW'!AS4:AY4)</f>
        <v>713276210.69782484</v>
      </c>
      <c r="O4" s="20">
        <f>SUM('Output Hours RAW'!AZ4:BE4)</f>
        <v>627824802.04742181</v>
      </c>
      <c r="P4" s="20">
        <f>'Output Hours RAW'!BF4</f>
        <v>676533450.36434901</v>
      </c>
      <c r="Q4" s="20">
        <f>'Output Hours RAW'!BG4</f>
        <v>640879476.17359793</v>
      </c>
      <c r="R4" s="20">
        <f>SUM('Output Hours RAW'!BH4:BJ4)</f>
        <v>1002034548.7719498</v>
      </c>
    </row>
    <row r="5" spans="1:19" x14ac:dyDescent="0.25">
      <c r="A5" s="7" t="s">
        <v>35</v>
      </c>
      <c r="B5" s="20">
        <f>'Output Hours RAW'!B5</f>
        <v>11442368127.387466</v>
      </c>
      <c r="E5" s="20">
        <f>'Output Hours RAW'!C5</f>
        <v>268129327.29410839</v>
      </c>
      <c r="F5" s="20">
        <f>'Output Hours RAW'!D5+'Output Hours RAW'!T5+'Output Hours RAW'!U5</f>
        <v>153797643.57665211</v>
      </c>
      <c r="G5" s="20">
        <f>SUM('Output Hours RAW'!G5:S5)</f>
        <v>1946588425.4857559</v>
      </c>
      <c r="H5" s="20">
        <f>SUM('Output Hours RAW'!V5:X5)</f>
        <v>883063025.04100013</v>
      </c>
      <c r="I5" s="20">
        <f>SUM('Output Hours RAW'!Z5:AB5)</f>
        <v>1859408290.1550341</v>
      </c>
      <c r="J5" s="20">
        <f>SUM('Output Hours RAW'!AB5:AF5)</f>
        <v>600525811.15055966</v>
      </c>
      <c r="K5" s="20">
        <f>SUM('Output Hours RAW'!AH5:AI5)</f>
        <v>543953684.19783664</v>
      </c>
      <c r="L5" s="20">
        <f>SUM('Output Hours RAW'!AJ5:AN5)</f>
        <v>348749212.04693294</v>
      </c>
      <c r="M5" s="20">
        <f>SUM('Output Hours RAW'!AO5:AR5)</f>
        <v>561638029.68216813</v>
      </c>
      <c r="N5" s="20">
        <f>SUM('Output Hours RAW'!AS5:AY5)</f>
        <v>727195092.36732268</v>
      </c>
      <c r="O5" s="20">
        <f>SUM('Output Hours RAW'!AZ5:BE5)</f>
        <v>633176748.42085159</v>
      </c>
      <c r="P5" s="20">
        <f>'Output Hours RAW'!BF5</f>
        <v>681296227.81757641</v>
      </c>
      <c r="Q5" s="20">
        <f>'Output Hours RAW'!BG5</f>
        <v>636299391.2269814</v>
      </c>
      <c r="R5" s="20">
        <f>SUM('Output Hours RAW'!BH5:BJ5)</f>
        <v>999621008.67272866</v>
      </c>
    </row>
    <row r="6" spans="1:19" x14ac:dyDescent="0.25">
      <c r="A6" s="7" t="s">
        <v>36</v>
      </c>
      <c r="B6" s="20">
        <f>'Output Hours RAW'!B6</f>
        <v>11437962616.08725</v>
      </c>
      <c r="E6" s="20">
        <f>'Output Hours RAW'!C6</f>
        <v>261649657.59241882</v>
      </c>
      <c r="F6" s="20">
        <f>'Output Hours RAW'!D6+'Output Hours RAW'!T6+'Output Hours RAW'!U6</f>
        <v>149076500.43669629</v>
      </c>
      <c r="G6" s="20">
        <f>SUM('Output Hours RAW'!G6:S6)</f>
        <v>1934673227.106827</v>
      </c>
      <c r="H6" s="20">
        <f>SUM('Output Hours RAW'!V6:X6)</f>
        <v>904201014.45513558</v>
      </c>
      <c r="I6" s="20">
        <f>SUM('Output Hours RAW'!Z6:AB6)</f>
        <v>1842665286.9783111</v>
      </c>
      <c r="J6" s="20">
        <f>SUM('Output Hours RAW'!AB6:AF6)</f>
        <v>591057084.78851032</v>
      </c>
      <c r="K6" s="20">
        <f>SUM('Output Hours RAW'!AH6:AI6)</f>
        <v>552217839.51017034</v>
      </c>
      <c r="L6" s="20">
        <f>SUM('Output Hours RAW'!AJ6:AN6)</f>
        <v>354564003.42049265</v>
      </c>
      <c r="M6" s="20">
        <f>SUM('Output Hours RAW'!AO6:AR6)</f>
        <v>560597573.90500927</v>
      </c>
      <c r="N6" s="20">
        <f>SUM('Output Hours RAW'!AS6:AY6)</f>
        <v>731362081.66779852</v>
      </c>
      <c r="O6" s="20">
        <f>SUM('Output Hours RAW'!AZ6:BE6)</f>
        <v>641152060.224949</v>
      </c>
      <c r="P6" s="20">
        <f>'Output Hours RAW'!BF6</f>
        <v>668836679.99552667</v>
      </c>
      <c r="Q6" s="20">
        <f>'Output Hours RAW'!BG6</f>
        <v>638987906.78080356</v>
      </c>
      <c r="R6" s="20">
        <f>SUM('Output Hours RAW'!BH6:BJ6)</f>
        <v>997311642.70642996</v>
      </c>
    </row>
    <row r="7" spans="1:19" x14ac:dyDescent="0.25">
      <c r="A7" s="7" t="s">
        <v>37</v>
      </c>
      <c r="B7" s="20">
        <f>'Output Hours RAW'!B7</f>
        <v>11493907246.401196</v>
      </c>
      <c r="E7" s="20">
        <f>'Output Hours RAW'!C7</f>
        <v>259371747.24670234</v>
      </c>
      <c r="F7" s="20">
        <f>'Output Hours RAW'!D7+'Output Hours RAW'!T7+'Output Hours RAW'!U7</f>
        <v>151275247.03511024</v>
      </c>
      <c r="G7" s="20">
        <f>SUM('Output Hours RAW'!G7:S7)</f>
        <v>1949872512.5437281</v>
      </c>
      <c r="H7" s="20">
        <f>SUM('Output Hours RAW'!V7:X7)</f>
        <v>923123669.38286662</v>
      </c>
      <c r="I7" s="20">
        <f>SUM('Output Hours RAW'!Z7:AB7)</f>
        <v>1845312665.6967421</v>
      </c>
      <c r="J7" s="20">
        <f>SUM('Output Hours RAW'!AB7:AF7)</f>
        <v>603104930.34892833</v>
      </c>
      <c r="K7" s="20">
        <f>SUM('Output Hours RAW'!AH7:AI7)</f>
        <v>537380160.37033963</v>
      </c>
      <c r="L7" s="20">
        <f>SUM('Output Hours RAW'!AJ7:AN7)</f>
        <v>354078753.32632136</v>
      </c>
      <c r="M7" s="20">
        <f>SUM('Output Hours RAW'!AO7:AR7)</f>
        <v>565885037.54830158</v>
      </c>
      <c r="N7" s="20">
        <f>SUM('Output Hours RAW'!AS7:AY7)</f>
        <v>748402015.52863884</v>
      </c>
      <c r="O7" s="20">
        <f>SUM('Output Hours RAW'!AZ7:BE7)</f>
        <v>645865468.79091787</v>
      </c>
      <c r="P7" s="20">
        <f>'Output Hours RAW'!BF7</f>
        <v>673938934.83973897</v>
      </c>
      <c r="Q7" s="20">
        <f>'Output Hours RAW'!BG7</f>
        <v>627277718.72099316</v>
      </c>
      <c r="R7" s="20">
        <f>SUM('Output Hours RAW'!BH7:BJ7)</f>
        <v>991638091.97153091</v>
      </c>
    </row>
    <row r="8" spans="1:19" x14ac:dyDescent="0.25">
      <c r="A8" s="7" t="s">
        <v>38</v>
      </c>
      <c r="B8" s="20">
        <f>'Output Hours RAW'!B8</f>
        <v>11493828495.920172</v>
      </c>
      <c r="E8" s="20">
        <f>'Output Hours RAW'!C8</f>
        <v>251591218.76216102</v>
      </c>
      <c r="F8" s="20">
        <f>'Output Hours RAW'!D8+'Output Hours RAW'!T8+'Output Hours RAW'!U8</f>
        <v>153249322.97279719</v>
      </c>
      <c r="G8" s="20">
        <f>SUM('Output Hours RAW'!G8:S8)</f>
        <v>1953506619.9466105</v>
      </c>
      <c r="H8" s="20">
        <f>SUM('Output Hours RAW'!V8:X8)</f>
        <v>912817749.37872016</v>
      </c>
      <c r="I8" s="20">
        <f>SUM('Output Hours RAW'!Z8:AB8)</f>
        <v>1866645227.2212894</v>
      </c>
      <c r="J8" s="20">
        <f>SUM('Output Hours RAW'!AB8:AF8)</f>
        <v>618353008.5665437</v>
      </c>
      <c r="K8" s="20">
        <f>SUM('Output Hours RAW'!AH8:AI8)</f>
        <v>527758433.88539255</v>
      </c>
      <c r="L8" s="20">
        <f>SUM('Output Hours RAW'!AJ8:AN8)</f>
        <v>358479314.3762821</v>
      </c>
      <c r="M8" s="20">
        <f>SUM('Output Hours RAW'!AO8:AR8)</f>
        <v>565460853.10501671</v>
      </c>
      <c r="N8" s="20">
        <f>SUM('Output Hours RAW'!AS8:AY8)</f>
        <v>746581916.20299721</v>
      </c>
      <c r="O8" s="20">
        <f>SUM('Output Hours RAW'!AZ8:BE8)</f>
        <v>659145762.5044781</v>
      </c>
      <c r="P8" s="20">
        <f>'Output Hours RAW'!BF8</f>
        <v>666166290.08014977</v>
      </c>
      <c r="Q8" s="20">
        <f>'Output Hours RAW'!BG8</f>
        <v>633674272.68055928</v>
      </c>
      <c r="R8" s="20">
        <f>SUM('Output Hours RAW'!BH8:BJ8)</f>
        <v>987115064.61646843</v>
      </c>
    </row>
    <row r="9" spans="1:19" x14ac:dyDescent="0.25">
      <c r="A9" s="7" t="s">
        <v>39</v>
      </c>
      <c r="B9" s="20">
        <f>'Output Hours RAW'!B9</f>
        <v>11538710527.555294</v>
      </c>
      <c r="E9" s="20">
        <f>'Output Hours RAW'!C9</f>
        <v>240759973.18946514</v>
      </c>
      <c r="F9" s="20">
        <f>'Output Hours RAW'!D9+'Output Hours RAW'!T9+'Output Hours RAW'!U9</f>
        <v>151544197.09402412</v>
      </c>
      <c r="G9" s="20">
        <f>SUM('Output Hours RAW'!G9:S9)</f>
        <v>1948750971.6155169</v>
      </c>
      <c r="H9" s="20">
        <f>SUM('Output Hours RAW'!V9:X9)</f>
        <v>905565380.68751955</v>
      </c>
      <c r="I9" s="20">
        <f>SUM('Output Hours RAW'!Z9:AB9)</f>
        <v>1906144568.0022845</v>
      </c>
      <c r="J9" s="20">
        <f>SUM('Output Hours RAW'!AB9:AF9)</f>
        <v>627185124.63452673</v>
      </c>
      <c r="K9" s="20">
        <f>SUM('Output Hours RAW'!AH9:AI9)</f>
        <v>532947094.23502898</v>
      </c>
      <c r="L9" s="20">
        <f>SUM('Output Hours RAW'!AJ9:AN9)</f>
        <v>359662884.17796648</v>
      </c>
      <c r="M9" s="20">
        <f>SUM('Output Hours RAW'!AO9:AR9)</f>
        <v>569357243.98465765</v>
      </c>
      <c r="N9" s="20">
        <f>SUM('Output Hours RAW'!AS9:AY9)</f>
        <v>749259486.93100989</v>
      </c>
      <c r="O9" s="20">
        <f>SUM('Output Hours RAW'!AZ9:BE9)</f>
        <v>669778933.85879087</v>
      </c>
      <c r="P9" s="20">
        <f>'Output Hours RAW'!BF9</f>
        <v>671875684.80408096</v>
      </c>
      <c r="Q9" s="20">
        <f>'Output Hours RAW'!BG9</f>
        <v>627354616.83468497</v>
      </c>
      <c r="R9" s="20">
        <f>SUM('Output Hours RAW'!BH9:BJ9)</f>
        <v>995731961.9559269</v>
      </c>
    </row>
    <row r="10" spans="1:19" x14ac:dyDescent="0.25">
      <c r="A10" s="7" t="s">
        <v>40</v>
      </c>
      <c r="B10" s="20">
        <f>'Output Hours RAW'!B10</f>
        <v>11481170951.220707</v>
      </c>
      <c r="E10" s="20">
        <f>'Output Hours RAW'!C10</f>
        <v>226251071.89943123</v>
      </c>
      <c r="F10" s="20">
        <f>'Output Hours RAW'!D10+'Output Hours RAW'!T10+'Output Hours RAW'!U10</f>
        <v>149972816.60778624</v>
      </c>
      <c r="G10" s="20">
        <f>SUM('Output Hours RAW'!G10:S10)</f>
        <v>1904935890.7688274</v>
      </c>
      <c r="H10" s="20">
        <f>SUM('Output Hours RAW'!V10:X10)</f>
        <v>910245102.04718626</v>
      </c>
      <c r="I10" s="20">
        <f>SUM('Output Hours RAW'!Z10:AB10)</f>
        <v>1900376013.163101</v>
      </c>
      <c r="J10" s="20">
        <f>SUM('Output Hours RAW'!AB10:AF10)</f>
        <v>626064509.34450293</v>
      </c>
      <c r="K10" s="20">
        <f>SUM('Output Hours RAW'!AH10:AI10)</f>
        <v>519870223.52164912</v>
      </c>
      <c r="L10" s="20">
        <f>SUM('Output Hours RAW'!AJ10:AN10)</f>
        <v>358494863.11965823</v>
      </c>
      <c r="M10" s="20">
        <f>SUM('Output Hours RAW'!AO10:AR10)</f>
        <v>571951639.84891355</v>
      </c>
      <c r="N10" s="20">
        <f>SUM('Output Hours RAW'!AS10:AY10)</f>
        <v>751492174.58178961</v>
      </c>
      <c r="O10" s="20">
        <f>SUM('Output Hours RAW'!AZ10:BE10)</f>
        <v>661301700.92372835</v>
      </c>
      <c r="P10" s="20">
        <f>'Output Hours RAW'!BF10</f>
        <v>673589327.95931566</v>
      </c>
      <c r="Q10" s="20">
        <f>'Output Hours RAW'!BG10</f>
        <v>640056458.01571345</v>
      </c>
      <c r="R10" s="20">
        <f>SUM('Output Hours RAW'!BH10:BJ10)</f>
        <v>1005204032.8086756</v>
      </c>
    </row>
    <row r="11" spans="1:19" x14ac:dyDescent="0.25">
      <c r="A11" s="7" t="s">
        <v>41</v>
      </c>
      <c r="B11" s="20">
        <f>'Output Hours RAW'!B11</f>
        <v>11547930906.926451</v>
      </c>
      <c r="E11" s="20">
        <f>'Output Hours RAW'!C11</f>
        <v>229422452.69390118</v>
      </c>
      <c r="F11" s="20">
        <f>'Output Hours RAW'!D11+'Output Hours RAW'!T11+'Output Hours RAW'!U11</f>
        <v>145236766.14905465</v>
      </c>
      <c r="G11" s="20">
        <f>SUM('Output Hours RAW'!G11:S11)</f>
        <v>1869500343.1201897</v>
      </c>
      <c r="H11" s="20">
        <f>SUM('Output Hours RAW'!V11:X11)</f>
        <v>911455007.02099276</v>
      </c>
      <c r="I11" s="20">
        <f>SUM('Output Hours RAW'!Z11:AB11)</f>
        <v>1916454128.2928202</v>
      </c>
      <c r="J11" s="20">
        <f>SUM('Output Hours RAW'!AB11:AF11)</f>
        <v>622539678.16104794</v>
      </c>
      <c r="K11" s="20">
        <f>SUM('Output Hours RAW'!AH11:AI11)</f>
        <v>520784229.69144112</v>
      </c>
      <c r="L11" s="20">
        <f>SUM('Output Hours RAW'!AJ11:AN11)</f>
        <v>364615832.17848694</v>
      </c>
      <c r="M11" s="20">
        <f>SUM('Output Hours RAW'!AO11:AR11)</f>
        <v>575304806.38933873</v>
      </c>
      <c r="N11" s="20">
        <f>SUM('Output Hours RAW'!AS11:AY11)</f>
        <v>759033617.23353732</v>
      </c>
      <c r="O11" s="20">
        <f>SUM('Output Hours RAW'!AZ11:BE11)</f>
        <v>686021122.7473762</v>
      </c>
      <c r="P11" s="20">
        <f>'Output Hours RAW'!BF11</f>
        <v>685103567.4530493</v>
      </c>
      <c r="Q11" s="20">
        <f>'Output Hours RAW'!BG11</f>
        <v>655258360.75064301</v>
      </c>
      <c r="R11" s="20">
        <f>SUM('Output Hours RAW'!BH11:BJ11)</f>
        <v>1011616545.3762696</v>
      </c>
    </row>
    <row r="12" spans="1:19" x14ac:dyDescent="0.25">
      <c r="A12" s="7" t="s">
        <v>42</v>
      </c>
      <c r="B12" s="20">
        <f>'Output Hours RAW'!B12</f>
        <v>11577518647.33581</v>
      </c>
      <c r="E12" s="20">
        <f>'Output Hours RAW'!C12</f>
        <v>223004933.18641767</v>
      </c>
      <c r="F12" s="20">
        <f>'Output Hours RAW'!D12+'Output Hours RAW'!T12+'Output Hours RAW'!U12</f>
        <v>143564040.76313272</v>
      </c>
      <c r="G12" s="20">
        <f>SUM('Output Hours RAW'!G12:S12)</f>
        <v>1851314123.804441</v>
      </c>
      <c r="H12" s="20">
        <f>SUM('Output Hours RAW'!V12:X12)</f>
        <v>914781498.12970161</v>
      </c>
      <c r="I12" s="20">
        <f>SUM('Output Hours RAW'!Z12:AB12)</f>
        <v>1917587831.8237638</v>
      </c>
      <c r="J12" s="20">
        <f>SUM('Output Hours RAW'!AB12:AF12)</f>
        <v>628538564.12723958</v>
      </c>
      <c r="K12" s="20">
        <f>SUM('Output Hours RAW'!AH12:AI12)</f>
        <v>530351100.03881007</v>
      </c>
      <c r="L12" s="20">
        <f>SUM('Output Hours RAW'!AJ12:AN12)</f>
        <v>367736117.02196151</v>
      </c>
      <c r="M12" s="20">
        <f>SUM('Output Hours RAW'!AO12:AR12)</f>
        <v>586341278.63268113</v>
      </c>
      <c r="N12" s="20">
        <f>SUM('Output Hours RAW'!AS12:AY12)</f>
        <v>775252668.16603231</v>
      </c>
      <c r="O12" s="20">
        <f>SUM('Output Hours RAW'!AZ12:BE12)</f>
        <v>681954354.9385916</v>
      </c>
      <c r="P12" s="20">
        <f>'Output Hours RAW'!BF12</f>
        <v>695684489.08432484</v>
      </c>
      <c r="Q12" s="20">
        <f>'Output Hours RAW'!BG12</f>
        <v>658088672.16326201</v>
      </c>
      <c r="R12" s="20">
        <f>SUM('Output Hours RAW'!BH12:BJ12)</f>
        <v>1009697607.2324462</v>
      </c>
    </row>
    <row r="13" spans="1:19" x14ac:dyDescent="0.25">
      <c r="A13" s="7" t="s">
        <v>43</v>
      </c>
      <c r="B13" s="20">
        <f>'Output Hours RAW'!B13</f>
        <v>11632402755.305752</v>
      </c>
      <c r="E13" s="20">
        <f>'Output Hours RAW'!C13</f>
        <v>219593430.50436574</v>
      </c>
      <c r="F13" s="20">
        <f>'Output Hours RAW'!D13+'Output Hours RAW'!T13+'Output Hours RAW'!U13</f>
        <v>143503683.6149565</v>
      </c>
      <c r="G13" s="20">
        <f>SUM('Output Hours RAW'!G13:S13)</f>
        <v>1838232735.7170126</v>
      </c>
      <c r="H13" s="20">
        <f>SUM('Output Hours RAW'!V13:X13)</f>
        <v>913527923.61403584</v>
      </c>
      <c r="I13" s="20">
        <f>SUM('Output Hours RAW'!Z13:AB13)</f>
        <v>1922345512.1886826</v>
      </c>
      <c r="J13" s="20">
        <f>SUM('Output Hours RAW'!AB13:AF13)</f>
        <v>641201555.23402512</v>
      </c>
      <c r="K13" s="20">
        <f>SUM('Output Hours RAW'!AH13:AI13)</f>
        <v>528627135.95090991</v>
      </c>
      <c r="L13" s="20">
        <f>SUM('Output Hours RAW'!AJ13:AN13)</f>
        <v>369191782.86556733</v>
      </c>
      <c r="M13" s="20">
        <f>SUM('Output Hours RAW'!AO13:AR13)</f>
        <v>599263767.1503998</v>
      </c>
      <c r="N13" s="20">
        <f>SUM('Output Hours RAW'!AS13:AY13)</f>
        <v>784779773.04437518</v>
      </c>
      <c r="O13" s="20">
        <f>SUM('Output Hours RAW'!AZ13:BE13)</f>
        <v>686606525.61866665</v>
      </c>
      <c r="P13" s="20">
        <f>'Output Hours RAW'!BF13</f>
        <v>695351510.23276854</v>
      </c>
      <c r="Q13" s="20">
        <f>'Output Hours RAW'!BG13</f>
        <v>672150897.32368469</v>
      </c>
      <c r="R13" s="20">
        <f>SUM('Output Hours RAW'!BH13:BJ13)</f>
        <v>1012009255.0707409</v>
      </c>
    </row>
    <row r="14" spans="1:19" x14ac:dyDescent="0.25">
      <c r="A14" s="7" t="s">
        <v>44</v>
      </c>
      <c r="B14" s="20">
        <f>'Output Hours RAW'!B14</f>
        <v>11660971107.534229</v>
      </c>
      <c r="E14" s="20">
        <f>'Output Hours RAW'!C14</f>
        <v>216047211.03261253</v>
      </c>
      <c r="F14" s="20">
        <f>'Output Hours RAW'!D14+'Output Hours RAW'!T14+'Output Hours RAW'!U14</f>
        <v>140980362.16589391</v>
      </c>
      <c r="G14" s="20">
        <f>SUM('Output Hours RAW'!G14:S14)</f>
        <v>1838297370.6762009</v>
      </c>
      <c r="H14" s="20">
        <f>SUM('Output Hours RAW'!V14:X14)</f>
        <v>914309473.93892539</v>
      </c>
      <c r="I14" s="20">
        <f>SUM('Output Hours RAW'!Z14:AB14)</f>
        <v>1919434162.9578986</v>
      </c>
      <c r="J14" s="20">
        <f>SUM('Output Hours RAW'!AB14:AF14)</f>
        <v>649987277.39556301</v>
      </c>
      <c r="K14" s="20">
        <f>SUM('Output Hours RAW'!AH14:AI14)</f>
        <v>527144618.41389644</v>
      </c>
      <c r="L14" s="20">
        <f>SUM('Output Hours RAW'!AJ14:AN14)</f>
        <v>370336920.9520216</v>
      </c>
      <c r="M14" s="20">
        <f>SUM('Output Hours RAW'!AO14:AR14)</f>
        <v>594661089.75035334</v>
      </c>
      <c r="N14" s="20">
        <f>SUM('Output Hours RAW'!AS14:AY14)</f>
        <v>792428954.01371789</v>
      </c>
      <c r="O14" s="20">
        <f>SUM('Output Hours RAW'!AZ14:BE14)</f>
        <v>703848620.05286443</v>
      </c>
      <c r="P14" s="20">
        <f>'Output Hours RAW'!BF14</f>
        <v>696653581.65289402</v>
      </c>
      <c r="Q14" s="20">
        <f>'Output Hours RAW'!BG14</f>
        <v>673026218.00991714</v>
      </c>
      <c r="R14" s="20">
        <f>SUM('Output Hours RAW'!BH14:BJ14)</f>
        <v>1008940327.0019194</v>
      </c>
    </row>
    <row r="15" spans="1:19" x14ac:dyDescent="0.25">
      <c r="A15" s="7" t="s">
        <v>45</v>
      </c>
      <c r="B15" s="20">
        <f>'Output Hours RAW'!B15</f>
        <v>11497212760.219181</v>
      </c>
      <c r="E15" s="20">
        <f>'Output Hours RAW'!C15</f>
        <v>205642543.20028535</v>
      </c>
      <c r="F15" s="20">
        <f>'Output Hours RAW'!D15+'Output Hours RAW'!T15+'Output Hours RAW'!U15</f>
        <v>142681789.69011629</v>
      </c>
      <c r="G15" s="20">
        <f>SUM('Output Hours RAW'!G15:S15)</f>
        <v>1800069197.7394676</v>
      </c>
      <c r="H15" s="20">
        <f>SUM('Output Hours RAW'!V15:X15)</f>
        <v>901743594.5100553</v>
      </c>
      <c r="I15" s="20">
        <f>SUM('Output Hours RAW'!Z15:AB15)</f>
        <v>1888004252.1987784</v>
      </c>
      <c r="J15" s="20">
        <f>SUM('Output Hours RAW'!AB15:AF15)</f>
        <v>632168668.87309408</v>
      </c>
      <c r="K15" s="20">
        <f>SUM('Output Hours RAW'!AH15:AI15)</f>
        <v>516648253.69746858</v>
      </c>
      <c r="L15" s="20">
        <f>SUM('Output Hours RAW'!AJ15:AN15)</f>
        <v>371769683.29678762</v>
      </c>
      <c r="M15" s="20">
        <f>SUM('Output Hours RAW'!AO15:AR15)</f>
        <v>580581898.23940909</v>
      </c>
      <c r="N15" s="20">
        <f>SUM('Output Hours RAW'!AS15:AY15)</f>
        <v>791989531.62753427</v>
      </c>
      <c r="O15" s="20">
        <f>SUM('Output Hours RAW'!AZ15:BE15)</f>
        <v>713069859.46013486</v>
      </c>
      <c r="P15" s="20">
        <f>'Output Hours RAW'!BF15</f>
        <v>679404044.82456982</v>
      </c>
      <c r="Q15" s="20">
        <f>'Output Hours RAW'!BG15</f>
        <v>673729121.4606694</v>
      </c>
      <c r="R15" s="20">
        <f>SUM('Output Hours RAW'!BH15:BJ15)</f>
        <v>993188708.07297015</v>
      </c>
    </row>
    <row r="16" spans="1:19" x14ac:dyDescent="0.25">
      <c r="A16" s="7" t="s">
        <v>46</v>
      </c>
      <c r="B16" s="20">
        <f>'Output Hours RAW'!B16</f>
        <v>11638990565.312199</v>
      </c>
      <c r="E16" s="20">
        <f>'Output Hours RAW'!C16</f>
        <v>206287093.14773491</v>
      </c>
      <c r="F16" s="20">
        <f>'Output Hours RAW'!D16+'Output Hours RAW'!T16+'Output Hours RAW'!U16</f>
        <v>145416608.20012954</v>
      </c>
      <c r="G16" s="20">
        <f>SUM('Output Hours RAW'!G16:S16)</f>
        <v>1799990302.1216779</v>
      </c>
      <c r="H16" s="20">
        <f>SUM('Output Hours RAW'!V16:X16)</f>
        <v>936357648.9089061</v>
      </c>
      <c r="I16" s="20">
        <f>SUM('Output Hours RAW'!Z16:AB16)</f>
        <v>1904591690.7869341</v>
      </c>
      <c r="J16" s="20">
        <f>SUM('Output Hours RAW'!AB16:AF16)</f>
        <v>631080954.31392181</v>
      </c>
      <c r="K16" s="20">
        <f>SUM('Output Hours RAW'!AH16:AI16)</f>
        <v>522778669.99433774</v>
      </c>
      <c r="L16" s="20">
        <f>SUM('Output Hours RAW'!AJ16:AN16)</f>
        <v>373461898.85126251</v>
      </c>
      <c r="M16" s="20">
        <f>SUM('Output Hours RAW'!AO16:AR16)</f>
        <v>586854798.41568041</v>
      </c>
      <c r="N16" s="20">
        <f>SUM('Output Hours RAW'!AS16:AY16)</f>
        <v>798438274.0500133</v>
      </c>
      <c r="O16" s="20">
        <f>SUM('Output Hours RAW'!AZ16:BE16)</f>
        <v>716341586.92480063</v>
      </c>
      <c r="P16" s="20">
        <f>'Output Hours RAW'!BF16</f>
        <v>684158241.82004368</v>
      </c>
      <c r="Q16" s="20">
        <f>'Output Hours RAW'!BG16</f>
        <v>687039432.67711926</v>
      </c>
      <c r="R16" s="20">
        <f>SUM('Output Hours RAW'!BH16:BJ16)</f>
        <v>1017079682.135761</v>
      </c>
    </row>
    <row r="17" spans="1:18" x14ac:dyDescent="0.25">
      <c r="A17" s="7" t="s">
        <v>47</v>
      </c>
      <c r="B17" s="20">
        <f>'Output Hours RAW'!B17</f>
        <v>11648324965.275244</v>
      </c>
      <c r="E17" s="20">
        <f>'Output Hours RAW'!C17</f>
        <v>202116618.69721901</v>
      </c>
      <c r="F17" s="20">
        <f>'Output Hours RAW'!D17+'Output Hours RAW'!T17+'Output Hours RAW'!U17</f>
        <v>150028453.27893066</v>
      </c>
      <c r="G17" s="20">
        <f>SUM('Output Hours RAW'!G17:S17)</f>
        <v>1769007122.6291485</v>
      </c>
      <c r="H17" s="20">
        <f>SUM('Output Hours RAW'!V17:X17)</f>
        <v>935483650.56716323</v>
      </c>
      <c r="I17" s="20">
        <f>SUM('Output Hours RAW'!Z17:AB17)</f>
        <v>1897400427.734868</v>
      </c>
      <c r="J17" s="20">
        <f>SUM('Output Hours RAW'!AB17:AF17)</f>
        <v>630271102.48957396</v>
      </c>
      <c r="K17" s="20">
        <f>SUM('Output Hours RAW'!AH17:AI17)</f>
        <v>521021136.0519892</v>
      </c>
      <c r="L17" s="20">
        <f>SUM('Output Hours RAW'!AJ17:AN17)</f>
        <v>385355864.15781003</v>
      </c>
      <c r="M17" s="20">
        <f>SUM('Output Hours RAW'!AO17:AR17)</f>
        <v>583288440.16845942</v>
      </c>
      <c r="N17" s="20">
        <f>SUM('Output Hours RAW'!AS17:AY17)</f>
        <v>810118910.33762991</v>
      </c>
      <c r="O17" s="20">
        <f>SUM('Output Hours RAW'!AZ17:BE17)</f>
        <v>726414781.92413175</v>
      </c>
      <c r="P17" s="20">
        <f>'Output Hours RAW'!BF17</f>
        <v>677583653.59138262</v>
      </c>
      <c r="Q17" s="20">
        <f>'Output Hours RAW'!BG17</f>
        <v>685847495.14912379</v>
      </c>
      <c r="R17" s="20">
        <f>SUM('Output Hours RAW'!BH17:BJ17)</f>
        <v>1043167706.4804654</v>
      </c>
    </row>
    <row r="18" spans="1:18" x14ac:dyDescent="0.25">
      <c r="A18" s="7" t="s">
        <v>48</v>
      </c>
      <c r="B18" s="20">
        <f>'Output Hours RAW'!B18</f>
        <v>11743624917.42058</v>
      </c>
      <c r="E18" s="20">
        <f>'Output Hours RAW'!C18</f>
        <v>205439229.6682266</v>
      </c>
      <c r="F18" s="20">
        <f>'Output Hours RAW'!D18+'Output Hours RAW'!T18+'Output Hours RAW'!U18</f>
        <v>147675518.22405761</v>
      </c>
      <c r="G18" s="20">
        <f>SUM('Output Hours RAW'!G18:S18)</f>
        <v>1739735474.0443628</v>
      </c>
      <c r="H18" s="20">
        <f>SUM('Output Hours RAW'!V18:X18)</f>
        <v>926359671.36764979</v>
      </c>
      <c r="I18" s="20">
        <f>SUM('Output Hours RAW'!Z18:AB18)</f>
        <v>1932726239.6233695</v>
      </c>
      <c r="J18" s="20">
        <f>SUM('Output Hours RAW'!AB18:AF18)</f>
        <v>647238351.14959311</v>
      </c>
      <c r="K18" s="20">
        <f>SUM('Output Hours RAW'!AH18:AI18)</f>
        <v>534766948.70691526</v>
      </c>
      <c r="L18" s="20">
        <f>SUM('Output Hours RAW'!AJ18:AN18)</f>
        <v>396656117.50735319</v>
      </c>
      <c r="M18" s="20">
        <f>SUM('Output Hours RAW'!AO18:AR18)</f>
        <v>598737648.38726568</v>
      </c>
      <c r="N18" s="20">
        <f>SUM('Output Hours RAW'!AS18:AY18)</f>
        <v>819200820.35633504</v>
      </c>
      <c r="O18" s="20">
        <f>SUM('Output Hours RAW'!AZ18:BE18)</f>
        <v>747191366.71716762</v>
      </c>
      <c r="P18" s="20">
        <f>'Output Hours RAW'!BF18</f>
        <v>680036546.53028381</v>
      </c>
      <c r="Q18" s="20">
        <f>'Output Hours RAW'!BG18</f>
        <v>694012022.9883945</v>
      </c>
      <c r="R18" s="20">
        <f>SUM('Output Hours RAW'!BH18:BJ18)</f>
        <v>1043476832.4006736</v>
      </c>
    </row>
    <row r="19" spans="1:18" x14ac:dyDescent="0.25">
      <c r="A19" s="7" t="s">
        <v>49</v>
      </c>
      <c r="B19" s="20">
        <f>'Output Hours RAW'!B19</f>
        <v>11706820574.792599</v>
      </c>
      <c r="E19" s="20">
        <f>'Output Hours RAW'!C19</f>
        <v>186409298.03871495</v>
      </c>
      <c r="F19" s="20">
        <f>'Output Hours RAW'!D19+'Output Hours RAW'!T19+'Output Hours RAW'!U19</f>
        <v>150455769.76260352</v>
      </c>
      <c r="G19" s="20">
        <f>SUM('Output Hours RAW'!G19:S19)</f>
        <v>1728855669.9516635</v>
      </c>
      <c r="H19" s="20">
        <f>SUM('Output Hours RAW'!V19:X19)</f>
        <v>919221533.5681572</v>
      </c>
      <c r="I19" s="20">
        <f>SUM('Output Hours RAW'!Z19:AB19)</f>
        <v>1940608814.6784449</v>
      </c>
      <c r="J19" s="20">
        <f>SUM('Output Hours RAW'!AB19:AF19)</f>
        <v>651433419.41788363</v>
      </c>
      <c r="K19" s="20">
        <f>SUM('Output Hours RAW'!AH19:AI19)</f>
        <v>527714969.98042619</v>
      </c>
      <c r="L19" s="20">
        <f>SUM('Output Hours RAW'!AJ19:AN19)</f>
        <v>395921934.98585945</v>
      </c>
      <c r="M19" s="20">
        <f>SUM('Output Hours RAW'!AO19:AR19)</f>
        <v>599890255.39160752</v>
      </c>
      <c r="N19" s="20">
        <f>SUM('Output Hours RAW'!AS19:AY19)</f>
        <v>826428485.16316104</v>
      </c>
      <c r="O19" s="20">
        <f>SUM('Output Hours RAW'!AZ19:BE19)</f>
        <v>748440010.28392243</v>
      </c>
      <c r="P19" s="20">
        <f>'Output Hours RAW'!BF19</f>
        <v>678692954.43027139</v>
      </c>
      <c r="Q19" s="20">
        <f>'Output Hours RAW'!BG19</f>
        <v>681609818.16246104</v>
      </c>
      <c r="R19" s="20">
        <f>SUM('Output Hours RAW'!BH19:BJ19)</f>
        <v>1040457292.3670464</v>
      </c>
    </row>
    <row r="20" spans="1:18" x14ac:dyDescent="0.25">
      <c r="A20" s="7" t="s">
        <v>50</v>
      </c>
      <c r="B20" s="20">
        <f>'Output Hours RAW'!B20</f>
        <v>11783410009.897049</v>
      </c>
      <c r="E20" s="20">
        <f>'Output Hours RAW'!C20</f>
        <v>184193539.22562864</v>
      </c>
      <c r="F20" s="20">
        <f>'Output Hours RAW'!D20+'Output Hours RAW'!T20+'Output Hours RAW'!U20</f>
        <v>147597024.42424059</v>
      </c>
      <c r="G20" s="20">
        <f>SUM('Output Hours RAW'!G20:S20)</f>
        <v>1719512651.9219804</v>
      </c>
      <c r="H20" s="20">
        <f>SUM('Output Hours RAW'!V20:X20)</f>
        <v>937677344.91298175</v>
      </c>
      <c r="I20" s="20">
        <f>SUM('Output Hours RAW'!Z20:AB20)</f>
        <v>1935786291.4680088</v>
      </c>
      <c r="J20" s="20">
        <f>SUM('Output Hours RAW'!AB20:AF20)</f>
        <v>648249816.21229076</v>
      </c>
      <c r="K20" s="20">
        <f>SUM('Output Hours RAW'!AH20:AI20)</f>
        <v>524823458.26908219</v>
      </c>
      <c r="L20" s="20">
        <f>SUM('Output Hours RAW'!AJ20:AN20)</f>
        <v>404188380.3617357</v>
      </c>
      <c r="M20" s="20">
        <f>SUM('Output Hours RAW'!AO20:AR20)</f>
        <v>606778310.85266185</v>
      </c>
      <c r="N20" s="20">
        <f>SUM('Output Hours RAW'!AS20:AY20)</f>
        <v>839105995.64733136</v>
      </c>
      <c r="O20" s="20">
        <f>SUM('Output Hours RAW'!AZ20:BE20)</f>
        <v>761952460.64967418</v>
      </c>
      <c r="P20" s="20">
        <f>'Output Hours RAW'!BF20</f>
        <v>676931258.01924455</v>
      </c>
      <c r="Q20" s="20">
        <f>'Output Hours RAW'!BG20</f>
        <v>703740316.06395423</v>
      </c>
      <c r="R20" s="20">
        <f>SUM('Output Hours RAW'!BH20:BJ20)</f>
        <v>1049718200.5738268</v>
      </c>
    </row>
    <row r="21" spans="1:18" x14ac:dyDescent="0.25">
      <c r="A21" s="7" t="s">
        <v>51</v>
      </c>
      <c r="B21" s="20">
        <f>'Output Hours RAW'!B21</f>
        <v>11763109281.876307</v>
      </c>
      <c r="E21" s="20">
        <f>'Output Hours RAW'!C21</f>
        <v>183282106.60676494</v>
      </c>
      <c r="F21" s="20">
        <f>'Output Hours RAW'!D21+'Output Hours RAW'!T21+'Output Hours RAW'!U21</f>
        <v>144783670.64303556</v>
      </c>
      <c r="G21" s="20">
        <f>SUM('Output Hours RAW'!G21:S21)</f>
        <v>1685154403.0926743</v>
      </c>
      <c r="H21" s="20">
        <f>SUM('Output Hours RAW'!V21:X21)</f>
        <v>943781589.32096004</v>
      </c>
      <c r="I21" s="20">
        <f>SUM('Output Hours RAW'!Z21:AB21)</f>
        <v>1957400560.4011021</v>
      </c>
      <c r="J21" s="20">
        <f>SUM('Output Hours RAW'!AB21:AF21)</f>
        <v>657086058.12192893</v>
      </c>
      <c r="K21" s="20">
        <f>SUM('Output Hours RAW'!AH21:AI21)</f>
        <v>534362994.68207502</v>
      </c>
      <c r="L21" s="20">
        <f>SUM('Output Hours RAW'!AJ21:AN21)</f>
        <v>399780232.30902356</v>
      </c>
      <c r="M21" s="20">
        <f>SUM('Output Hours RAW'!AO21:AR21)</f>
        <v>604859865.91688251</v>
      </c>
      <c r="N21" s="20">
        <f>SUM('Output Hours RAW'!AS21:AY21)</f>
        <v>824825680.37871683</v>
      </c>
      <c r="O21" s="20">
        <f>SUM('Output Hours RAW'!AZ21:BE21)</f>
        <v>757050534.98553836</v>
      </c>
      <c r="P21" s="20">
        <f>'Output Hours RAW'!BF21</f>
        <v>679313377.23561954</v>
      </c>
      <c r="Q21" s="20">
        <f>'Output Hours RAW'!BG21</f>
        <v>693405361.11878228</v>
      </c>
      <c r="R21" s="20">
        <f>SUM('Output Hours RAW'!BH21:BJ21)</f>
        <v>1060304580.5983967</v>
      </c>
    </row>
    <row r="22" spans="1:18" x14ac:dyDescent="0.25">
      <c r="A22" s="7" t="s">
        <v>52</v>
      </c>
      <c r="B22" s="20">
        <f>'Output Hours RAW'!B22</f>
        <v>11745883410.629353</v>
      </c>
      <c r="E22" s="20">
        <f>'Output Hours RAW'!C22</f>
        <v>188110309.74642941</v>
      </c>
      <c r="F22" s="20">
        <f>'Output Hours RAW'!D22+'Output Hours RAW'!T22+'Output Hours RAW'!U22</f>
        <v>145784189.7835483</v>
      </c>
      <c r="G22" s="20">
        <f>SUM('Output Hours RAW'!G22:S22)</f>
        <v>1657590394.4036424</v>
      </c>
      <c r="H22" s="20">
        <f>SUM('Output Hours RAW'!V22:X22)</f>
        <v>952215273.21342647</v>
      </c>
      <c r="I22" s="20">
        <f>SUM('Output Hours RAW'!Z22:AB22)</f>
        <v>1937208519.2646263</v>
      </c>
      <c r="J22" s="20">
        <f>SUM('Output Hours RAW'!AB22:AF22)</f>
        <v>638939219.64820433</v>
      </c>
      <c r="K22" s="20">
        <f>SUM('Output Hours RAW'!AH22:AI22)</f>
        <v>536550788.04816318</v>
      </c>
      <c r="L22" s="20">
        <f>SUM('Output Hours RAW'!AJ22:AN22)</f>
        <v>401002961.09815836</v>
      </c>
      <c r="M22" s="20">
        <f>SUM('Output Hours RAW'!AO22:AR22)</f>
        <v>607024014.60774112</v>
      </c>
      <c r="N22" s="20">
        <f>SUM('Output Hours RAW'!AS22:AY22)</f>
        <v>822486836.4873786</v>
      </c>
      <c r="O22" s="20">
        <f>SUM('Output Hours RAW'!AZ22:BE22)</f>
        <v>750713257.24493253</v>
      </c>
      <c r="P22" s="20">
        <f>'Output Hours RAW'!BF22</f>
        <v>682666664.44100094</v>
      </c>
      <c r="Q22" s="20">
        <f>'Output Hours RAW'!BG22</f>
        <v>700083868.48690605</v>
      </c>
      <c r="R22" s="20">
        <f>SUM('Output Hours RAW'!BH22:BJ22)</f>
        <v>1075344867.2687383</v>
      </c>
    </row>
    <row r="23" spans="1:18" x14ac:dyDescent="0.25">
      <c r="A23" s="7" t="s">
        <v>53</v>
      </c>
      <c r="B23" s="20">
        <f>'Output Hours RAW'!B23</f>
        <v>11719218695.174862</v>
      </c>
      <c r="E23" s="20">
        <f>'Output Hours RAW'!C23</f>
        <v>187431488.19388103</v>
      </c>
      <c r="F23" s="20">
        <f>'Output Hours RAW'!D23+'Output Hours RAW'!T23+'Output Hours RAW'!U23</f>
        <v>143879509.2327804</v>
      </c>
      <c r="G23" s="20">
        <f>SUM('Output Hours RAW'!G23:S23)</f>
        <v>1636366271.8226428</v>
      </c>
      <c r="H23" s="20">
        <f>SUM('Output Hours RAW'!V23:X23)</f>
        <v>948077011.14234626</v>
      </c>
      <c r="I23" s="20">
        <f>SUM('Output Hours RAW'!Z23:AB23)</f>
        <v>1932627296.4369948</v>
      </c>
      <c r="J23" s="20">
        <f>SUM('Output Hours RAW'!AB23:AF23)</f>
        <v>649213235.12565827</v>
      </c>
      <c r="K23" s="20">
        <f>SUM('Output Hours RAW'!AH23:AI23)</f>
        <v>535802059.00586271</v>
      </c>
      <c r="L23" s="20">
        <f>SUM('Output Hours RAW'!AJ23:AN23)</f>
        <v>402488419.10929048</v>
      </c>
      <c r="M23" s="20">
        <f>SUM('Output Hours RAW'!AO23:AR23)</f>
        <v>606424477.63060153</v>
      </c>
      <c r="N23" s="20">
        <f>SUM('Output Hours RAW'!AS23:AY23)</f>
        <v>814684484.27689421</v>
      </c>
      <c r="O23" s="20">
        <f>SUM('Output Hours RAW'!AZ23:BE23)</f>
        <v>742894575.80524325</v>
      </c>
      <c r="P23" s="20">
        <f>'Output Hours RAW'!BF23</f>
        <v>691158355.47440565</v>
      </c>
      <c r="Q23" s="20">
        <f>'Output Hours RAW'!BG23</f>
        <v>697859259.19866061</v>
      </c>
      <c r="R23" s="20">
        <f>SUM('Output Hours RAW'!BH23:BJ23)</f>
        <v>1090392291.3724086</v>
      </c>
    </row>
    <row r="24" spans="1:18" x14ac:dyDescent="0.25">
      <c r="A24" s="7" t="s">
        <v>54</v>
      </c>
      <c r="B24" s="20">
        <f>'Output Hours RAW'!B24</f>
        <v>11665824579.900572</v>
      </c>
      <c r="E24" s="20">
        <f>'Output Hours RAW'!C24</f>
        <v>180010210.2080346</v>
      </c>
      <c r="F24" s="20">
        <f>'Output Hours RAW'!D24+'Output Hours RAW'!T24+'Output Hours RAW'!U24</f>
        <v>141134749.06067187</v>
      </c>
      <c r="G24" s="20">
        <f>SUM('Output Hours RAW'!G24:S24)</f>
        <v>1602550278.3787076</v>
      </c>
      <c r="H24" s="20">
        <f>SUM('Output Hours RAW'!V24:X24)</f>
        <v>938008987.97021914</v>
      </c>
      <c r="I24" s="20">
        <f>SUM('Output Hours RAW'!Z24:AB24)</f>
        <v>1917843796.6256201</v>
      </c>
      <c r="J24" s="20">
        <f>SUM('Output Hours RAW'!AB24:AF24)</f>
        <v>645149492.19166279</v>
      </c>
      <c r="K24" s="20">
        <f>SUM('Output Hours RAW'!AH24:AI24)</f>
        <v>544896342.25649691</v>
      </c>
      <c r="L24" s="20">
        <f>SUM('Output Hours RAW'!AJ24:AN24)</f>
        <v>403116616.89561218</v>
      </c>
      <c r="M24" s="20">
        <f>SUM('Output Hours RAW'!AO24:AR24)</f>
        <v>603773634.66662371</v>
      </c>
      <c r="N24" s="20">
        <f>SUM('Output Hours RAW'!AS24:AY24)</f>
        <v>812330895.97089946</v>
      </c>
      <c r="O24" s="20">
        <f>SUM('Output Hours RAW'!AZ24:BE24)</f>
        <v>750699940.07924652</v>
      </c>
      <c r="P24" s="20">
        <f>'Output Hours RAW'!BF24</f>
        <v>690145723.57698536</v>
      </c>
      <c r="Q24" s="20">
        <f>'Output Hours RAW'!BG24</f>
        <v>703121450.76963031</v>
      </c>
      <c r="R24" s="20">
        <f>SUM('Output Hours RAW'!BH24:BJ24)</f>
        <v>1086746295.764353</v>
      </c>
    </row>
    <row r="25" spans="1:18" x14ac:dyDescent="0.25">
      <c r="A25" s="7" t="s">
        <v>55</v>
      </c>
      <c r="B25" s="20">
        <f>'Output Hours RAW'!B25</f>
        <v>11750618173.853153</v>
      </c>
      <c r="E25" s="20">
        <f>'Output Hours RAW'!C25</f>
        <v>182197477.53351158</v>
      </c>
      <c r="F25" s="20">
        <f>'Output Hours RAW'!D25+'Output Hours RAW'!T25+'Output Hours RAW'!U25</f>
        <v>140416088.22397572</v>
      </c>
      <c r="G25" s="20">
        <f>SUM('Output Hours RAW'!G25:S25)</f>
        <v>1590830569.4824932</v>
      </c>
      <c r="H25" s="20">
        <f>SUM('Output Hours RAW'!V25:X25)</f>
        <v>947191648.4234854</v>
      </c>
      <c r="I25" s="20">
        <f>SUM('Output Hours RAW'!Z25:AB25)</f>
        <v>1934007345.6883729</v>
      </c>
      <c r="J25" s="20">
        <f>SUM('Output Hours RAW'!AB25:AF25)</f>
        <v>660232188.60594964</v>
      </c>
      <c r="K25" s="20">
        <f>SUM('Output Hours RAW'!AH25:AI25)</f>
        <v>547444869.39515853</v>
      </c>
      <c r="L25" s="20">
        <f>SUM('Output Hours RAW'!AJ25:AN25)</f>
        <v>405857376.54074532</v>
      </c>
      <c r="M25" s="20">
        <f>SUM('Output Hours RAW'!AO25:AR25)</f>
        <v>609123082.96937847</v>
      </c>
      <c r="N25" s="20">
        <f>SUM('Output Hours RAW'!AS25:AY25)</f>
        <v>818202191.72540224</v>
      </c>
      <c r="O25" s="20">
        <f>SUM('Output Hours RAW'!AZ25:BE25)</f>
        <v>755890885.49997401</v>
      </c>
      <c r="P25" s="20">
        <f>'Output Hours RAW'!BF25</f>
        <v>691800474.15141809</v>
      </c>
      <c r="Q25" s="20">
        <f>'Output Hours RAW'!BG25</f>
        <v>731161052.61479115</v>
      </c>
      <c r="R25" s="20">
        <f>SUM('Output Hours RAW'!BH25:BJ25)</f>
        <v>1090490888.0237141</v>
      </c>
    </row>
    <row r="26" spans="1:18" x14ac:dyDescent="0.25">
      <c r="A26" s="7" t="s">
        <v>56</v>
      </c>
      <c r="B26" s="20">
        <f>'Output Hours RAW'!B26</f>
        <v>11768501552.926308</v>
      </c>
      <c r="E26" s="20">
        <f>'Output Hours RAW'!C26</f>
        <v>170122909.59748664</v>
      </c>
      <c r="F26" s="20">
        <f>'Output Hours RAW'!D26+'Output Hours RAW'!T26+'Output Hours RAW'!U26</f>
        <v>140737207.5538547</v>
      </c>
      <c r="G26" s="20">
        <f>SUM('Output Hours RAW'!G26:S26)</f>
        <v>1574403118.0958824</v>
      </c>
      <c r="H26" s="20">
        <f>SUM('Output Hours RAW'!V26:X26)</f>
        <v>950414631.55527377</v>
      </c>
      <c r="I26" s="20">
        <f>SUM('Output Hours RAW'!Z26:AB26)</f>
        <v>1942300853.256953</v>
      </c>
      <c r="J26" s="20">
        <f>SUM('Output Hours RAW'!AB26:AF26)</f>
        <v>668226725.83243179</v>
      </c>
      <c r="K26" s="20">
        <f>SUM('Output Hours RAW'!AH26:AI26)</f>
        <v>558772324.95638299</v>
      </c>
      <c r="L26" s="20">
        <f>SUM('Output Hours RAW'!AJ26:AN26)</f>
        <v>397545299.93937916</v>
      </c>
      <c r="M26" s="20">
        <f>SUM('Output Hours RAW'!AO26:AR26)</f>
        <v>604422765.65703583</v>
      </c>
      <c r="N26" s="20">
        <f>SUM('Output Hours RAW'!AS26:AY26)</f>
        <v>825226629.72542393</v>
      </c>
      <c r="O26" s="20">
        <f>SUM('Output Hours RAW'!AZ26:BE26)</f>
        <v>748351891.55580199</v>
      </c>
      <c r="P26" s="20">
        <f>'Output Hours RAW'!BF26</f>
        <v>701355107.69329047</v>
      </c>
      <c r="Q26" s="20">
        <f>'Output Hours RAW'!BG26</f>
        <v>738686452.01735497</v>
      </c>
      <c r="R26" s="20">
        <f>SUM('Output Hours RAW'!BH26:BJ26)</f>
        <v>1102340219.7555673</v>
      </c>
    </row>
    <row r="27" spans="1:18" x14ac:dyDescent="0.25">
      <c r="A27" s="7" t="s">
        <v>57</v>
      </c>
      <c r="B27" s="20">
        <f>'Output Hours RAW'!B27</f>
        <v>11759237005.986454</v>
      </c>
      <c r="E27" s="20">
        <f>'Output Hours RAW'!C27</f>
        <v>175743405.06408799</v>
      </c>
      <c r="F27" s="20">
        <f>'Output Hours RAW'!D27+'Output Hours RAW'!T27+'Output Hours RAW'!U27</f>
        <v>137148052.77421641</v>
      </c>
      <c r="G27" s="20">
        <f>SUM('Output Hours RAW'!G27:S27)</f>
        <v>1532754327.000586</v>
      </c>
      <c r="H27" s="20">
        <f>SUM('Output Hours RAW'!V27:X27)</f>
        <v>948595856.48765695</v>
      </c>
      <c r="I27" s="20">
        <f>SUM('Output Hours RAW'!Z27:AB27)</f>
        <v>1942347803.4723032</v>
      </c>
      <c r="J27" s="20">
        <f>SUM('Output Hours RAW'!AB27:AF27)</f>
        <v>669240186.86547399</v>
      </c>
      <c r="K27" s="20">
        <f>SUM('Output Hours RAW'!AH27:AI27)</f>
        <v>560915849.15064418</v>
      </c>
      <c r="L27" s="20">
        <f>SUM('Output Hours RAW'!AJ27:AN27)</f>
        <v>405905588.18214422</v>
      </c>
      <c r="M27" s="20">
        <f>SUM('Output Hours RAW'!AO27:AR27)</f>
        <v>608749216.76317251</v>
      </c>
      <c r="N27" s="20">
        <f>SUM('Output Hours RAW'!AS27:AY27)</f>
        <v>828102011.86521196</v>
      </c>
      <c r="O27" s="20">
        <f>SUM('Output Hours RAW'!AZ27:BE27)</f>
        <v>755323368.01630759</v>
      </c>
      <c r="P27" s="20">
        <f>'Output Hours RAW'!BF27</f>
        <v>711447913.58159292</v>
      </c>
      <c r="Q27" s="20">
        <f>'Output Hours RAW'!BG27</f>
        <v>742777631.31734657</v>
      </c>
      <c r="R27" s="20">
        <f>SUM('Output Hours RAW'!BH27:BJ27)</f>
        <v>1104549529.6242752</v>
      </c>
    </row>
    <row r="28" spans="1:18" x14ac:dyDescent="0.25">
      <c r="A28" s="7" t="s">
        <v>58</v>
      </c>
      <c r="B28" s="20">
        <f>'Output Hours RAW'!B28</f>
        <v>11793711593.319681</v>
      </c>
      <c r="E28" s="20">
        <f>'Output Hours RAW'!C28</f>
        <v>181377572.45416874</v>
      </c>
      <c r="F28" s="20">
        <f>'Output Hours RAW'!D28+'Output Hours RAW'!T28+'Output Hours RAW'!U28</f>
        <v>138000556.77790293</v>
      </c>
      <c r="G28" s="20">
        <f>SUM('Output Hours RAW'!G28:S28)</f>
        <v>1513912822.6885219</v>
      </c>
      <c r="H28" s="20">
        <f>SUM('Output Hours RAW'!V28:X28)</f>
        <v>955418007.1031574</v>
      </c>
      <c r="I28" s="20">
        <f>SUM('Output Hours RAW'!Z28:AB28)</f>
        <v>1939127557.3583694</v>
      </c>
      <c r="J28" s="20">
        <f>SUM('Output Hours RAW'!AB28:AF28)</f>
        <v>662137544.98978174</v>
      </c>
      <c r="K28" s="20">
        <f>SUM('Output Hours RAW'!AH28:AI28)</f>
        <v>566273568.28079987</v>
      </c>
      <c r="L28" s="20">
        <f>SUM('Output Hours RAW'!AJ28:AN28)</f>
        <v>406148076.92886651</v>
      </c>
      <c r="M28" s="20">
        <f>SUM('Output Hours RAW'!AO28:AR28)</f>
        <v>612027851.66247499</v>
      </c>
      <c r="N28" s="20">
        <f>SUM('Output Hours RAW'!AS28:AY28)</f>
        <v>845589074.03826153</v>
      </c>
      <c r="O28" s="20">
        <f>SUM('Output Hours RAW'!AZ28:BE28)</f>
        <v>757496169.49753642</v>
      </c>
      <c r="P28" s="20">
        <f>'Output Hours RAW'!BF28</f>
        <v>719436589.46834362</v>
      </c>
      <c r="Q28" s="20">
        <f>'Output Hours RAW'!BG28</f>
        <v>740265149.65744781</v>
      </c>
      <c r="R28" s="20">
        <f>SUM('Output Hours RAW'!BH28:BJ28)</f>
        <v>1115640202.8628271</v>
      </c>
    </row>
    <row r="29" spans="1:18" x14ac:dyDescent="0.25">
      <c r="A29" s="7" t="s">
        <v>59</v>
      </c>
      <c r="B29" s="20">
        <f>'Output Hours RAW'!B29</f>
        <v>11807985280.194614</v>
      </c>
      <c r="E29" s="20">
        <f>'Output Hours RAW'!C29</f>
        <v>186495820.79577541</v>
      </c>
      <c r="F29" s="20">
        <f>'Output Hours RAW'!D29+'Output Hours RAW'!T29+'Output Hours RAW'!U29</f>
        <v>137456240.56604317</v>
      </c>
      <c r="G29" s="20">
        <f>SUM('Output Hours RAW'!G29:S29)</f>
        <v>1489861791.0836442</v>
      </c>
      <c r="H29" s="20">
        <f>SUM('Output Hours RAW'!V29:X29)</f>
        <v>961270498.23832238</v>
      </c>
      <c r="I29" s="20">
        <f>SUM('Output Hours RAW'!Z29:AB29)</f>
        <v>1943667157.2082021</v>
      </c>
      <c r="J29" s="20">
        <f>SUM('Output Hours RAW'!AB29:AF29)</f>
        <v>649915269.27654386</v>
      </c>
      <c r="K29" s="20">
        <f>SUM('Output Hours RAW'!AH29:AI29)</f>
        <v>572836499.3171165</v>
      </c>
      <c r="L29" s="20">
        <f>SUM('Output Hours RAW'!AJ29:AN29)</f>
        <v>411460541.91545898</v>
      </c>
      <c r="M29" s="20">
        <f>SUM('Output Hours RAW'!AO29:AR29)</f>
        <v>607208930.93251526</v>
      </c>
      <c r="N29" s="20">
        <f>SUM('Output Hours RAW'!AS29:AY29)</f>
        <v>853204741.72093379</v>
      </c>
      <c r="O29" s="20">
        <f>SUM('Output Hours RAW'!AZ29:BE29)</f>
        <v>753899338.999825</v>
      </c>
      <c r="P29" s="20">
        <f>'Output Hours RAW'!BF29</f>
        <v>720679590.46284902</v>
      </c>
      <c r="Q29" s="20">
        <f>'Output Hours RAW'!BG29</f>
        <v>748843648.5629878</v>
      </c>
      <c r="R29" s="20">
        <f>SUM('Output Hours RAW'!BH29:BJ29)</f>
        <v>1119809570.0359738</v>
      </c>
    </row>
    <row r="30" spans="1:18" x14ac:dyDescent="0.25">
      <c r="A30" s="7" t="s">
        <v>60</v>
      </c>
      <c r="B30" s="20">
        <f>'Output Hours RAW'!B30</f>
        <v>11750893045.260176</v>
      </c>
      <c r="E30" s="20">
        <f>'Output Hours RAW'!C30</f>
        <v>189456127.88605434</v>
      </c>
      <c r="F30" s="20">
        <f>'Output Hours RAW'!D30+'Output Hours RAW'!T30+'Output Hours RAW'!U30</f>
        <v>134140590.90183234</v>
      </c>
      <c r="G30" s="20">
        <f>SUM('Output Hours RAW'!G30:S30)</f>
        <v>1477055300.6686156</v>
      </c>
      <c r="H30" s="20">
        <f>SUM('Output Hours RAW'!V30:X30)</f>
        <v>961612119.41325629</v>
      </c>
      <c r="I30" s="20">
        <f>SUM('Output Hours RAW'!Z30:AB30)</f>
        <v>1930930820.5015781</v>
      </c>
      <c r="J30" s="20">
        <f>SUM('Output Hours RAW'!AB30:AF30)</f>
        <v>637156324.51778996</v>
      </c>
      <c r="K30" s="20">
        <f>SUM('Output Hours RAW'!AH30:AI30)</f>
        <v>565901335.20385838</v>
      </c>
      <c r="L30" s="20">
        <f>SUM('Output Hours RAW'!AJ30:AN30)</f>
        <v>397537522.68234009</v>
      </c>
      <c r="M30" s="20">
        <f>SUM('Output Hours RAW'!AO30:AR30)</f>
        <v>606812472.87354851</v>
      </c>
      <c r="N30" s="20">
        <f>SUM('Output Hours RAW'!AS30:AY30)</f>
        <v>849663078.00688803</v>
      </c>
      <c r="O30" s="20">
        <f>SUM('Output Hours RAW'!AZ30:BE30)</f>
        <v>748897546.10697937</v>
      </c>
      <c r="P30" s="20">
        <f>'Output Hours RAW'!BF30</f>
        <v>715975879.03301394</v>
      </c>
      <c r="Q30" s="20">
        <f>'Output Hours RAW'!BG30</f>
        <v>746079315.51344895</v>
      </c>
      <c r="R30" s="20">
        <f>SUM('Output Hours RAW'!BH30:BJ30)</f>
        <v>1108801046.0716355</v>
      </c>
    </row>
    <row r="31" spans="1:18" x14ac:dyDescent="0.25">
      <c r="A31" s="7" t="s">
        <v>61</v>
      </c>
      <c r="B31" s="20">
        <f>'Output Hours RAW'!B31</f>
        <v>11870677375.93026</v>
      </c>
      <c r="E31" s="20">
        <f>'Output Hours RAW'!C31</f>
        <v>185590614.32647717</v>
      </c>
      <c r="F31" s="20">
        <f>'Output Hours RAW'!D31+'Output Hours RAW'!T31+'Output Hours RAW'!U31</f>
        <v>128504274.24848965</v>
      </c>
      <c r="G31" s="20">
        <f>SUM('Output Hours RAW'!G31:S31)</f>
        <v>1460845978.175823</v>
      </c>
      <c r="H31" s="20">
        <f>SUM('Output Hours RAW'!V31:X31)</f>
        <v>982401993.706195</v>
      </c>
      <c r="I31" s="20">
        <f>SUM('Output Hours RAW'!Z31:AB31)</f>
        <v>1935768873.7666321</v>
      </c>
      <c r="J31" s="20">
        <f>SUM('Output Hours RAW'!AB31:AF31)</f>
        <v>636258119.12438583</v>
      </c>
      <c r="K31" s="20">
        <f>SUM('Output Hours RAW'!AH31:AI31)</f>
        <v>561422657.01370835</v>
      </c>
      <c r="L31" s="20">
        <f>SUM('Output Hours RAW'!AJ31:AN31)</f>
        <v>401336253.62916702</v>
      </c>
      <c r="M31" s="20">
        <f>SUM('Output Hours RAW'!AO31:AR31)</f>
        <v>607247672.13537061</v>
      </c>
      <c r="N31" s="20">
        <f>SUM('Output Hours RAW'!AS31:AY31)</f>
        <v>853543130.51780188</v>
      </c>
      <c r="O31" s="20">
        <f>SUM('Output Hours RAW'!AZ31:BE31)</f>
        <v>779267944.19487309</v>
      </c>
      <c r="P31" s="20">
        <f>'Output Hours RAW'!BF31</f>
        <v>723681767.73330736</v>
      </c>
      <c r="Q31" s="20">
        <f>'Output Hours RAW'!BG31</f>
        <v>778130964.39635277</v>
      </c>
      <c r="R31" s="20">
        <f>SUM('Output Hours RAW'!BH31:BJ31)</f>
        <v>1154942196.1738582</v>
      </c>
    </row>
    <row r="32" spans="1:18" x14ac:dyDescent="0.25">
      <c r="A32" s="7" t="s">
        <v>62</v>
      </c>
      <c r="B32" s="20">
        <f>'Output Hours RAW'!B32</f>
        <v>11827783951.797579</v>
      </c>
      <c r="E32" s="20">
        <f>'Output Hours RAW'!C32</f>
        <v>189564351.87799472</v>
      </c>
      <c r="F32" s="20">
        <f>'Output Hours RAW'!D32+'Output Hours RAW'!T32+'Output Hours RAW'!U32</f>
        <v>131026108.64111494</v>
      </c>
      <c r="G32" s="20">
        <f>SUM('Output Hours RAW'!G32:S32)</f>
        <v>1450139401.7153196</v>
      </c>
      <c r="H32" s="20">
        <f>SUM('Output Hours RAW'!V32:X32)</f>
        <v>979603423.94366646</v>
      </c>
      <c r="I32" s="20">
        <f>SUM('Output Hours RAW'!Z32:AB32)</f>
        <v>1948231130.5465431</v>
      </c>
      <c r="J32" s="20">
        <f>SUM('Output Hours RAW'!AB32:AF32)</f>
        <v>638637591.73986077</v>
      </c>
      <c r="K32" s="20">
        <f>SUM('Output Hours RAW'!AH32:AI32)</f>
        <v>571645995.88488519</v>
      </c>
      <c r="L32" s="20">
        <f>SUM('Output Hours RAW'!AJ32:AN32)</f>
        <v>396511156.00279844</v>
      </c>
      <c r="M32" s="20">
        <f>SUM('Output Hours RAW'!AO32:AR32)</f>
        <v>596460714.46029806</v>
      </c>
      <c r="N32" s="20">
        <f>SUM('Output Hours RAW'!AS32:AY32)</f>
        <v>846912012.07521915</v>
      </c>
      <c r="O32" s="20">
        <f>SUM('Output Hours RAW'!AZ32:BE32)</f>
        <v>778868348.18078709</v>
      </c>
      <c r="P32" s="20">
        <f>'Output Hours RAW'!BF32</f>
        <v>720735769.0677191</v>
      </c>
      <c r="Q32" s="20">
        <f>'Output Hours RAW'!BG32</f>
        <v>750246194.72538924</v>
      </c>
      <c r="R32" s="20">
        <f>SUM('Output Hours RAW'!BH32:BJ32)</f>
        <v>1149158102.3476989</v>
      </c>
    </row>
    <row r="33" spans="1:18" x14ac:dyDescent="0.25">
      <c r="A33" s="7" t="s">
        <v>63</v>
      </c>
      <c r="B33" s="20">
        <f>'Output Hours RAW'!B33</f>
        <v>11855144983.240519</v>
      </c>
      <c r="E33" s="20">
        <f>'Output Hours RAW'!C33</f>
        <v>191962658.45198631</v>
      </c>
      <c r="F33" s="20">
        <f>'Output Hours RAW'!D33+'Output Hours RAW'!T33+'Output Hours RAW'!U33</f>
        <v>130438748.35542862</v>
      </c>
      <c r="G33" s="20">
        <f>SUM('Output Hours RAW'!G33:S33)</f>
        <v>1443494050.0477033</v>
      </c>
      <c r="H33" s="20">
        <f>SUM('Output Hours RAW'!V33:X33)</f>
        <v>966496339.30195963</v>
      </c>
      <c r="I33" s="20">
        <f>SUM('Output Hours RAW'!Z33:AB33)</f>
        <v>1937260988.6353614</v>
      </c>
      <c r="J33" s="20">
        <f>SUM('Output Hours RAW'!AB33:AF33)</f>
        <v>641401652.49499321</v>
      </c>
      <c r="K33" s="20">
        <f>SUM('Output Hours RAW'!AH33:AI33)</f>
        <v>566845507.23864055</v>
      </c>
      <c r="L33" s="20">
        <f>SUM('Output Hours RAW'!AJ33:AN33)</f>
        <v>397320725.76660621</v>
      </c>
      <c r="M33" s="20">
        <f>SUM('Output Hours RAW'!AO33:AR33)</f>
        <v>597499705.99667072</v>
      </c>
      <c r="N33" s="20">
        <f>SUM('Output Hours RAW'!AS33:AY33)</f>
        <v>854771417.33363843</v>
      </c>
      <c r="O33" s="20">
        <f>SUM('Output Hours RAW'!AZ33:BE33)</f>
        <v>796197805.89516759</v>
      </c>
      <c r="P33" s="20">
        <f>'Output Hours RAW'!BF33</f>
        <v>729757127.4649384</v>
      </c>
      <c r="Q33" s="20">
        <f>'Output Hours RAW'!BG33</f>
        <v>757931214.80720663</v>
      </c>
      <c r="R33" s="20">
        <f>SUM('Output Hours RAW'!BH33:BJ33)</f>
        <v>1162204306.3712754</v>
      </c>
    </row>
    <row r="34" spans="1:18" x14ac:dyDescent="0.25">
      <c r="A34" s="7" t="s">
        <v>64</v>
      </c>
      <c r="B34" s="20">
        <f>'Output Hours RAW'!B34</f>
        <v>11999229807.155685</v>
      </c>
      <c r="E34" s="20">
        <f>'Output Hours RAW'!C34</f>
        <v>190027454.78963909</v>
      </c>
      <c r="F34" s="20">
        <f>'Output Hours RAW'!D34+'Output Hours RAW'!T34+'Output Hours RAW'!U34</f>
        <v>131150709.2185849</v>
      </c>
      <c r="G34" s="20">
        <f>SUM('Output Hours RAW'!G34:S34)</f>
        <v>1440147626.6306908</v>
      </c>
      <c r="H34" s="20">
        <f>SUM('Output Hours RAW'!V34:X34)</f>
        <v>985866301.95353997</v>
      </c>
      <c r="I34" s="20">
        <f>SUM('Output Hours RAW'!Z34:AB34)</f>
        <v>1957875557.7565126</v>
      </c>
      <c r="J34" s="20">
        <f>SUM('Output Hours RAW'!AB34:AF34)</f>
        <v>649195198.20777357</v>
      </c>
      <c r="K34" s="20">
        <f>SUM('Output Hours RAW'!AH34:AI34)</f>
        <v>585659473.52234578</v>
      </c>
      <c r="L34" s="20">
        <f>SUM('Output Hours RAW'!AJ34:AN34)</f>
        <v>406385514.82102537</v>
      </c>
      <c r="M34" s="20">
        <f>SUM('Output Hours RAW'!AO34:AR34)</f>
        <v>613316712.68382967</v>
      </c>
      <c r="N34" s="20">
        <f>SUM('Output Hours RAW'!AS34:AY34)</f>
        <v>873085252.02784109</v>
      </c>
      <c r="O34" s="20">
        <f>SUM('Output Hours RAW'!AZ34:BE34)</f>
        <v>806542673.96416354</v>
      </c>
      <c r="P34" s="20">
        <f>'Output Hours RAW'!BF34</f>
        <v>737335466.43986011</v>
      </c>
      <c r="Q34" s="20">
        <f>'Output Hours RAW'!BG34</f>
        <v>770545402.67552257</v>
      </c>
      <c r="R34" s="20">
        <f>SUM('Output Hours RAW'!BH34:BJ34)</f>
        <v>1183381820.3873758</v>
      </c>
    </row>
    <row r="35" spans="1:18" x14ac:dyDescent="0.25">
      <c r="A35" s="7" t="s">
        <v>65</v>
      </c>
      <c r="B35" s="20">
        <f>'Output Hours RAW'!B35</f>
        <v>12009937273.77611</v>
      </c>
      <c r="E35" s="20">
        <f>'Output Hours RAW'!C35</f>
        <v>204404341.97088337</v>
      </c>
      <c r="F35" s="20">
        <f>'Output Hours RAW'!D35+'Output Hours RAW'!T35+'Output Hours RAW'!U35</f>
        <v>132448052.20098841</v>
      </c>
      <c r="G35" s="20">
        <f>SUM('Output Hours RAW'!G35:S35)</f>
        <v>1413980039.0021033</v>
      </c>
      <c r="H35" s="20">
        <f>SUM('Output Hours RAW'!V35:X35)</f>
        <v>992098177.81566703</v>
      </c>
      <c r="I35" s="20">
        <f>SUM('Output Hours RAW'!Z35:AB35)</f>
        <v>1930887572.9369962</v>
      </c>
      <c r="J35" s="20">
        <f>SUM('Output Hours RAW'!AB35:AF35)</f>
        <v>642061986.86256123</v>
      </c>
      <c r="K35" s="20">
        <f>SUM('Output Hours RAW'!AH35:AI35)</f>
        <v>584983242.60189641</v>
      </c>
      <c r="L35" s="20">
        <f>SUM('Output Hours RAW'!AJ35:AN35)</f>
        <v>414279976.36414433</v>
      </c>
      <c r="M35" s="20">
        <f>SUM('Output Hours RAW'!AO35:AR35)</f>
        <v>617044356.61940682</v>
      </c>
      <c r="N35" s="20">
        <f>SUM('Output Hours RAW'!AS35:AY35)</f>
        <v>886834932.63939142</v>
      </c>
      <c r="O35" s="20">
        <f>SUM('Output Hours RAW'!AZ35:BE35)</f>
        <v>804738112.19673145</v>
      </c>
      <c r="P35" s="20">
        <f>'Output Hours RAW'!BF35</f>
        <v>732162805.71504343</v>
      </c>
      <c r="Q35" s="20">
        <f>'Output Hours RAW'!BG35</f>
        <v>779270168.15056682</v>
      </c>
      <c r="R35" s="20">
        <f>SUM('Output Hours RAW'!BH35:BJ35)</f>
        <v>1192662745.840765</v>
      </c>
    </row>
    <row r="36" spans="1:18" x14ac:dyDescent="0.25">
      <c r="A36" s="7" t="s">
        <v>66</v>
      </c>
      <c r="B36" s="20">
        <f>'Output Hours RAW'!B36</f>
        <v>11997881541.000015</v>
      </c>
      <c r="E36" s="20">
        <f>'Output Hours RAW'!C36</f>
        <v>190265811.27996776</v>
      </c>
      <c r="F36" s="20">
        <f>'Output Hours RAW'!D36+'Output Hours RAW'!T36+'Output Hours RAW'!U36</f>
        <v>134986718.42102554</v>
      </c>
      <c r="G36" s="20">
        <f>SUM('Output Hours RAW'!G36:S36)</f>
        <v>1395454983.4653926</v>
      </c>
      <c r="H36" s="20">
        <f>SUM('Output Hours RAW'!V36:X36)</f>
        <v>994350776.80078292</v>
      </c>
      <c r="I36" s="20">
        <f>SUM('Output Hours RAW'!Z36:AB36)</f>
        <v>1930529287.6990137</v>
      </c>
      <c r="J36" s="20">
        <f>SUM('Output Hours RAW'!AB36:AF36)</f>
        <v>645500961.59739769</v>
      </c>
      <c r="K36" s="20">
        <f>SUM('Output Hours RAW'!AH36:AI36)</f>
        <v>569510296.21599066</v>
      </c>
      <c r="L36" s="20">
        <f>SUM('Output Hours RAW'!AJ36:AN36)</f>
        <v>418598784.80803365</v>
      </c>
      <c r="M36" s="20">
        <f>SUM('Output Hours RAW'!AO36:AR36)</f>
        <v>625918675.87219727</v>
      </c>
      <c r="N36" s="20">
        <f>SUM('Output Hours RAW'!AS36:AY36)</f>
        <v>898187196.53430188</v>
      </c>
      <c r="O36" s="20">
        <f>SUM('Output Hours RAW'!AZ36:BE36)</f>
        <v>804565301.38649213</v>
      </c>
      <c r="P36" s="20">
        <f>'Output Hours RAW'!BF36</f>
        <v>724856219.25952828</v>
      </c>
      <c r="Q36" s="20">
        <f>'Output Hours RAW'!BG36</f>
        <v>792127264.88212013</v>
      </c>
      <c r="R36" s="20">
        <f>SUM('Output Hours RAW'!BH36:BJ36)</f>
        <v>1209073163.625282</v>
      </c>
    </row>
    <row r="37" spans="1:18" x14ac:dyDescent="0.25">
      <c r="A37" s="7" t="s">
        <v>67</v>
      </c>
      <c r="B37" s="20">
        <f>'Output Hours RAW'!B37</f>
        <v>12083057032.199541</v>
      </c>
      <c r="E37" s="20">
        <f>'Output Hours RAW'!C37</f>
        <v>182572921.02840602</v>
      </c>
      <c r="F37" s="20">
        <f>'Output Hours RAW'!D37+'Output Hours RAW'!T37+'Output Hours RAW'!U37</f>
        <v>136871555.41578782</v>
      </c>
      <c r="G37" s="20">
        <f>SUM('Output Hours RAW'!G37:S37)</f>
        <v>1381930941.1104133</v>
      </c>
      <c r="H37" s="20">
        <f>SUM('Output Hours RAW'!V37:X37)</f>
        <v>1006865833.5710272</v>
      </c>
      <c r="I37" s="20">
        <f>SUM('Output Hours RAW'!Z37:AB37)</f>
        <v>1936301096.1371436</v>
      </c>
      <c r="J37" s="20">
        <f>SUM('Output Hours RAW'!AB37:AF37)</f>
        <v>649566019.98574185</v>
      </c>
      <c r="K37" s="20">
        <f>SUM('Output Hours RAW'!AH37:AI37)</f>
        <v>559922679.80625331</v>
      </c>
      <c r="L37" s="20">
        <f>SUM('Output Hours RAW'!AJ37:AN37)</f>
        <v>426598971.28756315</v>
      </c>
      <c r="M37" s="20">
        <f>SUM('Output Hours RAW'!AO37:AR37)</f>
        <v>633084079.09206307</v>
      </c>
      <c r="N37" s="20">
        <f>SUM('Output Hours RAW'!AS37:AY37)</f>
        <v>916339119.0154686</v>
      </c>
      <c r="O37" s="20">
        <f>SUM('Output Hours RAW'!AZ37:BE37)</f>
        <v>833160544.52408457</v>
      </c>
      <c r="P37" s="20">
        <f>'Output Hours RAW'!BF37</f>
        <v>735718511.24787927</v>
      </c>
      <c r="Q37" s="20">
        <f>'Output Hours RAW'!BG37</f>
        <v>793177185.53354168</v>
      </c>
      <c r="R37" s="20">
        <f>SUM('Output Hours RAW'!BH37:BJ37)</f>
        <v>1217388234.9774051</v>
      </c>
    </row>
    <row r="38" spans="1:18" x14ac:dyDescent="0.25">
      <c r="A38" s="7" t="s">
        <v>68</v>
      </c>
      <c r="B38" s="20">
        <f>'Output Hours RAW'!B38</f>
        <v>12080519463.647156</v>
      </c>
      <c r="E38" s="20">
        <f>'Output Hours RAW'!C38</f>
        <v>193797375.52777174</v>
      </c>
      <c r="F38" s="20">
        <f>'Output Hours RAW'!D38+'Output Hours RAW'!T38+'Output Hours RAW'!U38</f>
        <v>136932504.9091059</v>
      </c>
      <c r="G38" s="20">
        <f>SUM('Output Hours RAW'!G38:S38)</f>
        <v>1352292800.3347349</v>
      </c>
      <c r="H38" s="20">
        <f>SUM('Output Hours RAW'!V38:X38)</f>
        <v>1009935263.6588446</v>
      </c>
      <c r="I38" s="20">
        <f>SUM('Output Hours RAW'!Z38:AB38)</f>
        <v>1936317214.5339799</v>
      </c>
      <c r="J38" s="20">
        <f>SUM('Output Hours RAW'!AB38:AF38)</f>
        <v>651993034.46060789</v>
      </c>
      <c r="K38" s="20">
        <f>SUM('Output Hours RAW'!AH38:AI38)</f>
        <v>561739015.50197959</v>
      </c>
      <c r="L38" s="20">
        <f>SUM('Output Hours RAW'!AJ38:AN38)</f>
        <v>420112702.26588982</v>
      </c>
      <c r="M38" s="20">
        <f>SUM('Output Hours RAW'!AO38:AR38)</f>
        <v>630756095.26935875</v>
      </c>
      <c r="N38" s="20">
        <f>SUM('Output Hours RAW'!AS38:AY38)</f>
        <v>921059915.53385723</v>
      </c>
      <c r="O38" s="20">
        <f>SUM('Output Hours RAW'!AZ38:BE38)</f>
        <v>845853436.45123053</v>
      </c>
      <c r="P38" s="20">
        <f>'Output Hours RAW'!BF38</f>
        <v>732674289.96219158</v>
      </c>
      <c r="Q38" s="20">
        <f>'Output Hours RAW'!BG38</f>
        <v>792624912.00605059</v>
      </c>
      <c r="R38" s="20">
        <f>SUM('Output Hours RAW'!BH38:BJ38)</f>
        <v>1221547980.4070723</v>
      </c>
    </row>
    <row r="39" spans="1:18" x14ac:dyDescent="0.25">
      <c r="A39" s="7" t="s">
        <v>69</v>
      </c>
      <c r="B39" s="20">
        <f>'Output Hours RAW'!B39</f>
        <v>12112250759.034309</v>
      </c>
      <c r="E39" s="20">
        <f>'Output Hours RAW'!C39</f>
        <v>192075325.20303828</v>
      </c>
      <c r="F39" s="20">
        <f>'Output Hours RAW'!D39+'Output Hours RAW'!T39+'Output Hours RAW'!U39</f>
        <v>139682254.20723119</v>
      </c>
      <c r="G39" s="20">
        <f>SUM('Output Hours RAW'!G39:S39)</f>
        <v>1347473691.147002</v>
      </c>
      <c r="H39" s="20">
        <f>SUM('Output Hours RAW'!V39:X39)</f>
        <v>1010223050.7441273</v>
      </c>
      <c r="I39" s="20">
        <f>SUM('Output Hours RAW'!Z39:AB39)</f>
        <v>1930004588.0732832</v>
      </c>
      <c r="J39" s="20">
        <f>SUM('Output Hours RAW'!AB39:AF39)</f>
        <v>649573026.28944933</v>
      </c>
      <c r="K39" s="20">
        <f>SUM('Output Hours RAW'!AH39:AI39)</f>
        <v>559681473.96509755</v>
      </c>
      <c r="L39" s="20">
        <f>SUM('Output Hours RAW'!AJ39:AN39)</f>
        <v>424339167.12738967</v>
      </c>
      <c r="M39" s="20">
        <f>SUM('Output Hours RAW'!AO39:AR39)</f>
        <v>637599591.98924279</v>
      </c>
      <c r="N39" s="20">
        <f>SUM('Output Hours RAW'!AS39:AY39)</f>
        <v>929614752.28169394</v>
      </c>
      <c r="O39" s="20">
        <f>SUM('Output Hours RAW'!AZ39:BE39)</f>
        <v>846865069.22020948</v>
      </c>
      <c r="P39" s="20">
        <f>'Output Hours RAW'!BF39</f>
        <v>725814117.81046486</v>
      </c>
      <c r="Q39" s="20">
        <f>'Output Hours RAW'!BG39</f>
        <v>817578991.14472568</v>
      </c>
      <c r="R39" s="20">
        <f>SUM('Output Hours RAW'!BH39:BJ39)</f>
        <v>1234435503.7800817</v>
      </c>
    </row>
    <row r="40" spans="1:18" x14ac:dyDescent="0.25">
      <c r="A40" s="7" t="s">
        <v>70</v>
      </c>
      <c r="B40" s="20">
        <f>'Output Hours RAW'!B40</f>
        <v>12096536535.337814</v>
      </c>
      <c r="E40" s="20">
        <f>'Output Hours RAW'!C40</f>
        <v>187414070.91489619</v>
      </c>
      <c r="F40" s="20">
        <f>'Output Hours RAW'!D40+'Output Hours RAW'!T40+'Output Hours RAW'!U40</f>
        <v>138177128.11232102</v>
      </c>
      <c r="G40" s="20">
        <f>SUM('Output Hours RAW'!G40:S40)</f>
        <v>1346490883.2872372</v>
      </c>
      <c r="H40" s="20">
        <f>SUM('Output Hours RAW'!V40:X40)</f>
        <v>1007108824.1574746</v>
      </c>
      <c r="I40" s="20">
        <f>SUM('Output Hours RAW'!Z40:AB40)</f>
        <v>1922320937.4342253</v>
      </c>
      <c r="J40" s="20">
        <f>SUM('Output Hours RAW'!AB40:AF40)</f>
        <v>657775473.41546512</v>
      </c>
      <c r="K40" s="20">
        <f>SUM('Output Hours RAW'!AH40:AI40)</f>
        <v>565358778.29306173</v>
      </c>
      <c r="L40" s="20">
        <f>SUM('Output Hours RAW'!AJ40:AN40)</f>
        <v>425512864.27674913</v>
      </c>
      <c r="M40" s="20">
        <f>SUM('Output Hours RAW'!AO40:AR40)</f>
        <v>638502459.26687336</v>
      </c>
      <c r="N40" s="20">
        <f>SUM('Output Hours RAW'!AS40:AY40)</f>
        <v>932142955.96708989</v>
      </c>
      <c r="O40" s="20">
        <f>SUM('Output Hours RAW'!AZ40:BE40)</f>
        <v>844704982.04727387</v>
      </c>
      <c r="P40" s="20">
        <f>'Output Hours RAW'!BF40</f>
        <v>725849849.59203517</v>
      </c>
      <c r="Q40" s="20">
        <f>'Output Hours RAW'!BG40</f>
        <v>800864479.77129972</v>
      </c>
      <c r="R40" s="20">
        <f>SUM('Output Hours RAW'!BH40:BJ40)</f>
        <v>1227026631.5480506</v>
      </c>
    </row>
    <row r="41" spans="1:18" x14ac:dyDescent="0.25">
      <c r="A41" s="7" t="s">
        <v>71</v>
      </c>
      <c r="B41" s="20">
        <f>'Output Hours RAW'!B41</f>
        <v>12113778598.758835</v>
      </c>
      <c r="E41" s="20">
        <f>'Output Hours RAW'!C41</f>
        <v>193633052.55789331</v>
      </c>
      <c r="F41" s="20">
        <f>'Output Hours RAW'!D41+'Output Hours RAW'!T41+'Output Hours RAW'!U41</f>
        <v>140603370.88648316</v>
      </c>
      <c r="G41" s="20">
        <f>SUM('Output Hours RAW'!G41:S41)</f>
        <v>1341083503.6372819</v>
      </c>
      <c r="H41" s="20">
        <f>SUM('Output Hours RAW'!V41:X41)</f>
        <v>1013530746.518223</v>
      </c>
      <c r="I41" s="20">
        <f>SUM('Output Hours RAW'!Z41:AB41)</f>
        <v>1918099857.6906352</v>
      </c>
      <c r="J41" s="20">
        <f>SUM('Output Hours RAW'!AB41:AF41)</f>
        <v>657217859.64312541</v>
      </c>
      <c r="K41" s="20">
        <f>SUM('Output Hours RAW'!AH41:AI41)</f>
        <v>580344353.91850507</v>
      </c>
      <c r="L41" s="20">
        <f>SUM('Output Hours RAW'!AJ41:AN41)</f>
        <v>429625220.91473526</v>
      </c>
      <c r="M41" s="20">
        <f>SUM('Output Hours RAW'!AO41:AR41)</f>
        <v>645142888.47964787</v>
      </c>
      <c r="N41" s="20">
        <f>SUM('Output Hours RAW'!AS41:AY41)</f>
        <v>927372735.98379707</v>
      </c>
      <c r="O41" s="20">
        <f>SUM('Output Hours RAW'!AZ41:BE41)</f>
        <v>838000418.0890224</v>
      </c>
      <c r="P41" s="20">
        <f>'Output Hours RAW'!BF41</f>
        <v>726446823.46842778</v>
      </c>
      <c r="Q41" s="20">
        <f>'Output Hours RAW'!BG41</f>
        <v>800660770.72460783</v>
      </c>
      <c r="R41" s="20">
        <f>SUM('Output Hours RAW'!BH41:BJ41)</f>
        <v>1229251807.8564601</v>
      </c>
    </row>
    <row r="42" spans="1:18" x14ac:dyDescent="0.25">
      <c r="A42" s="7" t="s">
        <v>72</v>
      </c>
      <c r="B42" s="20">
        <f>'Output Hours RAW'!B42</f>
        <v>12162752230.290398</v>
      </c>
      <c r="E42" s="20">
        <f>'Output Hours RAW'!C42</f>
        <v>195756578.12650895</v>
      </c>
      <c r="F42" s="20">
        <f>'Output Hours RAW'!D42+'Output Hours RAW'!T42+'Output Hours RAW'!U42</f>
        <v>143425603.76170397</v>
      </c>
      <c r="G42" s="20">
        <f>SUM('Output Hours RAW'!G42:S42)</f>
        <v>1345002946.3453794</v>
      </c>
      <c r="H42" s="20">
        <f>SUM('Output Hours RAW'!V42:X42)</f>
        <v>1022844535.3104717</v>
      </c>
      <c r="I42" s="20">
        <f>SUM('Output Hours RAW'!Z42:AB42)</f>
        <v>1911578074.4069426</v>
      </c>
      <c r="J42" s="20">
        <f>SUM('Output Hours RAW'!AB42:AF42)</f>
        <v>647848777.55932999</v>
      </c>
      <c r="K42" s="20">
        <f>SUM('Output Hours RAW'!AH42:AI42)</f>
        <v>587887083.60636604</v>
      </c>
      <c r="L42" s="20">
        <f>SUM('Output Hours RAW'!AJ42:AN42)</f>
        <v>433442755.58005196</v>
      </c>
      <c r="M42" s="20">
        <f>SUM('Output Hours RAW'!AO42:AR42)</f>
        <v>650252695.01260185</v>
      </c>
      <c r="N42" s="20">
        <f>SUM('Output Hours RAW'!AS42:AY42)</f>
        <v>945942395.90085065</v>
      </c>
      <c r="O42" s="20">
        <f>SUM('Output Hours RAW'!AZ42:BE42)</f>
        <v>841870614.55926311</v>
      </c>
      <c r="P42" s="20">
        <f>'Output Hours RAW'!BF42</f>
        <v>727050545.9114579</v>
      </c>
      <c r="Q42" s="20">
        <f>'Output Hours RAW'!BG42</f>
        <v>799322815.80286789</v>
      </c>
      <c r="R42" s="20">
        <f>SUM('Output Hours RAW'!BH42:BJ42)</f>
        <v>1226837092.0098977</v>
      </c>
    </row>
    <row r="43" spans="1:18" x14ac:dyDescent="0.25">
      <c r="A43" s="7" t="s">
        <v>73</v>
      </c>
      <c r="B43" s="20">
        <f>'Output Hours RAW'!B43</f>
        <v>12182608527.75758</v>
      </c>
      <c r="E43" s="20">
        <f>'Output Hours RAW'!C43</f>
        <v>181472687.05406821</v>
      </c>
      <c r="F43" s="20">
        <f>'Output Hours RAW'!D43+'Output Hours RAW'!T43+'Output Hours RAW'!U43</f>
        <v>141348931.0632177</v>
      </c>
      <c r="G43" s="20">
        <f>SUM('Output Hours RAW'!G43:S43)</f>
        <v>1336570623.3000629</v>
      </c>
      <c r="H43" s="20">
        <f>SUM('Output Hours RAW'!V43:X43)</f>
        <v>1032747769.7156603</v>
      </c>
      <c r="I43" s="20">
        <f>SUM('Output Hours RAW'!Z43:AB43)</f>
        <v>1913252675.1668777</v>
      </c>
      <c r="J43" s="20">
        <f>SUM('Output Hours RAW'!AB43:AF43)</f>
        <v>643506482.74435616</v>
      </c>
      <c r="K43" s="20">
        <f>SUM('Output Hours RAW'!AH43:AI43)</f>
        <v>586001997.49354875</v>
      </c>
      <c r="L43" s="20">
        <f>SUM('Output Hours RAW'!AJ43:AN43)</f>
        <v>433311630.72000533</v>
      </c>
      <c r="M43" s="20">
        <f>SUM('Output Hours RAW'!AO43:AR43)</f>
        <v>659783494.24733579</v>
      </c>
      <c r="N43" s="20">
        <f>SUM('Output Hours RAW'!AS43:AY43)</f>
        <v>954099799.48871601</v>
      </c>
      <c r="O43" s="20">
        <f>SUM('Output Hours RAW'!AZ43:BE43)</f>
        <v>862154917.70392942</v>
      </c>
      <c r="P43" s="20">
        <f>'Output Hours RAW'!BF43</f>
        <v>730826529.98867357</v>
      </c>
      <c r="Q43" s="20">
        <f>'Output Hours RAW'!BG43</f>
        <v>801857619.16717613</v>
      </c>
      <c r="R43" s="20">
        <f>SUM('Output Hours RAW'!BH43:BJ43)</f>
        <v>1217244871.8626935</v>
      </c>
    </row>
    <row r="44" spans="1:18" x14ac:dyDescent="0.25">
      <c r="A44" s="7" t="s">
        <v>74</v>
      </c>
      <c r="B44" s="20">
        <f>'Output Hours RAW'!B44</f>
        <v>12236183769.160606</v>
      </c>
      <c r="E44" s="20">
        <f>'Output Hours RAW'!C44</f>
        <v>189563551.35932541</v>
      </c>
      <c r="F44" s="20">
        <f>'Output Hours RAW'!D44+'Output Hours RAW'!T44+'Output Hours RAW'!U44</f>
        <v>144023247.66926765</v>
      </c>
      <c r="G44" s="20">
        <f>SUM('Output Hours RAW'!G44:S44)</f>
        <v>1321852701.2976756</v>
      </c>
      <c r="H44" s="20">
        <f>SUM('Output Hours RAW'!V44:X44)</f>
        <v>1055030625.2046028</v>
      </c>
      <c r="I44" s="20">
        <f>SUM('Output Hours RAW'!Z44:AB44)</f>
        <v>1916928212.9869819</v>
      </c>
      <c r="J44" s="20">
        <f>SUM('Output Hours RAW'!AB44:AF44)</f>
        <v>636684800.73540497</v>
      </c>
      <c r="K44" s="20">
        <f>SUM('Output Hours RAW'!AH44:AI44)</f>
        <v>587713075.33248591</v>
      </c>
      <c r="L44" s="20">
        <f>SUM('Output Hours RAW'!AJ44:AN44)</f>
        <v>433592902.42083097</v>
      </c>
      <c r="M44" s="20">
        <f>SUM('Output Hours RAW'!AO44:AR44)</f>
        <v>665863150.37844753</v>
      </c>
      <c r="N44" s="20">
        <f>SUM('Output Hours RAW'!AS44:AY44)</f>
        <v>962530297.89308369</v>
      </c>
      <c r="O44" s="20">
        <f>SUM('Output Hours RAW'!AZ44:BE44)</f>
        <v>875415898.99453449</v>
      </c>
      <c r="P44" s="20">
        <f>'Output Hours RAW'!BF44</f>
        <v>728500221.0489651</v>
      </c>
      <c r="Q44" s="20">
        <f>'Output Hours RAW'!BG44</f>
        <v>801035649.78670633</v>
      </c>
      <c r="R44" s="20">
        <f>SUM('Output Hours RAW'!BH44:BJ44)</f>
        <v>1217324418.1331422</v>
      </c>
    </row>
    <row r="45" spans="1:18" x14ac:dyDescent="0.25">
      <c r="A45" s="7" t="s">
        <v>75</v>
      </c>
      <c r="B45" s="20">
        <f>'Output Hours RAW'!B45</f>
        <v>12260620263.983353</v>
      </c>
      <c r="E45" s="20">
        <f>'Output Hours RAW'!C45</f>
        <v>190628927.40250263</v>
      </c>
      <c r="F45" s="20">
        <f>'Output Hours RAW'!D45+'Output Hours RAW'!T45+'Output Hours RAW'!U45</f>
        <v>146394024.39603704</v>
      </c>
      <c r="G45" s="20">
        <f>SUM('Output Hours RAW'!G45:S45)</f>
        <v>1314939396.4400225</v>
      </c>
      <c r="H45" s="20">
        <f>SUM('Output Hours RAW'!V45:X45)</f>
        <v>1040819552.924983</v>
      </c>
      <c r="I45" s="20">
        <f>SUM('Output Hours RAW'!Z45:AB45)</f>
        <v>1914856971.7542815</v>
      </c>
      <c r="J45" s="20">
        <f>SUM('Output Hours RAW'!AB45:AF45)</f>
        <v>627932948.52201915</v>
      </c>
      <c r="K45" s="20">
        <f>SUM('Output Hours RAW'!AH45:AI45)</f>
        <v>583811301.32959831</v>
      </c>
      <c r="L45" s="20">
        <f>SUM('Output Hours RAW'!AJ45:AN45)</f>
        <v>440415427.08314538</v>
      </c>
      <c r="M45" s="20">
        <f>SUM('Output Hours RAW'!AO45:AR45)</f>
        <v>671292710.40041137</v>
      </c>
      <c r="N45" s="20">
        <f>SUM('Output Hours RAW'!AS45:AY45)</f>
        <v>980427469.01950085</v>
      </c>
      <c r="O45" s="20">
        <f>SUM('Output Hours RAW'!AZ45:BE45)</f>
        <v>886923932.43504119</v>
      </c>
      <c r="P45" s="20">
        <f>'Output Hours RAW'!BF45</f>
        <v>729222595.68457603</v>
      </c>
      <c r="Q45" s="20">
        <f>'Output Hours RAW'!BG45</f>
        <v>804613380.00734925</v>
      </c>
      <c r="R45" s="20">
        <f>SUM('Output Hours RAW'!BH45:BJ45)</f>
        <v>1235458545.0620718</v>
      </c>
    </row>
    <row r="46" spans="1:18" x14ac:dyDescent="0.25">
      <c r="A46" s="7" t="s">
        <v>76</v>
      </c>
      <c r="B46" s="20">
        <f>'Output Hours RAW'!B46</f>
        <v>12260470567.807177</v>
      </c>
      <c r="E46" s="20">
        <f>'Output Hours RAW'!C46</f>
        <v>185053872.14817902</v>
      </c>
      <c r="F46" s="20">
        <f>'Output Hours RAW'!D46+'Output Hours RAW'!T46+'Output Hours RAW'!U46</f>
        <v>147869965.13934177</v>
      </c>
      <c r="G46" s="20">
        <f>SUM('Output Hours RAW'!G46:S46)</f>
        <v>1299767814.8006001</v>
      </c>
      <c r="H46" s="20">
        <f>SUM('Output Hours RAW'!V46:X46)</f>
        <v>1044434836.4629387</v>
      </c>
      <c r="I46" s="20">
        <f>SUM('Output Hours RAW'!Z46:AB46)</f>
        <v>1908631294.8829474</v>
      </c>
      <c r="J46" s="20">
        <f>SUM('Output Hours RAW'!AB46:AF46)</f>
        <v>634214541.83848226</v>
      </c>
      <c r="K46" s="20">
        <f>SUM('Output Hours RAW'!AH46:AI46)</f>
        <v>586244310.11043048</v>
      </c>
      <c r="L46" s="20">
        <f>SUM('Output Hours RAW'!AJ46:AN46)</f>
        <v>442373795.64451599</v>
      </c>
      <c r="M46" s="20">
        <f>SUM('Output Hours RAW'!AO46:AR46)</f>
        <v>673127849.33615136</v>
      </c>
      <c r="N46" s="20">
        <f>SUM('Output Hours RAW'!AS46:AY46)</f>
        <v>978526418.96022022</v>
      </c>
      <c r="O46" s="20">
        <f>SUM('Output Hours RAW'!AZ46:BE46)</f>
        <v>894809414.78240538</v>
      </c>
      <c r="P46" s="20">
        <f>'Output Hours RAW'!BF46</f>
        <v>729995063.92138028</v>
      </c>
      <c r="Q46" s="20">
        <f>'Output Hours RAW'!BG46</f>
        <v>797686888.20122385</v>
      </c>
      <c r="R46" s="20">
        <f>SUM('Output Hours RAW'!BH46:BJ46)</f>
        <v>1234516472.8422363</v>
      </c>
    </row>
    <row r="47" spans="1:18" x14ac:dyDescent="0.25">
      <c r="A47" s="7" t="s">
        <v>77</v>
      </c>
      <c r="B47" s="20">
        <f>'Output Hours RAW'!B47</f>
        <v>12415837721.721552</v>
      </c>
      <c r="E47" s="20">
        <f>'Output Hours RAW'!C47</f>
        <v>185845793.16519177</v>
      </c>
      <c r="F47" s="20">
        <f>'Output Hours RAW'!D47+'Output Hours RAW'!T47+'Output Hours RAW'!U47</f>
        <v>149884869.24410748</v>
      </c>
      <c r="G47" s="20">
        <f>SUM('Output Hours RAW'!G47:S47)</f>
        <v>1307759104.3264091</v>
      </c>
      <c r="H47" s="20">
        <f>SUM('Output Hours RAW'!V47:X47)</f>
        <v>1049695727.1438468</v>
      </c>
      <c r="I47" s="20">
        <f>SUM('Output Hours RAW'!Z47:AB47)</f>
        <v>1966872138.9716864</v>
      </c>
      <c r="J47" s="20">
        <f>SUM('Output Hours RAW'!AB47:AF47)</f>
        <v>654000273.11713684</v>
      </c>
      <c r="K47" s="20">
        <f>SUM('Output Hours RAW'!AH47:AI47)</f>
        <v>588922383.05796945</v>
      </c>
      <c r="L47" s="20">
        <f>SUM('Output Hours RAW'!AJ47:AN47)</f>
        <v>450670958.94138718</v>
      </c>
      <c r="M47" s="20">
        <f>SUM('Output Hours RAW'!AO47:AR47)</f>
        <v>684100241.5004549</v>
      </c>
      <c r="N47" s="20">
        <f>SUM('Output Hours RAW'!AS47:AY47)</f>
        <v>986311960.91793466</v>
      </c>
      <c r="O47" s="20">
        <f>SUM('Output Hours RAW'!AZ47:BE47)</f>
        <v>911520891.9090445</v>
      </c>
      <c r="P47" s="20">
        <f>'Output Hours RAW'!BF47</f>
        <v>717940929.06908703</v>
      </c>
      <c r="Q47" s="20">
        <f>'Output Hours RAW'!BG47</f>
        <v>806797798.02342486</v>
      </c>
      <c r="R47" s="20">
        <f>SUM('Output Hours RAW'!BH47:BJ47)</f>
        <v>1252991404.9263096</v>
      </c>
    </row>
    <row r="48" spans="1:18" x14ac:dyDescent="0.25">
      <c r="A48" s="7" t="s">
        <v>78</v>
      </c>
      <c r="B48" s="20">
        <f>'Output Hours RAW'!B48</f>
        <v>12279367479.709938</v>
      </c>
      <c r="E48" s="20">
        <f>'Output Hours RAW'!C48</f>
        <v>194607856.97131836</v>
      </c>
      <c r="F48" s="20">
        <f>'Output Hours RAW'!D48+'Output Hours RAW'!T48+'Output Hours RAW'!U48</f>
        <v>147128357.27058339</v>
      </c>
      <c r="G48" s="20">
        <f>SUM('Output Hours RAW'!G48:S48)</f>
        <v>1288741964.4799311</v>
      </c>
      <c r="H48" s="20">
        <f>SUM('Output Hours RAW'!V48:X48)</f>
        <v>1030315052.5937455</v>
      </c>
      <c r="I48" s="20">
        <f>SUM('Output Hours RAW'!Z48:AB48)</f>
        <v>1955169757.2807202</v>
      </c>
      <c r="J48" s="20">
        <f>SUM('Output Hours RAW'!AB48:AF48)</f>
        <v>653347251.45813167</v>
      </c>
      <c r="K48" s="20">
        <f>SUM('Output Hours RAW'!AH48:AI48)</f>
        <v>583180892.5311209</v>
      </c>
      <c r="L48" s="20">
        <f>SUM('Output Hours RAW'!AJ48:AN48)</f>
        <v>439394373.52234679</v>
      </c>
      <c r="M48" s="20">
        <f>SUM('Output Hours RAW'!AO48:AR48)</f>
        <v>674154520.10799491</v>
      </c>
      <c r="N48" s="20">
        <f>SUM('Output Hours RAW'!AS48:AY48)</f>
        <v>970420071.26083267</v>
      </c>
      <c r="O48" s="20">
        <f>SUM('Output Hours RAW'!AZ48:BE48)</f>
        <v>910963370.70208633</v>
      </c>
      <c r="P48" s="20">
        <f>'Output Hours RAW'!BF48</f>
        <v>702950736.03277373</v>
      </c>
      <c r="Q48" s="20">
        <f>'Output Hours RAW'!BG48</f>
        <v>779350909.94967449</v>
      </c>
      <c r="R48" s="20">
        <f>SUM('Output Hours RAW'!BH48:BJ48)</f>
        <v>1260785034.0411143</v>
      </c>
    </row>
    <row r="49" spans="1:18" x14ac:dyDescent="0.25">
      <c r="A49" s="7" t="s">
        <v>79</v>
      </c>
      <c r="B49" s="20">
        <f>'Output Hours RAW'!B49</f>
        <v>12287189221.144421</v>
      </c>
      <c r="E49" s="20">
        <f>'Output Hours RAW'!C49</f>
        <v>189764735.10668346</v>
      </c>
      <c r="F49" s="20">
        <f>'Output Hours RAW'!D49+'Output Hours RAW'!T49+'Output Hours RAW'!U49</f>
        <v>151337420.64086229</v>
      </c>
      <c r="G49" s="20">
        <f>SUM('Output Hours RAW'!G49:S49)</f>
        <v>1270177046.9060304</v>
      </c>
      <c r="H49" s="20">
        <f>SUM('Output Hours RAW'!V49:X49)</f>
        <v>1037818012.2846713</v>
      </c>
      <c r="I49" s="20">
        <f>SUM('Output Hours RAW'!Z49:AB49)</f>
        <v>1940923790.3212249</v>
      </c>
      <c r="J49" s="20">
        <f>SUM('Output Hours RAW'!AB49:AF49)</f>
        <v>634255986.29315662</v>
      </c>
      <c r="K49" s="20">
        <f>SUM('Output Hours RAW'!AH49:AI49)</f>
        <v>583010574.79988027</v>
      </c>
      <c r="L49" s="20">
        <f>SUM('Output Hours RAW'!AJ49:AN49)</f>
        <v>435706884.03751397</v>
      </c>
      <c r="M49" s="20">
        <f>SUM('Output Hours RAW'!AO49:AR49)</f>
        <v>681909046.00882316</v>
      </c>
      <c r="N49" s="20">
        <f>SUM('Output Hours RAW'!AS49:AY49)</f>
        <v>962493783.61232626</v>
      </c>
      <c r="O49" s="20">
        <f>SUM('Output Hours RAW'!AZ49:BE49)</f>
        <v>928377509.60554361</v>
      </c>
      <c r="P49" s="20">
        <f>'Output Hours RAW'!BF49</f>
        <v>699955195.09663892</v>
      </c>
      <c r="Q49" s="20">
        <f>'Output Hours RAW'!BG49</f>
        <v>810577086.59462094</v>
      </c>
      <c r="R49" s="20">
        <f>SUM('Output Hours RAW'!BH49:BJ49)</f>
        <v>1275876098.7833467</v>
      </c>
    </row>
    <row r="50" spans="1:18" x14ac:dyDescent="0.25">
      <c r="A50" s="7" t="s">
        <v>80</v>
      </c>
      <c r="B50" s="20">
        <f>'Output Hours RAW'!B50</f>
        <v>12213013587.02931</v>
      </c>
      <c r="E50" s="20">
        <f>'Output Hours RAW'!C50</f>
        <v>200515292.82035288</v>
      </c>
      <c r="F50" s="20">
        <f>'Output Hours RAW'!D50+'Output Hours RAW'!T50+'Output Hours RAW'!U50</f>
        <v>151936961.50440359</v>
      </c>
      <c r="G50" s="20">
        <f>SUM('Output Hours RAW'!G50:S50)</f>
        <v>1240594578.9269068</v>
      </c>
      <c r="H50" s="20">
        <f>SUM('Output Hours RAW'!V50:X50)</f>
        <v>1028207074.0742559</v>
      </c>
      <c r="I50" s="20">
        <f>SUM('Output Hours RAW'!Z50:AB50)</f>
        <v>1933993262.8792167</v>
      </c>
      <c r="J50" s="20">
        <f>SUM('Output Hours RAW'!AB50:AF50)</f>
        <v>632656354.32767391</v>
      </c>
      <c r="K50" s="20">
        <f>SUM('Output Hours RAW'!AH50:AI50)</f>
        <v>581793978.36363232</v>
      </c>
      <c r="L50" s="20">
        <f>SUM('Output Hours RAW'!AJ50:AN50)</f>
        <v>428567489.54753494</v>
      </c>
      <c r="M50" s="20">
        <f>SUM('Output Hours RAW'!AO50:AR50)</f>
        <v>682303906.79571903</v>
      </c>
      <c r="N50" s="20">
        <f>SUM('Output Hours RAW'!AS50:AY50)</f>
        <v>915086638.76752555</v>
      </c>
      <c r="O50" s="20">
        <f>SUM('Output Hours RAW'!AZ50:BE50)</f>
        <v>918991784.0059911</v>
      </c>
      <c r="P50" s="20">
        <f>'Output Hours RAW'!BF50</f>
        <v>705413570.62325954</v>
      </c>
      <c r="Q50" s="20">
        <f>'Output Hours RAW'!BG50</f>
        <v>823391567.03354478</v>
      </c>
      <c r="R50" s="20">
        <f>SUM('Output Hours RAW'!BH50:BJ50)</f>
        <v>1291640082.9709964</v>
      </c>
    </row>
    <row r="51" spans="1:18" x14ac:dyDescent="0.25">
      <c r="A51" s="7" t="s">
        <v>81</v>
      </c>
      <c r="B51" s="20">
        <f>'Output Hours RAW'!B51</f>
        <v>12005834774.903959</v>
      </c>
      <c r="E51" s="20">
        <f>'Output Hours RAW'!C51</f>
        <v>221199493.91050071</v>
      </c>
      <c r="F51" s="20">
        <f>'Output Hours RAW'!D51+'Output Hours RAW'!T51+'Output Hours RAW'!U51</f>
        <v>157535742.83621252</v>
      </c>
      <c r="G51" s="20">
        <f>SUM('Output Hours RAW'!G51:S51)</f>
        <v>1190726629.4630411</v>
      </c>
      <c r="H51" s="20">
        <f>SUM('Output Hours RAW'!V51:X51)</f>
        <v>1014842045.4314065</v>
      </c>
      <c r="I51" s="20">
        <f>SUM('Output Hours RAW'!Z51:AB51)</f>
        <v>1894123064.426821</v>
      </c>
      <c r="J51" s="20">
        <f>SUM('Output Hours RAW'!AB51:AF51)</f>
        <v>627088543.80207264</v>
      </c>
      <c r="K51" s="20">
        <f>SUM('Output Hours RAW'!AH51:AI51)</f>
        <v>554129553.7267611</v>
      </c>
      <c r="L51" s="20">
        <f>SUM('Output Hours RAW'!AJ51:AN51)</f>
        <v>448305021.93276542</v>
      </c>
      <c r="M51" s="20">
        <f>SUM('Output Hours RAW'!AO51:AR51)</f>
        <v>662222110.74710524</v>
      </c>
      <c r="N51" s="20">
        <f>SUM('Output Hours RAW'!AS51:AY51)</f>
        <v>901293196.3897388</v>
      </c>
      <c r="O51" s="20">
        <f>SUM('Output Hours RAW'!AZ51:BE51)</f>
        <v>870983114.86060476</v>
      </c>
      <c r="P51" s="20">
        <f>'Output Hours RAW'!BF51</f>
        <v>713325736.14790452</v>
      </c>
      <c r="Q51" s="20">
        <f>'Output Hours RAW'!BG51</f>
        <v>815885827.54773033</v>
      </c>
      <c r="R51" s="20">
        <f>SUM('Output Hours RAW'!BH51:BJ51)</f>
        <v>1276231279.0876529</v>
      </c>
    </row>
    <row r="52" spans="1:18" x14ac:dyDescent="0.25">
      <c r="A52" s="7" t="s">
        <v>82</v>
      </c>
      <c r="B52" s="20">
        <f>'Output Hours RAW'!B52</f>
        <v>11961083171.768879</v>
      </c>
      <c r="E52" s="20">
        <f>'Output Hours RAW'!C52</f>
        <v>213254974.66363069</v>
      </c>
      <c r="F52" s="20">
        <f>'Output Hours RAW'!D52+'Output Hours RAW'!T52+'Output Hours RAW'!U52</f>
        <v>148348063.57168964</v>
      </c>
      <c r="G52" s="20">
        <f>SUM('Output Hours RAW'!G52:S52)</f>
        <v>1187964373.276979</v>
      </c>
      <c r="H52" s="20">
        <f>SUM('Output Hours RAW'!V52:X52)</f>
        <v>998833342.83434677</v>
      </c>
      <c r="I52" s="20">
        <f>SUM('Output Hours RAW'!Z52:AB52)</f>
        <v>1874623705.9327021</v>
      </c>
      <c r="J52" s="20">
        <f>SUM('Output Hours RAW'!AB52:AF52)</f>
        <v>639470553.21763349</v>
      </c>
      <c r="K52" s="20">
        <f>SUM('Output Hours RAW'!AH52:AI52)</f>
        <v>561113969.6742332</v>
      </c>
      <c r="L52" s="20">
        <f>SUM('Output Hours RAW'!AJ52:AN52)</f>
        <v>444701132.25264007</v>
      </c>
      <c r="M52" s="20">
        <f>SUM('Output Hours RAW'!AO52:AR52)</f>
        <v>669261489.34457719</v>
      </c>
      <c r="N52" s="20">
        <f>SUM('Output Hours RAW'!AS52:AY52)</f>
        <v>903016149.49126089</v>
      </c>
      <c r="O52" s="20">
        <f>SUM('Output Hours RAW'!AZ52:BE52)</f>
        <v>852522586.50955939</v>
      </c>
      <c r="P52" s="20">
        <f>'Output Hours RAW'!BF52</f>
        <v>712467312.98127925</v>
      </c>
      <c r="Q52" s="20">
        <f>'Output Hours RAW'!BG52</f>
        <v>820498301.16285598</v>
      </c>
      <c r="R52" s="20">
        <f>SUM('Output Hours RAW'!BH52:BJ52)</f>
        <v>1293042334.4301765</v>
      </c>
    </row>
    <row r="53" spans="1:18" x14ac:dyDescent="0.25">
      <c r="A53" s="7" t="s">
        <v>83</v>
      </c>
      <c r="B53" s="20">
        <f>'Output Hours RAW'!B53</f>
        <v>11898175417.827276</v>
      </c>
      <c r="E53" s="20">
        <f>'Output Hours RAW'!C53</f>
        <v>214246899.23464701</v>
      </c>
      <c r="F53" s="20">
        <f>'Output Hours RAW'!D53+'Output Hours RAW'!T53+'Output Hours RAW'!U53</f>
        <v>148724764.92080629</v>
      </c>
      <c r="G53" s="20">
        <f>SUM('Output Hours RAW'!G53:S53)</f>
        <v>1177586120.0147884</v>
      </c>
      <c r="H53" s="20">
        <f>SUM('Output Hours RAW'!V53:X53)</f>
        <v>974850425.75592184</v>
      </c>
      <c r="I53" s="20">
        <f>SUM('Output Hours RAW'!Z53:AB53)</f>
        <v>1893342377.2180929</v>
      </c>
      <c r="J53" s="20">
        <f>SUM('Output Hours RAW'!AB53:AF53)</f>
        <v>656555223.53656721</v>
      </c>
      <c r="K53" s="20">
        <f>SUM('Output Hours RAW'!AH53:AI53)</f>
        <v>545782263.73959696</v>
      </c>
      <c r="L53" s="20">
        <f>SUM('Output Hours RAW'!AJ53:AN53)</f>
        <v>438251532.19586384</v>
      </c>
      <c r="M53" s="20">
        <f>SUM('Output Hours RAW'!AO53:AR53)</f>
        <v>661018899.3730886</v>
      </c>
      <c r="N53" s="20">
        <f>SUM('Output Hours RAW'!AS53:AY53)</f>
        <v>904018902.75704217</v>
      </c>
      <c r="O53" s="20">
        <f>SUM('Output Hours RAW'!AZ53:BE53)</f>
        <v>844250839.56172347</v>
      </c>
      <c r="P53" s="20">
        <f>'Output Hours RAW'!BF53</f>
        <v>710120527.00999248</v>
      </c>
      <c r="Q53" s="20">
        <f>'Output Hours RAW'!BG53</f>
        <v>791855846.39912939</v>
      </c>
      <c r="R53" s="20">
        <f>SUM('Output Hours RAW'!BH53:BJ53)</f>
        <v>1305041047.1621594</v>
      </c>
    </row>
    <row r="54" spans="1:18" x14ac:dyDescent="0.25">
      <c r="A54" s="7" t="s">
        <v>84</v>
      </c>
      <c r="B54" s="20">
        <f>'Output Hours RAW'!B54</f>
        <v>11902502957.104116</v>
      </c>
      <c r="E54" s="20">
        <f>'Output Hours RAW'!C54</f>
        <v>215075155.40389785</v>
      </c>
      <c r="F54" s="20">
        <f>'Output Hours RAW'!D54+'Output Hours RAW'!T54+'Output Hours RAW'!U54</f>
        <v>149963075.08982059</v>
      </c>
      <c r="G54" s="20">
        <f>SUM('Output Hours RAW'!G54:S54)</f>
        <v>1172829988.1763685</v>
      </c>
      <c r="H54" s="20">
        <f>SUM('Output Hours RAW'!V54:X54)</f>
        <v>962392681.47598124</v>
      </c>
      <c r="I54" s="20">
        <f>SUM('Output Hours RAW'!Z54:AB54)</f>
        <v>1885240077.8120465</v>
      </c>
      <c r="J54" s="20">
        <f>SUM('Output Hours RAW'!AB54:AF54)</f>
        <v>649501204.84383845</v>
      </c>
      <c r="K54" s="20">
        <f>SUM('Output Hours RAW'!AH54:AI54)</f>
        <v>549110052.3824892</v>
      </c>
      <c r="L54" s="20">
        <f>SUM('Output Hours RAW'!AJ54:AN54)</f>
        <v>436040660.97126377</v>
      </c>
      <c r="M54" s="20">
        <f>SUM('Output Hours RAW'!AO54:AR54)</f>
        <v>655215201.00894332</v>
      </c>
      <c r="N54" s="20">
        <f>SUM('Output Hours RAW'!AS54:AY54)</f>
        <v>912359569.18193269</v>
      </c>
      <c r="O54" s="20">
        <f>SUM('Output Hours RAW'!AZ54:BE54)</f>
        <v>856297513.64702511</v>
      </c>
      <c r="P54" s="20">
        <f>'Output Hours RAW'!BF54</f>
        <v>710994807.80248725</v>
      </c>
      <c r="Q54" s="20">
        <f>'Output Hours RAW'!BG54</f>
        <v>822126159.87645888</v>
      </c>
      <c r="R54" s="20">
        <f>SUM('Output Hours RAW'!BH54:BJ54)</f>
        <v>1317368319.6514463</v>
      </c>
    </row>
    <row r="55" spans="1:18" x14ac:dyDescent="0.25">
      <c r="A55" s="7" t="s">
        <v>85</v>
      </c>
      <c r="B55" s="20">
        <f>'Output Hours RAW'!B55</f>
        <v>11887612291.37006</v>
      </c>
      <c r="E55" s="20">
        <f>'Output Hours RAW'!C55</f>
        <v>225934638.5009658</v>
      </c>
      <c r="F55" s="20">
        <f>'Output Hours RAW'!D55+'Output Hours RAW'!T55+'Output Hours RAW'!U55</f>
        <v>153659991.38555837</v>
      </c>
      <c r="G55" s="20">
        <f>SUM('Output Hours RAW'!G55:S55)</f>
        <v>1171440651.4807382</v>
      </c>
      <c r="H55" s="20">
        <f>SUM('Output Hours RAW'!V55:X55)</f>
        <v>941406865.78644514</v>
      </c>
      <c r="I55" s="20">
        <f>SUM('Output Hours RAW'!Z55:AB55)</f>
        <v>1855878175.6312811</v>
      </c>
      <c r="J55" s="20">
        <f>SUM('Output Hours RAW'!AB55:AF55)</f>
        <v>633391888.62931073</v>
      </c>
      <c r="K55" s="20">
        <f>SUM('Output Hours RAW'!AH55:AI55)</f>
        <v>555224255.76897657</v>
      </c>
      <c r="L55" s="20">
        <f>SUM('Output Hours RAW'!AJ55:AN55)</f>
        <v>434581608.50250703</v>
      </c>
      <c r="M55" s="20">
        <f>SUM('Output Hours RAW'!AO55:AR55)</f>
        <v>652813267.13320625</v>
      </c>
      <c r="N55" s="20">
        <f>SUM('Output Hours RAW'!AS55:AY55)</f>
        <v>917948415.59142661</v>
      </c>
      <c r="O55" s="20">
        <f>SUM('Output Hours RAW'!AZ55:BE55)</f>
        <v>866793335.51603496</v>
      </c>
      <c r="P55" s="20">
        <f>'Output Hours RAW'!BF55</f>
        <v>717936066.15942764</v>
      </c>
      <c r="Q55" s="20">
        <f>'Output Hours RAW'!BG55</f>
        <v>811679323.14671135</v>
      </c>
      <c r="R55" s="20">
        <f>SUM('Output Hours RAW'!BH55:BJ55)</f>
        <v>1329370262.4881444</v>
      </c>
    </row>
    <row r="56" spans="1:18" x14ac:dyDescent="0.25">
      <c r="A56" s="7" t="s">
        <v>86</v>
      </c>
      <c r="B56" s="20">
        <f>'Output Hours RAW'!B56</f>
        <v>11989465968.61578</v>
      </c>
      <c r="E56" s="20">
        <f>'Output Hours RAW'!C56</f>
        <v>229730376.96963039</v>
      </c>
      <c r="F56" s="20">
        <f>'Output Hours RAW'!D56+'Output Hours RAW'!T56+'Output Hours RAW'!U56</f>
        <v>162524968.48006582</v>
      </c>
      <c r="G56" s="20">
        <f>SUM('Output Hours RAW'!G56:S56)</f>
        <v>1174889548.9812713</v>
      </c>
      <c r="H56" s="20">
        <f>SUM('Output Hours RAW'!V56:X56)</f>
        <v>952596088.30481768</v>
      </c>
      <c r="I56" s="20">
        <f>SUM('Output Hours RAW'!Z56:AB56)</f>
        <v>1851302245.2729902</v>
      </c>
      <c r="J56" s="20">
        <f>SUM('Output Hours RAW'!AB56:AF56)</f>
        <v>624384274.86555958</v>
      </c>
      <c r="K56" s="20">
        <f>SUM('Output Hours RAW'!AH56:AI56)</f>
        <v>567988886.48729169</v>
      </c>
      <c r="L56" s="20">
        <f>SUM('Output Hours RAW'!AJ56:AN56)</f>
        <v>437891108.82552594</v>
      </c>
      <c r="M56" s="20">
        <f>SUM('Output Hours RAW'!AO56:AR56)</f>
        <v>666332944.79877126</v>
      </c>
      <c r="N56" s="20">
        <f>SUM('Output Hours RAW'!AS56:AY56)</f>
        <v>922200376.31064594</v>
      </c>
      <c r="O56" s="20">
        <f>SUM('Output Hours RAW'!AZ56:BE56)</f>
        <v>876364644.98351216</v>
      </c>
      <c r="P56" s="20">
        <f>'Output Hours RAW'!BF56</f>
        <v>724377539.29664981</v>
      </c>
      <c r="Q56" s="20">
        <f>'Output Hours RAW'!BG56</f>
        <v>818737873.39999878</v>
      </c>
      <c r="R56" s="20">
        <f>SUM('Output Hours RAW'!BH56:BJ56)</f>
        <v>1343241835.4964936</v>
      </c>
    </row>
    <row r="57" spans="1:18" x14ac:dyDescent="0.25">
      <c r="A57" s="7" t="s">
        <v>87</v>
      </c>
      <c r="B57" s="20">
        <f>'Output Hours RAW'!B57</f>
        <v>12050310349.29397</v>
      </c>
      <c r="E57" s="20">
        <f>'Output Hours RAW'!C57</f>
        <v>232990651.8678734</v>
      </c>
      <c r="F57" s="20">
        <f>'Output Hours RAW'!D57+'Output Hours RAW'!T57+'Output Hours RAW'!U57</f>
        <v>165335728.55734134</v>
      </c>
      <c r="G57" s="20">
        <f>SUM('Output Hours RAW'!G57:S57)</f>
        <v>1175722093.310745</v>
      </c>
      <c r="H57" s="20">
        <f>SUM('Output Hours RAW'!V57:X57)</f>
        <v>949592818.59312606</v>
      </c>
      <c r="I57" s="20">
        <f>SUM('Output Hours RAW'!Z57:AB57)</f>
        <v>1892474627.8153157</v>
      </c>
      <c r="J57" s="20">
        <f>SUM('Output Hours RAW'!AB57:AF57)</f>
        <v>628388675.64948559</v>
      </c>
      <c r="K57" s="20">
        <f>SUM('Output Hours RAW'!AH57:AI57)</f>
        <v>554400642.1908555</v>
      </c>
      <c r="L57" s="20">
        <f>SUM('Output Hours RAW'!AJ57:AN57)</f>
        <v>452725455.65624899</v>
      </c>
      <c r="M57" s="20">
        <f>SUM('Output Hours RAW'!AO57:AR57)</f>
        <v>665643457.92193818</v>
      </c>
      <c r="N57" s="20">
        <f>SUM('Output Hours RAW'!AS57:AY57)</f>
        <v>918443213.59965682</v>
      </c>
      <c r="O57" s="20">
        <f>SUM('Output Hours RAW'!AZ57:BE57)</f>
        <v>872714752.71337545</v>
      </c>
      <c r="P57" s="20">
        <f>'Output Hours RAW'!BF57</f>
        <v>715065914.16388905</v>
      </c>
      <c r="Q57" s="20">
        <f>'Output Hours RAW'!BG57</f>
        <v>822660641.7369765</v>
      </c>
      <c r="R57" s="20">
        <f>SUM('Output Hours RAW'!BH57:BJ57)</f>
        <v>1353858874.2321582</v>
      </c>
    </row>
    <row r="58" spans="1:18" x14ac:dyDescent="0.25">
      <c r="A58" s="7" t="s">
        <v>88</v>
      </c>
      <c r="B58" s="20">
        <f>'Output Hours RAW'!B58</f>
        <v>12101281988.224812</v>
      </c>
      <c r="E58" s="20">
        <f>'Output Hours RAW'!C58</f>
        <v>237812582.06094405</v>
      </c>
      <c r="F58" s="20">
        <f>'Output Hours RAW'!D58+'Output Hours RAW'!T58+'Output Hours RAW'!U58</f>
        <v>164585475.60305524</v>
      </c>
      <c r="G58" s="20">
        <f>SUM('Output Hours RAW'!G58:S58)</f>
        <v>1202985260.2726567</v>
      </c>
      <c r="H58" s="20">
        <f>SUM('Output Hours RAW'!V58:X58)</f>
        <v>943670719.93226266</v>
      </c>
      <c r="I58" s="20">
        <f>SUM('Output Hours RAW'!Z58:AB58)</f>
        <v>1884013784.3302617</v>
      </c>
      <c r="J58" s="20">
        <f>SUM('Output Hours RAW'!AB58:AF58)</f>
        <v>621267584.57430339</v>
      </c>
      <c r="K58" s="20">
        <f>SUM('Output Hours RAW'!AH58:AI58)</f>
        <v>558293197.58151603</v>
      </c>
      <c r="L58" s="20">
        <f>SUM('Output Hours RAW'!AJ58:AN58)</f>
        <v>464157693.67359346</v>
      </c>
      <c r="M58" s="20">
        <f>SUM('Output Hours RAW'!AO58:AR58)</f>
        <v>673754720.07722449</v>
      </c>
      <c r="N58" s="20">
        <f>SUM('Output Hours RAW'!AS58:AY58)</f>
        <v>916271065.80119634</v>
      </c>
      <c r="O58" s="20">
        <f>SUM('Output Hours RAW'!AZ58:BE58)</f>
        <v>881650035.71022713</v>
      </c>
      <c r="P58" s="20">
        <f>'Output Hours RAW'!BF58</f>
        <v>705551869.76566899</v>
      </c>
      <c r="Q58" s="20">
        <f>'Output Hours RAW'!BG58</f>
        <v>827596163.54139018</v>
      </c>
      <c r="R58" s="20">
        <f>SUM('Output Hours RAW'!BH58:BJ58)</f>
        <v>1369487397.2211313</v>
      </c>
    </row>
    <row r="59" spans="1:18" x14ac:dyDescent="0.25">
      <c r="A59" s="7" t="s">
        <v>89</v>
      </c>
      <c r="B59" s="20">
        <f>'Output Hours RAW'!B59</f>
        <v>12106823306.275366</v>
      </c>
      <c r="E59" s="20">
        <f>'Output Hours RAW'!C59</f>
        <v>229316662.47149506</v>
      </c>
      <c r="F59" s="20">
        <f>'Output Hours RAW'!D59+'Output Hours RAW'!T59+'Output Hours RAW'!U59</f>
        <v>178454876.546698</v>
      </c>
      <c r="G59" s="20">
        <f>SUM('Output Hours RAW'!G59:S59)</f>
        <v>1194751477.9447722</v>
      </c>
      <c r="H59" s="20">
        <f>SUM('Output Hours RAW'!V59:X59)</f>
        <v>920981805.14417219</v>
      </c>
      <c r="I59" s="20">
        <f>SUM('Output Hours RAW'!Z59:AB59)</f>
        <v>1857532030.6714406</v>
      </c>
      <c r="J59" s="20">
        <f>SUM('Output Hours RAW'!AB59:AF59)</f>
        <v>621472908.35823178</v>
      </c>
      <c r="K59" s="20">
        <f>SUM('Output Hours RAW'!AH59:AI59)</f>
        <v>564721898.58187389</v>
      </c>
      <c r="L59" s="20">
        <f>SUM('Output Hours RAW'!AJ59:AN59)</f>
        <v>462893006.36864513</v>
      </c>
      <c r="M59" s="20">
        <f>SUM('Output Hours RAW'!AO59:AR59)</f>
        <v>677849282.75088143</v>
      </c>
      <c r="N59" s="20">
        <f>SUM('Output Hours RAW'!AS59:AY59)</f>
        <v>929095435.54384041</v>
      </c>
      <c r="O59" s="20">
        <f>SUM('Output Hours RAW'!AZ59:BE59)</f>
        <v>881037375.79231989</v>
      </c>
      <c r="P59" s="20">
        <f>'Output Hours RAW'!BF59</f>
        <v>696257404.26953876</v>
      </c>
      <c r="Q59" s="20">
        <f>'Output Hours RAW'!BG59</f>
        <v>833102091.57222652</v>
      </c>
      <c r="R59" s="20">
        <f>SUM('Output Hours RAW'!BH59:BJ59)</f>
        <v>1376681197.247808</v>
      </c>
    </row>
    <row r="60" spans="1:18" x14ac:dyDescent="0.25">
      <c r="A60" s="7" t="s">
        <v>90</v>
      </c>
      <c r="B60" s="20">
        <f>'Output Hours RAW'!B60</f>
        <v>11977868039.23056</v>
      </c>
      <c r="E60" s="20">
        <f>'Output Hours RAW'!C60</f>
        <v>219292056.7052443</v>
      </c>
      <c r="F60" s="20">
        <f>'Output Hours RAW'!D60+'Output Hours RAW'!T60+'Output Hours RAW'!U60</f>
        <v>172651830.26697135</v>
      </c>
      <c r="G60" s="20">
        <f>SUM('Output Hours RAW'!G60:S60)</f>
        <v>1168478278.7869544</v>
      </c>
      <c r="H60" s="20">
        <f>SUM('Output Hours RAW'!V60:X60)</f>
        <v>919722718.38341236</v>
      </c>
      <c r="I60" s="20">
        <f>SUM('Output Hours RAW'!Z60:AB60)</f>
        <v>1841159934.3493021</v>
      </c>
      <c r="J60" s="20">
        <f>SUM('Output Hours RAW'!AB60:AF60)</f>
        <v>610459618.98921156</v>
      </c>
      <c r="K60" s="20">
        <f>SUM('Output Hours RAW'!AH60:AI60)</f>
        <v>547599533.87656081</v>
      </c>
      <c r="L60" s="20">
        <f>SUM('Output Hours RAW'!AJ60:AN60)</f>
        <v>467699794.52037954</v>
      </c>
      <c r="M60" s="20">
        <f>SUM('Output Hours RAW'!AO60:AR60)</f>
        <v>667891042.08151126</v>
      </c>
      <c r="N60" s="20">
        <f>SUM('Output Hours RAW'!AS60:AY60)</f>
        <v>906388762.7057873</v>
      </c>
      <c r="O60" s="20">
        <f>SUM('Output Hours RAW'!AZ60:BE60)</f>
        <v>898199785.80284047</v>
      </c>
      <c r="P60" s="20">
        <f>'Output Hours RAW'!BF60</f>
        <v>662021494.53661823</v>
      </c>
      <c r="Q60" s="20">
        <f>'Output Hours RAW'!BG60</f>
        <v>838631365.34962451</v>
      </c>
      <c r="R60" s="20">
        <f>SUM('Output Hours RAW'!BH60:BJ60)</f>
        <v>1361467219.7742774</v>
      </c>
    </row>
    <row r="61" spans="1:18" x14ac:dyDescent="0.25">
      <c r="A61" s="7" t="s">
        <v>91</v>
      </c>
      <c r="B61" s="20">
        <f>'Output Hours RAW'!B61</f>
        <v>12050764323.035383</v>
      </c>
      <c r="E61" s="20">
        <f>'Output Hours RAW'!C61</f>
        <v>228227540.67952433</v>
      </c>
      <c r="F61" s="20">
        <f>'Output Hours RAW'!D61+'Output Hours RAW'!T61+'Output Hours RAW'!U61</f>
        <v>172433999.9336279</v>
      </c>
      <c r="G61" s="20">
        <f>SUM('Output Hours RAW'!G61:S61)</f>
        <v>1159928976.3442357</v>
      </c>
      <c r="H61" s="20">
        <f>SUM('Output Hours RAW'!V61:X61)</f>
        <v>941913368.22736049</v>
      </c>
      <c r="I61" s="20">
        <f>SUM('Output Hours RAW'!Z61:AB61)</f>
        <v>1831652552.8810472</v>
      </c>
      <c r="J61" s="20">
        <f>SUM('Output Hours RAW'!AB61:AF61)</f>
        <v>610129972.55979955</v>
      </c>
      <c r="K61" s="20">
        <f>SUM('Output Hours RAW'!AH61:AI61)</f>
        <v>555885922.93014252</v>
      </c>
      <c r="L61" s="20">
        <f>SUM('Output Hours RAW'!AJ61:AN61)</f>
        <v>475859685.27824759</v>
      </c>
      <c r="M61" s="20">
        <f>SUM('Output Hours RAW'!AO61:AR61)</f>
        <v>675171531.82217455</v>
      </c>
      <c r="N61" s="20">
        <f>SUM('Output Hours RAW'!AS61:AY61)</f>
        <v>931753203.87256432</v>
      </c>
      <c r="O61" s="20">
        <f>SUM('Output Hours RAW'!AZ61:BE61)</f>
        <v>929140528.88434124</v>
      </c>
      <c r="P61" s="20">
        <f>'Output Hours RAW'!BF61</f>
        <v>663611218.30119574</v>
      </c>
      <c r="Q61" s="20">
        <f>'Output Hours RAW'!BG61</f>
        <v>833873753.06427622</v>
      </c>
      <c r="R61" s="20">
        <f>SUM('Output Hours RAW'!BH61:BJ61)</f>
        <v>1358680394.7257004</v>
      </c>
    </row>
    <row r="62" spans="1:18" x14ac:dyDescent="0.25">
      <c r="A62" s="7" t="s">
        <v>92</v>
      </c>
      <c r="B62" s="20">
        <f>'Output Hours RAW'!B62</f>
        <v>12038375570.556309</v>
      </c>
      <c r="E62" s="20">
        <f>'Output Hours RAW'!C62</f>
        <v>219675967.1170741</v>
      </c>
      <c r="F62" s="20">
        <f>'Output Hours RAW'!D62+'Output Hours RAW'!T62+'Output Hours RAW'!U62</f>
        <v>176709615.97409022</v>
      </c>
      <c r="G62" s="20">
        <f>SUM('Output Hours RAW'!G62:S62)</f>
        <v>1151846590.5243623</v>
      </c>
      <c r="H62" s="20">
        <f>SUM('Output Hours RAW'!V62:X62)</f>
        <v>917268372.11231112</v>
      </c>
      <c r="I62" s="20">
        <f>SUM('Output Hours RAW'!Z62:AB62)</f>
        <v>1879979650.9227166</v>
      </c>
      <c r="J62" s="20">
        <f>SUM('Output Hours RAW'!AB62:AF62)</f>
        <v>620119295.64300299</v>
      </c>
      <c r="K62" s="20">
        <f>SUM('Output Hours RAW'!AH62:AI62)</f>
        <v>545185135.22274554</v>
      </c>
      <c r="L62" s="20">
        <f>SUM('Output Hours RAW'!AJ62:AN62)</f>
        <v>486561024.41675913</v>
      </c>
      <c r="M62" s="20">
        <f>SUM('Output Hours RAW'!AO62:AR62)</f>
        <v>677565794.56497824</v>
      </c>
      <c r="N62" s="20">
        <f>SUM('Output Hours RAW'!AS62:AY62)</f>
        <v>939206739.93068421</v>
      </c>
      <c r="O62" s="20">
        <f>SUM('Output Hours RAW'!AZ62:BE62)</f>
        <v>925719590.29746449</v>
      </c>
      <c r="P62" s="20">
        <f>'Output Hours RAW'!BF62</f>
        <v>658785824.87456214</v>
      </c>
      <c r="Q62" s="20">
        <f>'Output Hours RAW'!BG62</f>
        <v>814316202.21096182</v>
      </c>
      <c r="R62" s="20">
        <f>SUM('Output Hours RAW'!BH62:BJ62)</f>
        <v>1357760615.5833383</v>
      </c>
    </row>
    <row r="63" spans="1:18" x14ac:dyDescent="0.25">
      <c r="A63" s="7" t="s">
        <v>93</v>
      </c>
      <c r="B63" s="20">
        <f>'Output Hours RAW'!B63</f>
        <v>12153193155.715046</v>
      </c>
      <c r="E63" s="20">
        <f>'Output Hours RAW'!C63</f>
        <v>221367708.2625151</v>
      </c>
      <c r="F63" s="20">
        <f>'Output Hours RAW'!D63+'Output Hours RAW'!T63+'Output Hours RAW'!U63</f>
        <v>177182126.43443525</v>
      </c>
      <c r="G63" s="20">
        <f>SUM('Output Hours RAW'!G63:S63)</f>
        <v>1160225347.8696413</v>
      </c>
      <c r="H63" s="20">
        <f>SUM('Output Hours RAW'!V63:X63)</f>
        <v>925749537.34593844</v>
      </c>
      <c r="I63" s="20">
        <f>SUM('Output Hours RAW'!Z63:AB63)</f>
        <v>1875958158.5139153</v>
      </c>
      <c r="J63" s="20">
        <f>SUM('Output Hours RAW'!AB63:AF63)</f>
        <v>628851905.0430572</v>
      </c>
      <c r="K63" s="20">
        <f>SUM('Output Hours RAW'!AH63:AI63)</f>
        <v>570334924.41334844</v>
      </c>
      <c r="L63" s="20">
        <f>SUM('Output Hours RAW'!AJ63:AN63)</f>
        <v>474690070.1247524</v>
      </c>
      <c r="M63" s="20">
        <f>SUM('Output Hours RAW'!AO63:AR63)</f>
        <v>686352834.44549477</v>
      </c>
      <c r="N63" s="20">
        <f>SUM('Output Hours RAW'!AS63:AY63)</f>
        <v>948773535.19090319</v>
      </c>
      <c r="O63" s="20">
        <f>SUM('Output Hours RAW'!AZ63:BE63)</f>
        <v>953225910.55349374</v>
      </c>
      <c r="P63" s="20">
        <f>'Output Hours RAW'!BF63</f>
        <v>649448084.36583161</v>
      </c>
      <c r="Q63" s="20">
        <f>'Output Hours RAW'!BG63</f>
        <v>839553661.95698833</v>
      </c>
      <c r="R63" s="20">
        <f>SUM('Output Hours RAW'!BH63:BJ63)</f>
        <v>1367190536.7162862</v>
      </c>
    </row>
    <row r="64" spans="1:18" x14ac:dyDescent="0.25">
      <c r="A64" s="7" t="s">
        <v>94</v>
      </c>
      <c r="B64" s="20">
        <f>'Output Hours RAW'!B64</f>
        <v>12237243399.581347</v>
      </c>
      <c r="E64" s="20">
        <f>'Output Hours RAW'!C64</f>
        <v>224162462.89741215</v>
      </c>
      <c r="F64" s="20">
        <f>'Output Hours RAW'!D64+'Output Hours RAW'!T64+'Output Hours RAW'!U64</f>
        <v>179530217.00636202</v>
      </c>
      <c r="G64" s="20">
        <f>SUM('Output Hours RAW'!G64:S64)</f>
        <v>1178421922.9116282</v>
      </c>
      <c r="H64" s="20">
        <f>SUM('Output Hours RAW'!V64:X64)</f>
        <v>918146841.85896277</v>
      </c>
      <c r="I64" s="20">
        <f>SUM('Output Hours RAW'!Z64:AB64)</f>
        <v>1874474755.8048737</v>
      </c>
      <c r="J64" s="20">
        <f>SUM('Output Hours RAW'!AB64:AF64)</f>
        <v>632223878.37950301</v>
      </c>
      <c r="K64" s="20">
        <f>SUM('Output Hours RAW'!AH64:AI64)</f>
        <v>564081628.2349937</v>
      </c>
      <c r="L64" s="20">
        <f>SUM('Output Hours RAW'!AJ64:AN64)</f>
        <v>469007224.37786347</v>
      </c>
      <c r="M64" s="20">
        <f>SUM('Output Hours RAW'!AO64:AR64)</f>
        <v>688616688.12701893</v>
      </c>
      <c r="N64" s="20">
        <f>SUM('Output Hours RAW'!AS64:AY64)</f>
        <v>967454243.867697</v>
      </c>
      <c r="O64" s="20">
        <f>SUM('Output Hours RAW'!AZ64:BE64)</f>
        <v>967872461.59648514</v>
      </c>
      <c r="P64" s="20">
        <f>'Output Hours RAW'!BF64</f>
        <v>652970289.73825657</v>
      </c>
      <c r="Q64" s="20">
        <f>'Output Hours RAW'!BG64</f>
        <v>876897587.51128948</v>
      </c>
      <c r="R64" s="20">
        <f>SUM('Output Hours RAW'!BH64:BJ64)</f>
        <v>1374847084.5055418</v>
      </c>
    </row>
    <row r="65" spans="1:18" x14ac:dyDescent="0.25">
      <c r="A65" s="7" t="s">
        <v>95</v>
      </c>
      <c r="B65" s="20">
        <f>'Output Hours RAW'!B65</f>
        <v>12360768757.478926</v>
      </c>
      <c r="E65" s="20">
        <f>'Output Hours RAW'!C65</f>
        <v>214509585.61025354</v>
      </c>
      <c r="F65" s="20">
        <f>'Output Hours RAW'!D65+'Output Hours RAW'!T65+'Output Hours RAW'!U65</f>
        <v>191864093.75409579</v>
      </c>
      <c r="G65" s="20">
        <f>SUM('Output Hours RAW'!G65:S65)</f>
        <v>1186896046.3437626</v>
      </c>
      <c r="H65" s="20">
        <f>SUM('Output Hours RAW'!V65:X65)</f>
        <v>915999490.73464561</v>
      </c>
      <c r="I65" s="20">
        <f>SUM('Output Hours RAW'!Z65:AB65)</f>
        <v>1901465490.1915126</v>
      </c>
      <c r="J65" s="20">
        <f>SUM('Output Hours RAW'!AB65:AF65)</f>
        <v>635921174.00689983</v>
      </c>
      <c r="K65" s="20">
        <f>SUM('Output Hours RAW'!AH65:AI65)</f>
        <v>581132867.88824892</v>
      </c>
      <c r="L65" s="20">
        <f>SUM('Output Hours RAW'!AJ65:AN65)</f>
        <v>468158758.12764943</v>
      </c>
      <c r="M65" s="20">
        <f>SUM('Output Hours RAW'!AO65:AR65)</f>
        <v>694510475.15754449</v>
      </c>
      <c r="N65" s="20">
        <f>SUM('Output Hours RAW'!AS65:AY65)</f>
        <v>987855169.9745127</v>
      </c>
      <c r="O65" s="20">
        <f>SUM('Output Hours RAW'!AZ65:BE65)</f>
        <v>976862442.1078124</v>
      </c>
      <c r="P65" s="20">
        <f>'Output Hours RAW'!BF65</f>
        <v>662017689.04038966</v>
      </c>
      <c r="Q65" s="20">
        <f>'Output Hours RAW'!BG65</f>
        <v>860962541.65911591</v>
      </c>
      <c r="R65" s="20">
        <f>SUM('Output Hours RAW'!BH65:BJ65)</f>
        <v>1404169840.5918689</v>
      </c>
    </row>
    <row r="66" spans="1:18" x14ac:dyDescent="0.25">
      <c r="A66" s="7" t="s">
        <v>96</v>
      </c>
      <c r="B66" s="20">
        <f>'Output Hours RAW'!B66</f>
        <v>12397762325.211287</v>
      </c>
      <c r="E66" s="20">
        <f>'Output Hours RAW'!C66</f>
        <v>199183550.6332508</v>
      </c>
      <c r="F66" s="20">
        <f>'Output Hours RAW'!D66+'Output Hours RAW'!T66+'Output Hours RAW'!U66</f>
        <v>179738582.50923109</v>
      </c>
      <c r="G66" s="20">
        <f>SUM('Output Hours RAW'!G66:S66)</f>
        <v>1173960776.1080089</v>
      </c>
      <c r="H66" s="20">
        <f>SUM('Output Hours RAW'!V66:X66)</f>
        <v>932368838.65525913</v>
      </c>
      <c r="I66" s="20">
        <f>SUM('Output Hours RAW'!Z66:AB66)</f>
        <v>1909199252.8809729</v>
      </c>
      <c r="J66" s="20">
        <f>SUM('Output Hours RAW'!AB66:AF66)</f>
        <v>639922025.17360222</v>
      </c>
      <c r="K66" s="20">
        <f>SUM('Output Hours RAW'!AH66:AI66)</f>
        <v>578711335.7718811</v>
      </c>
      <c r="L66" s="20">
        <f>SUM('Output Hours RAW'!AJ66:AN66)</f>
        <v>471574916.31830931</v>
      </c>
      <c r="M66" s="20">
        <f>SUM('Output Hours RAW'!AO66:AR66)</f>
        <v>689954681.75511885</v>
      </c>
      <c r="N66" s="20">
        <f>SUM('Output Hours RAW'!AS66:AY66)</f>
        <v>991969607.81858337</v>
      </c>
      <c r="O66" s="20">
        <f>SUM('Output Hours RAW'!AZ66:BE66)</f>
        <v>961674554.36472559</v>
      </c>
      <c r="P66" s="20">
        <f>'Output Hours RAW'!BF66</f>
        <v>655494169.03894365</v>
      </c>
      <c r="Q66" s="20">
        <f>'Output Hours RAW'!BG66</f>
        <v>879591697.41332543</v>
      </c>
      <c r="R66" s="20">
        <f>SUM('Output Hours RAW'!BH66:BJ66)</f>
        <v>1436718504.7314034</v>
      </c>
    </row>
    <row r="67" spans="1:18" x14ac:dyDescent="0.25">
      <c r="A67" s="7" t="s">
        <v>97</v>
      </c>
      <c r="B67" s="20">
        <f>'Output Hours RAW'!B67</f>
        <v>12408764785.788002</v>
      </c>
      <c r="E67" s="20">
        <f>'Output Hours RAW'!C67</f>
        <v>193711366.32737026</v>
      </c>
      <c r="F67" s="20">
        <f>'Output Hours RAW'!D67+'Output Hours RAW'!T67+'Output Hours RAW'!U67</f>
        <v>189047868.34499902</v>
      </c>
      <c r="G67" s="20">
        <f>SUM('Output Hours RAW'!G67:S67)</f>
        <v>1178710952.3317325</v>
      </c>
      <c r="H67" s="20">
        <f>SUM('Output Hours RAW'!V67:X67)</f>
        <v>932590222.11196268</v>
      </c>
      <c r="I67" s="20">
        <f>SUM('Output Hours RAW'!Z67:AB67)</f>
        <v>1900489274.2514911</v>
      </c>
      <c r="J67" s="20">
        <f>SUM('Output Hours RAW'!AB67:AF67)</f>
        <v>635622000.76306462</v>
      </c>
      <c r="K67" s="20">
        <f>SUM('Output Hours RAW'!AH67:AI67)</f>
        <v>581341043.93786108</v>
      </c>
      <c r="L67" s="20">
        <f>SUM('Output Hours RAW'!AJ67:AN67)</f>
        <v>491489967.80376548</v>
      </c>
      <c r="M67" s="20">
        <f>SUM('Output Hours RAW'!AO67:AR67)</f>
        <v>684684276.58582187</v>
      </c>
      <c r="N67" s="20">
        <f>SUM('Output Hours RAW'!AS67:AY67)</f>
        <v>999255510.59245658</v>
      </c>
      <c r="O67" s="20">
        <f>SUM('Output Hours RAW'!AZ67:BE67)</f>
        <v>983814172.80865157</v>
      </c>
      <c r="P67" s="20">
        <f>'Output Hours RAW'!BF67</f>
        <v>646773674.18721211</v>
      </c>
      <c r="Q67" s="20">
        <f>'Output Hours RAW'!BG67</f>
        <v>855263326.66472232</v>
      </c>
      <c r="R67" s="20">
        <f>SUM('Output Hours RAW'!BH67:BJ67)</f>
        <v>1434480427.6064637</v>
      </c>
    </row>
    <row r="68" spans="1:18" x14ac:dyDescent="0.25">
      <c r="A68" s="7" t="s">
        <v>98</v>
      </c>
      <c r="B68" s="20">
        <f>'Output Hours RAW'!B68</f>
        <v>12442164618.528347</v>
      </c>
      <c r="E68" s="20">
        <f>'Output Hours RAW'!C68</f>
        <v>196256071.42617884</v>
      </c>
      <c r="F68" s="20">
        <f>'Output Hours RAW'!D68+'Output Hours RAW'!T68+'Output Hours RAW'!U68</f>
        <v>182595006.18159956</v>
      </c>
      <c r="G68" s="20">
        <f>SUM('Output Hours RAW'!G68:S68)</f>
        <v>1182450892.3067799</v>
      </c>
      <c r="H68" s="20">
        <f>SUM('Output Hours RAW'!V68:X68)</f>
        <v>932024291.46483338</v>
      </c>
      <c r="I68" s="20">
        <f>SUM('Output Hours RAW'!Z68:AB68)</f>
        <v>1915938124.1258209</v>
      </c>
      <c r="J68" s="20">
        <f>SUM('Output Hours RAW'!AB68:AF68)</f>
        <v>630399418.5239296</v>
      </c>
      <c r="K68" s="20">
        <f>SUM('Output Hours RAW'!AH68:AI68)</f>
        <v>586688918.3064245</v>
      </c>
      <c r="L68" s="20">
        <f>SUM('Output Hours RAW'!AJ68:AN68)</f>
        <v>497807733.55987817</v>
      </c>
      <c r="M68" s="20">
        <f>SUM('Output Hours RAW'!AO68:AR68)</f>
        <v>679849048.03301978</v>
      </c>
      <c r="N68" s="20">
        <f>SUM('Output Hours RAW'!AS68:AY68)</f>
        <v>1019615213.8396128</v>
      </c>
      <c r="O68" s="20">
        <f>SUM('Output Hours RAW'!AZ68:BE68)</f>
        <v>961975281.26802635</v>
      </c>
      <c r="P68" s="20">
        <f>'Output Hours RAW'!BF68</f>
        <v>645283475.68731749</v>
      </c>
      <c r="Q68" s="20">
        <f>'Output Hours RAW'!BG68</f>
        <v>870830261.69802773</v>
      </c>
      <c r="R68" s="20">
        <f>SUM('Output Hours RAW'!BH68:BJ68)</f>
        <v>1447206064.7241218</v>
      </c>
    </row>
    <row r="69" spans="1:18" x14ac:dyDescent="0.25">
      <c r="A69" s="7" t="s">
        <v>99</v>
      </c>
      <c r="B69" s="20">
        <f>'Output Hours RAW'!B69</f>
        <v>12589462239.44063</v>
      </c>
      <c r="E69" s="20">
        <f>'Output Hours RAW'!C69</f>
        <v>208276587.28692424</v>
      </c>
      <c r="F69" s="20">
        <f>'Output Hours RAW'!D69+'Output Hours RAW'!T69+'Output Hours RAW'!U69</f>
        <v>189440259.08612603</v>
      </c>
      <c r="G69" s="20">
        <f>SUM('Output Hours RAW'!G69:S69)</f>
        <v>1197770541.9957404</v>
      </c>
      <c r="H69" s="20">
        <f>SUM('Output Hours RAW'!V69:X69)</f>
        <v>957118216.82908261</v>
      </c>
      <c r="I69" s="20">
        <f>SUM('Output Hours RAW'!Z69:AB69)</f>
        <v>1912281584.3372571</v>
      </c>
      <c r="J69" s="20">
        <f>SUM('Output Hours RAW'!AB69:AF69)</f>
        <v>635157824.36984396</v>
      </c>
      <c r="K69" s="20">
        <f>SUM('Output Hours RAW'!AH69:AI69)</f>
        <v>593951535.55979073</v>
      </c>
      <c r="L69" s="20">
        <f>SUM('Output Hours RAW'!AJ69:AN69)</f>
        <v>508843104.97684515</v>
      </c>
      <c r="M69" s="20">
        <f>SUM('Output Hours RAW'!AO69:AR69)</f>
        <v>693203755.08738375</v>
      </c>
      <c r="N69" s="20">
        <f>SUM('Output Hours RAW'!AS69:AY69)</f>
        <v>1035423524.4551646</v>
      </c>
      <c r="O69" s="20">
        <f>SUM('Output Hours RAW'!AZ69:BE69)</f>
        <v>962812577.6560657</v>
      </c>
      <c r="P69" s="20">
        <f>'Output Hours RAW'!BF69</f>
        <v>646320214.94608963</v>
      </c>
      <c r="Q69" s="20">
        <f>'Output Hours RAW'!BG69</f>
        <v>897474875.75126421</v>
      </c>
      <c r="R69" s="20">
        <f>SUM('Output Hours RAW'!BH69:BJ69)</f>
        <v>1439733973.8403845</v>
      </c>
    </row>
    <row r="70" spans="1:18" x14ac:dyDescent="0.25">
      <c r="A70" s="7" t="s">
        <v>100</v>
      </c>
      <c r="B70" s="20">
        <f>'Output Hours RAW'!B70</f>
        <v>12611600890.271343</v>
      </c>
      <c r="E70" s="20">
        <f>'Output Hours RAW'!C70</f>
        <v>207801663.81205934</v>
      </c>
      <c r="F70" s="20">
        <f>'Output Hours RAW'!D70+'Output Hours RAW'!T70+'Output Hours RAW'!U70</f>
        <v>188152781.99819589</v>
      </c>
      <c r="G70" s="20">
        <f>SUM('Output Hours RAW'!G70:S70)</f>
        <v>1186400309.2940862</v>
      </c>
      <c r="H70" s="20">
        <f>SUM('Output Hours RAW'!V70:X70)</f>
        <v>958622056.43597817</v>
      </c>
      <c r="I70" s="20">
        <f>SUM('Output Hours RAW'!Z70:AB70)</f>
        <v>1914928073.1797874</v>
      </c>
      <c r="J70" s="20">
        <f>SUM('Output Hours RAW'!AB70:AF70)</f>
        <v>631850934.97770989</v>
      </c>
      <c r="K70" s="20">
        <f>SUM('Output Hours RAW'!AH70:AI70)</f>
        <v>598657558.32075763</v>
      </c>
      <c r="L70" s="20">
        <f>SUM('Output Hours RAW'!AJ70:AN70)</f>
        <v>516465833.48867655</v>
      </c>
      <c r="M70" s="20">
        <f>SUM('Output Hours RAW'!AO70:AR70)</f>
        <v>689721568.96885467</v>
      </c>
      <c r="N70" s="20">
        <f>SUM('Output Hours RAW'!AS70:AY70)</f>
        <v>1041246811.7301433</v>
      </c>
      <c r="O70" s="20">
        <f>SUM('Output Hours RAW'!AZ70:BE70)</f>
        <v>962548170.33825302</v>
      </c>
      <c r="P70" s="20">
        <f>'Output Hours RAW'!BF70</f>
        <v>631861995.92590475</v>
      </c>
      <c r="Q70" s="20">
        <f>'Output Hours RAW'!BG70</f>
        <v>897604307.29895067</v>
      </c>
      <c r="R70" s="20">
        <f>SUM('Output Hours RAW'!BH70:BJ70)</f>
        <v>1445376145.4755557</v>
      </c>
    </row>
    <row r="71" spans="1:18" x14ac:dyDescent="0.25">
      <c r="A71" s="7" t="s">
        <v>101</v>
      </c>
      <c r="B71" s="20">
        <f>'Output Hours RAW'!B71</f>
        <v>12726184468.268126</v>
      </c>
      <c r="E71" s="20">
        <f>'Output Hours RAW'!C71</f>
        <v>227239659.94716889</v>
      </c>
      <c r="F71" s="20">
        <f>'Output Hours RAW'!D71+'Output Hours RAW'!T71+'Output Hours RAW'!U71</f>
        <v>184722816.67342335</v>
      </c>
      <c r="G71" s="20">
        <f>SUM('Output Hours RAW'!G71:S71)</f>
        <v>1184642853.7997284</v>
      </c>
      <c r="H71" s="20">
        <f>SUM('Output Hours RAW'!V71:X71)</f>
        <v>989215782.33774579</v>
      </c>
      <c r="I71" s="20">
        <f>SUM('Output Hours RAW'!Z71:AB71)</f>
        <v>1931770946.7191687</v>
      </c>
      <c r="J71" s="20">
        <f>SUM('Output Hours RAW'!AB71:AF71)</f>
        <v>637847425.92432737</v>
      </c>
      <c r="K71" s="20">
        <f>SUM('Output Hours RAW'!AH71:AI71)</f>
        <v>604439534.5641768</v>
      </c>
      <c r="L71" s="20">
        <f>SUM('Output Hours RAW'!AJ71:AN71)</f>
        <v>525991458.39259499</v>
      </c>
      <c r="M71" s="20">
        <f>SUM('Output Hours RAW'!AO71:AR71)</f>
        <v>696927786.35057116</v>
      </c>
      <c r="N71" s="20">
        <f>SUM('Output Hours RAW'!AS71:AY71)</f>
        <v>1066792367.4346758</v>
      </c>
      <c r="O71" s="20">
        <f>SUM('Output Hours RAW'!AZ71:BE71)</f>
        <v>967822008.28601861</v>
      </c>
      <c r="P71" s="20">
        <f>'Output Hours RAW'!BF71</f>
        <v>622717366.25163734</v>
      </c>
      <c r="Q71" s="20">
        <f>'Output Hours RAW'!BG71</f>
        <v>902776621.54988742</v>
      </c>
      <c r="R71" s="20">
        <f>SUM('Output Hours RAW'!BH71:BJ71)</f>
        <v>1449883677.1870492</v>
      </c>
    </row>
    <row r="72" spans="1:18" x14ac:dyDescent="0.25">
      <c r="A72" s="7" t="s">
        <v>102</v>
      </c>
      <c r="B72" s="20">
        <f>'Output Hours RAW'!B72</f>
        <v>12848688565.001562</v>
      </c>
      <c r="E72" s="20">
        <f>'Output Hours RAW'!C72</f>
        <v>236572018.17741618</v>
      </c>
      <c r="F72" s="20">
        <f>'Output Hours RAW'!D72+'Output Hours RAW'!T72+'Output Hours RAW'!U72</f>
        <v>179226945.2498408</v>
      </c>
      <c r="G72" s="20">
        <f>SUM('Output Hours RAW'!G72:S72)</f>
        <v>1190986929.8749666</v>
      </c>
      <c r="H72" s="20">
        <f>SUM('Output Hours RAW'!V72:X72)</f>
        <v>997112690.0662303</v>
      </c>
      <c r="I72" s="20">
        <f>SUM('Output Hours RAW'!Z72:AB72)</f>
        <v>1950505321.0421789</v>
      </c>
      <c r="J72" s="20">
        <f>SUM('Output Hours RAW'!AB72:AF72)</f>
        <v>641847809.18887711</v>
      </c>
      <c r="K72" s="20">
        <f>SUM('Output Hours RAW'!AH72:AI72)</f>
        <v>614687446.02920318</v>
      </c>
      <c r="L72" s="20">
        <f>SUM('Output Hours RAW'!AJ72:AN72)</f>
        <v>530689237.74505931</v>
      </c>
      <c r="M72" s="20">
        <f>SUM('Output Hours RAW'!AO72:AR72)</f>
        <v>695468439.95105696</v>
      </c>
      <c r="N72" s="20">
        <f>SUM('Output Hours RAW'!AS72:AY72)</f>
        <v>1097644204.3688865</v>
      </c>
      <c r="O72" s="20">
        <f>SUM('Output Hours RAW'!AZ72:BE72)</f>
        <v>990983885.39494586</v>
      </c>
      <c r="P72" s="20">
        <f>'Output Hours RAW'!BF72</f>
        <v>619406553.74286056</v>
      </c>
      <c r="Q72" s="20">
        <f>'Output Hours RAW'!BG72</f>
        <v>907639418.73087275</v>
      </c>
      <c r="R72" s="20">
        <f>SUM('Output Hours RAW'!BH72:BJ72)</f>
        <v>1455626678.6153932</v>
      </c>
    </row>
    <row r="73" spans="1:18" x14ac:dyDescent="0.25">
      <c r="A73" s="7" t="s">
        <v>103</v>
      </c>
      <c r="B73" s="20">
        <f>'Output Hours RAW'!B73</f>
        <v>12890988830.98315</v>
      </c>
      <c r="E73" s="20">
        <f>'Output Hours RAW'!C73</f>
        <v>234526027.25863352</v>
      </c>
      <c r="F73" s="20">
        <f>'Output Hours RAW'!D73+'Output Hours RAW'!T73+'Output Hours RAW'!U73</f>
        <v>181753400.69448638</v>
      </c>
      <c r="G73" s="20">
        <f>SUM('Output Hours RAW'!G73:S73)</f>
        <v>1189471908.1537962</v>
      </c>
      <c r="H73" s="20">
        <f>SUM('Output Hours RAW'!V73:X73)</f>
        <v>994833737.92580318</v>
      </c>
      <c r="I73" s="20">
        <f>SUM('Output Hours RAW'!Z73:AB73)</f>
        <v>1963125927.5203557</v>
      </c>
      <c r="J73" s="20">
        <f>SUM('Output Hours RAW'!AB73:AF73)</f>
        <v>635584826.67533898</v>
      </c>
      <c r="K73" s="20">
        <f>SUM('Output Hours RAW'!AH73:AI73)</f>
        <v>621073401.24036717</v>
      </c>
      <c r="L73" s="20">
        <f>SUM('Output Hours RAW'!AJ73:AN73)</f>
        <v>537081573.52887702</v>
      </c>
      <c r="M73" s="20">
        <f>SUM('Output Hours RAW'!AO73:AR73)</f>
        <v>692924644.86462605</v>
      </c>
      <c r="N73" s="20">
        <f>SUM('Output Hours RAW'!AS73:AY73)</f>
        <v>1101505360.2590113</v>
      </c>
      <c r="O73" s="20">
        <f>SUM('Output Hours RAW'!AZ73:BE73)</f>
        <v>1011934438.4350059</v>
      </c>
      <c r="P73" s="20">
        <f>'Output Hours RAW'!BF73</f>
        <v>620803024.30336928</v>
      </c>
      <c r="Q73" s="20">
        <f>'Output Hours RAW'!BG73</f>
        <v>905128076.68441856</v>
      </c>
      <c r="R73" s="20">
        <f>SUM('Output Hours RAW'!BH73:BJ73)</f>
        <v>1465308015.4313357</v>
      </c>
    </row>
    <row r="74" spans="1:18" x14ac:dyDescent="0.25">
      <c r="A74" s="7" t="s">
        <v>104</v>
      </c>
      <c r="B74" s="20">
        <f>'Output Hours RAW'!B74</f>
        <v>12967741288.115433</v>
      </c>
      <c r="E74" s="20">
        <f>'Output Hours RAW'!C74</f>
        <v>230528873.35202011</v>
      </c>
      <c r="F74" s="20">
        <f>'Output Hours RAW'!D74+'Output Hours RAW'!T74+'Output Hours RAW'!U74</f>
        <v>186222337.65291971</v>
      </c>
      <c r="G74" s="20">
        <f>SUM('Output Hours RAW'!G74:S74)</f>
        <v>1197410504.0057914</v>
      </c>
      <c r="H74" s="20">
        <f>SUM('Output Hours RAW'!V74:X74)</f>
        <v>1008278572.8722078</v>
      </c>
      <c r="I74" s="20">
        <f>SUM('Output Hours RAW'!Z74:AB74)</f>
        <v>1943390323.6787596</v>
      </c>
      <c r="J74" s="20">
        <f>SUM('Output Hours RAW'!AB74:AF74)</f>
        <v>634543504.61480367</v>
      </c>
      <c r="K74" s="20">
        <f>SUM('Output Hours RAW'!AH74:AI74)</f>
        <v>629437557.7250402</v>
      </c>
      <c r="L74" s="20">
        <f>SUM('Output Hours RAW'!AJ74:AN74)</f>
        <v>545065911.42413521</v>
      </c>
      <c r="M74" s="20">
        <f>SUM('Output Hours RAW'!AO74:AR74)</f>
        <v>699076707.51264322</v>
      </c>
      <c r="N74" s="20">
        <f>SUM('Output Hours RAW'!AS74:AY74)</f>
        <v>1105148549.8579774</v>
      </c>
      <c r="O74" s="20">
        <f>SUM('Output Hours RAW'!AZ74:BE74)</f>
        <v>1038379079.4281313</v>
      </c>
      <c r="P74" s="20">
        <f>'Output Hours RAW'!BF74</f>
        <v>626267283.81754625</v>
      </c>
      <c r="Q74" s="20">
        <f>'Output Hours RAW'!BG74</f>
        <v>908401843.87918794</v>
      </c>
      <c r="R74" s="20">
        <f>SUM('Output Hours RAW'!BH74:BJ74)</f>
        <v>1466167597.7413082</v>
      </c>
    </row>
    <row r="75" spans="1:18" x14ac:dyDescent="0.25">
      <c r="A75" s="7" t="s">
        <v>105</v>
      </c>
      <c r="B75" s="20">
        <f>'Output Hours RAW'!B75</f>
        <v>13003516969.7337</v>
      </c>
      <c r="E75" s="20">
        <f>'Output Hours RAW'!C75</f>
        <v>211010431.38152266</v>
      </c>
      <c r="F75" s="20">
        <f>'Output Hours RAW'!D75+'Output Hours RAW'!T75+'Output Hours RAW'!U75</f>
        <v>179922635.95443267</v>
      </c>
      <c r="G75" s="20">
        <f>SUM('Output Hours RAW'!G75:S75)</f>
        <v>1202618187.3181727</v>
      </c>
      <c r="H75" s="20">
        <f>SUM('Output Hours RAW'!V75:X75)</f>
        <v>1009478743.5044365</v>
      </c>
      <c r="I75" s="20">
        <f>SUM('Output Hours RAW'!Z75:AB75)</f>
        <v>1948466389.7461009</v>
      </c>
      <c r="J75" s="20">
        <f>SUM('Output Hours RAW'!AB75:AF75)</f>
        <v>639499008.6868875</v>
      </c>
      <c r="K75" s="20">
        <f>SUM('Output Hours RAW'!AH75:AI75)</f>
        <v>632215143.83965003</v>
      </c>
      <c r="L75" s="20">
        <f>SUM('Output Hours RAW'!AJ75:AN75)</f>
        <v>544354513.55684102</v>
      </c>
      <c r="M75" s="20">
        <f>SUM('Output Hours RAW'!AO75:AR75)</f>
        <v>693510576.08250499</v>
      </c>
      <c r="N75" s="20">
        <f>SUM('Output Hours RAW'!AS75:AY75)</f>
        <v>1127553731.9471669</v>
      </c>
      <c r="O75" s="20">
        <f>SUM('Output Hours RAW'!AZ75:BE75)</f>
        <v>1044635351.7845745</v>
      </c>
      <c r="P75" s="20">
        <f>'Output Hours RAW'!BF75</f>
        <v>615189808.5643028</v>
      </c>
      <c r="Q75" s="20">
        <f>'Output Hours RAW'!BG75</f>
        <v>912625440.13662672</v>
      </c>
      <c r="R75" s="20">
        <f>SUM('Output Hours RAW'!BH75:BJ75)</f>
        <v>1466774718.7353387</v>
      </c>
    </row>
    <row r="76" spans="1:18" x14ac:dyDescent="0.25">
      <c r="A76" s="7" t="s">
        <v>106</v>
      </c>
      <c r="B76" s="20">
        <f>'Output Hours RAW'!B76</f>
        <v>12986678074.027534</v>
      </c>
      <c r="E76" s="20">
        <f>'Output Hours RAW'!C76</f>
        <v>200442724.15819794</v>
      </c>
      <c r="F76" s="20">
        <f>'Output Hours RAW'!D76+'Output Hours RAW'!T76+'Output Hours RAW'!U76</f>
        <v>187999869.30993807</v>
      </c>
      <c r="G76" s="20">
        <f>SUM('Output Hours RAW'!G76:S76)</f>
        <v>1200401022.038059</v>
      </c>
      <c r="H76" s="20">
        <f>SUM('Output Hours RAW'!V76:X76)</f>
        <v>992042588.71748328</v>
      </c>
      <c r="I76" s="20">
        <f>SUM('Output Hours RAW'!Z76:AB76)</f>
        <v>1963804979.664067</v>
      </c>
      <c r="J76" s="20">
        <f>SUM('Output Hours RAW'!AB76:AF76)</f>
        <v>655233420.45684695</v>
      </c>
      <c r="K76" s="20">
        <f>SUM('Output Hours RAW'!AH76:AI76)</f>
        <v>641770658.64761114</v>
      </c>
      <c r="L76" s="20">
        <f>SUM('Output Hours RAW'!AJ76:AN76)</f>
        <v>539773202.24155593</v>
      </c>
      <c r="M76" s="20">
        <f>SUM('Output Hours RAW'!AO76:AR76)</f>
        <v>695600882.19488525</v>
      </c>
      <c r="N76" s="20">
        <f>SUM('Output Hours RAW'!AS76:AY76)</f>
        <v>1125191392.588912</v>
      </c>
      <c r="O76" s="20">
        <f>SUM('Output Hours RAW'!AZ76:BE76)</f>
        <v>1055143464.0220029</v>
      </c>
      <c r="P76" s="20">
        <f>'Output Hours RAW'!BF76</f>
        <v>604261160.93388855</v>
      </c>
      <c r="Q76" s="20">
        <f>'Output Hours RAW'!BG76</f>
        <v>906487664.83131588</v>
      </c>
      <c r="R76" s="20">
        <f>SUM('Output Hours RAW'!BH76:BJ76)</f>
        <v>1473038166.5121536</v>
      </c>
    </row>
    <row r="77" spans="1:18" x14ac:dyDescent="0.25">
      <c r="A77" s="7" t="s">
        <v>107</v>
      </c>
      <c r="B77" s="20">
        <f>'Output Hours RAW'!B77</f>
        <v>12991278124.19949</v>
      </c>
      <c r="E77" s="20">
        <f>'Output Hours RAW'!C77</f>
        <v>202489772.78367645</v>
      </c>
      <c r="F77" s="20">
        <f>'Output Hours RAW'!D77+'Output Hours RAW'!T77+'Output Hours RAW'!U77</f>
        <v>181696709.27485269</v>
      </c>
      <c r="G77" s="20">
        <f>SUM('Output Hours RAW'!G77:S77)</f>
        <v>1191451358.3771353</v>
      </c>
      <c r="H77" s="20">
        <f>SUM('Output Hours RAW'!V77:X77)</f>
        <v>1004614173.8680278</v>
      </c>
      <c r="I77" s="20">
        <f>SUM('Output Hours RAW'!Z77:AB77)</f>
        <v>1938976862.1623635</v>
      </c>
      <c r="J77" s="20">
        <f>SUM('Output Hours RAW'!AB77:AF77)</f>
        <v>670037222.56075704</v>
      </c>
      <c r="K77" s="20">
        <f>SUM('Output Hours RAW'!AH77:AI77)</f>
        <v>650086258.33110607</v>
      </c>
      <c r="L77" s="20">
        <f>SUM('Output Hours RAW'!AJ77:AN77)</f>
        <v>529205284.51139402</v>
      </c>
      <c r="M77" s="20">
        <f>SUM('Output Hours RAW'!AO77:AR77)</f>
        <v>691451925.68498111</v>
      </c>
      <c r="N77" s="20">
        <f>SUM('Output Hours RAW'!AS77:AY77)</f>
        <v>1131543728.1490395</v>
      </c>
      <c r="O77" s="20">
        <f>SUM('Output Hours RAW'!AZ77:BE77)</f>
        <v>1070630895.7790003</v>
      </c>
      <c r="P77" s="20">
        <f>'Output Hours RAW'!BF77</f>
        <v>605808117.04783142</v>
      </c>
      <c r="Q77" s="20">
        <f>'Output Hours RAW'!BG77</f>
        <v>904348337.65328526</v>
      </c>
      <c r="R77" s="20">
        <f>SUM('Output Hours RAW'!BH77:BJ77)</f>
        <v>1475570410.5310152</v>
      </c>
    </row>
    <row r="78" spans="1:18" x14ac:dyDescent="0.25">
      <c r="A78" s="7" t="s">
        <v>108</v>
      </c>
      <c r="B78" s="20">
        <f>'Output Hours RAW'!B78</f>
        <v>13247413960.176456</v>
      </c>
      <c r="E78" s="20">
        <f>'Output Hours RAW'!C78</f>
        <v>223191926.34511399</v>
      </c>
      <c r="F78" s="20">
        <f>'Output Hours RAW'!D78+'Output Hours RAW'!T78+'Output Hours RAW'!U78</f>
        <v>179318966.51755774</v>
      </c>
      <c r="G78" s="20">
        <f>SUM('Output Hours RAW'!G78:S78)</f>
        <v>1223399014.5183887</v>
      </c>
      <c r="H78" s="20">
        <f>SUM('Output Hours RAW'!V78:X78)</f>
        <v>1032118589.7157089</v>
      </c>
      <c r="I78" s="20">
        <f>SUM('Output Hours RAW'!Z78:AB78)</f>
        <v>1990673342.2348404</v>
      </c>
      <c r="J78" s="20">
        <f>SUM('Output Hours RAW'!AB78:AF78)</f>
        <v>692757920.75195968</v>
      </c>
      <c r="K78" s="20">
        <f>SUM('Output Hours RAW'!AH78:AI78)</f>
        <v>641506077.95742822</v>
      </c>
      <c r="L78" s="20">
        <f>SUM('Output Hours RAW'!AJ78:AN78)</f>
        <v>548745947.01240253</v>
      </c>
      <c r="M78" s="20">
        <f>SUM('Output Hours RAW'!AO78:AR78)</f>
        <v>694493382.12999654</v>
      </c>
      <c r="N78" s="20">
        <f>SUM('Output Hours RAW'!AS78:AY78)</f>
        <v>1167366319.2776327</v>
      </c>
      <c r="O78" s="20">
        <f>SUM('Output Hours RAW'!AZ78:BE78)</f>
        <v>1099220193.7897167</v>
      </c>
      <c r="P78" s="20">
        <f>'Output Hours RAW'!BF78</f>
        <v>594407450.18461275</v>
      </c>
      <c r="Q78" s="20">
        <f>'Output Hours RAW'!BG78</f>
        <v>945348695.72353625</v>
      </c>
      <c r="R78" s="20">
        <f>SUM('Output Hours RAW'!BH78:BJ78)</f>
        <v>1477183248.9627566</v>
      </c>
    </row>
    <row r="79" spans="1:18" x14ac:dyDescent="0.25">
      <c r="A79" s="7" t="s">
        <v>109</v>
      </c>
      <c r="B79" s="20">
        <f>'Output Hours RAW'!B79</f>
        <v>13181295522.763266</v>
      </c>
      <c r="E79" s="20">
        <f>'Output Hours RAW'!C79</f>
        <v>207107199.38984859</v>
      </c>
      <c r="F79" s="20">
        <f>'Output Hours RAW'!D79+'Output Hours RAW'!T79+'Output Hours RAW'!U79</f>
        <v>182859696.43040687</v>
      </c>
      <c r="G79" s="20">
        <f>SUM('Output Hours RAW'!G79:S79)</f>
        <v>1192008435.3025544</v>
      </c>
      <c r="H79" s="20">
        <f>SUM('Output Hours RAW'!V79:X79)</f>
        <v>1027844999.0524389</v>
      </c>
      <c r="I79" s="20">
        <f>SUM('Output Hours RAW'!Z79:AB79)</f>
        <v>1975752347.9460325</v>
      </c>
      <c r="J79" s="20">
        <f>SUM('Output Hours RAW'!AB79:AF79)</f>
        <v>679255186.8526268</v>
      </c>
      <c r="K79" s="20">
        <f>SUM('Output Hours RAW'!AH79:AI79)</f>
        <v>638712119.50447297</v>
      </c>
      <c r="L79" s="20">
        <f>SUM('Output Hours RAW'!AJ79:AN79)</f>
        <v>548431481.26618528</v>
      </c>
      <c r="M79" s="20">
        <f>SUM('Output Hours RAW'!AO79:AR79)</f>
        <v>702937887.59425402</v>
      </c>
      <c r="N79" s="20">
        <f>SUM('Output Hours RAW'!AS79:AY79)</f>
        <v>1158398503.9050636</v>
      </c>
      <c r="O79" s="20">
        <f>SUM('Output Hours RAW'!AZ79:BE79)</f>
        <v>1097742077.388031</v>
      </c>
      <c r="P79" s="20">
        <f>'Output Hours RAW'!BF79</f>
        <v>601211797.43839872</v>
      </c>
      <c r="Q79" s="20">
        <f>'Output Hours RAW'!BG79</f>
        <v>930574291.09086919</v>
      </c>
      <c r="R79" s="20">
        <f>SUM('Output Hours RAW'!BH79:BJ79)</f>
        <v>1478164066.8182802</v>
      </c>
    </row>
    <row r="80" spans="1:18" x14ac:dyDescent="0.25">
      <c r="A80" s="7" t="s">
        <v>110</v>
      </c>
      <c r="B80" s="20">
        <f>'Output Hours RAW'!B80</f>
        <v>13214737313.112724</v>
      </c>
      <c r="E80" s="20">
        <f>'Output Hours RAW'!C80</f>
        <v>204517490.84040812</v>
      </c>
      <c r="F80" s="20">
        <f>'Output Hours RAW'!D80+'Output Hours RAW'!T80+'Output Hours RAW'!U80</f>
        <v>179962483.3249633</v>
      </c>
      <c r="G80" s="20">
        <f>SUM('Output Hours RAW'!G80:S80)</f>
        <v>1196676058.9757695</v>
      </c>
      <c r="H80" s="20">
        <f>SUM('Output Hours RAW'!V80:X80)</f>
        <v>1033343781.1401188</v>
      </c>
      <c r="I80" s="20">
        <f>SUM('Output Hours RAW'!Z80:AB80)</f>
        <v>1977997197.8860333</v>
      </c>
      <c r="J80" s="20">
        <f>SUM('Output Hours RAW'!AB80:AF80)</f>
        <v>698599662.38082469</v>
      </c>
      <c r="K80" s="20">
        <f>SUM('Output Hours RAW'!AH80:AI80)</f>
        <v>642850089.85099304</v>
      </c>
      <c r="L80" s="20">
        <f>SUM('Output Hours RAW'!AJ80:AN80)</f>
        <v>559455727.42039263</v>
      </c>
      <c r="M80" s="20">
        <f>SUM('Output Hours RAW'!AO80:AR80)</f>
        <v>706911934.73477554</v>
      </c>
      <c r="N80" s="20">
        <f>SUM('Output Hours RAW'!AS80:AY80)</f>
        <v>1165423618.379612</v>
      </c>
      <c r="O80" s="20">
        <f>SUM('Output Hours RAW'!AZ80:BE80)</f>
        <v>1110185249.4824228</v>
      </c>
      <c r="P80" s="20">
        <f>'Output Hours RAW'!BF80</f>
        <v>592041223.09862709</v>
      </c>
      <c r="Q80" s="20">
        <f>'Output Hours RAW'!BG80</f>
        <v>913869637.05984735</v>
      </c>
      <c r="R80" s="20">
        <f>SUM('Output Hours RAW'!BH80:BJ80)</f>
        <v>1478617994.7795837</v>
      </c>
    </row>
    <row r="81" spans="1:18" x14ac:dyDescent="0.25">
      <c r="A81" s="7" t="s">
        <v>111</v>
      </c>
      <c r="B81" s="20">
        <f>'Output Hours RAW'!B81</f>
        <v>13245167542.534746</v>
      </c>
      <c r="E81" s="20">
        <f>'Output Hours RAW'!C81</f>
        <v>205302150.7560553</v>
      </c>
      <c r="F81" s="20">
        <f>'Output Hours RAW'!D81+'Output Hours RAW'!T81+'Output Hours RAW'!U81</f>
        <v>180390903.37407133</v>
      </c>
      <c r="G81" s="20">
        <f>SUM('Output Hours RAW'!G81:S81)</f>
        <v>1191791346.9436207</v>
      </c>
      <c r="H81" s="20">
        <f>SUM('Output Hours RAW'!V81:X81)</f>
        <v>1029021482.7792132</v>
      </c>
      <c r="I81" s="20">
        <f>SUM('Output Hours RAW'!Z81:AB81)</f>
        <v>1992122684.1403055</v>
      </c>
      <c r="J81" s="20">
        <f>SUM('Output Hours RAW'!AB81:AF81)</f>
        <v>707383709.27838683</v>
      </c>
      <c r="K81" s="20">
        <f>SUM('Output Hours RAW'!AH81:AI81)</f>
        <v>654994066.93421614</v>
      </c>
      <c r="L81" s="20">
        <f>SUM('Output Hours RAW'!AJ81:AN81)</f>
        <v>573180487.80734825</v>
      </c>
      <c r="M81" s="20">
        <f>SUM('Output Hours RAW'!AO81:AR81)</f>
        <v>709425379.53351593</v>
      </c>
      <c r="N81" s="20">
        <f>SUM('Output Hours RAW'!AS81:AY81)</f>
        <v>1181423609.900074</v>
      </c>
      <c r="O81" s="20">
        <f>SUM('Output Hours RAW'!AZ81:BE81)</f>
        <v>1093982457.5253634</v>
      </c>
      <c r="P81" s="20">
        <f>'Output Hours RAW'!BF81</f>
        <v>588392466.73168242</v>
      </c>
      <c r="Q81" s="20">
        <f>'Output Hours RAW'!BG81</f>
        <v>928798473.05113161</v>
      </c>
      <c r="R81" s="20">
        <f>SUM('Output Hours RAW'!BH81:BJ81)</f>
        <v>1471841579.4227352</v>
      </c>
    </row>
    <row r="82" spans="1:18" x14ac:dyDescent="0.25">
      <c r="A82" s="7" t="s">
        <v>112</v>
      </c>
      <c r="B82" s="20">
        <f>'Output Hours RAW'!B82</f>
        <v>13297141529.65188</v>
      </c>
      <c r="E82" s="20">
        <f>'Output Hours RAW'!C82</f>
        <v>217360100.46372771</v>
      </c>
      <c r="F82" s="20">
        <f>'Output Hours RAW'!D82+'Output Hours RAW'!T82+'Output Hours RAW'!U82</f>
        <v>186340388.14620173</v>
      </c>
      <c r="G82" s="20">
        <f>SUM('Output Hours RAW'!G82:S82)</f>
        <v>1191467597.3011014</v>
      </c>
      <c r="H82" s="20">
        <f>SUM('Output Hours RAW'!V82:X82)</f>
        <v>1045444945.9438093</v>
      </c>
      <c r="I82" s="20">
        <f>SUM('Output Hours RAW'!Z82:AB82)</f>
        <v>1993718995.0125651</v>
      </c>
      <c r="J82" s="20">
        <f>SUM('Output Hours RAW'!AB82:AF82)</f>
        <v>707791048.98001003</v>
      </c>
      <c r="K82" s="20">
        <f>SUM('Output Hours RAW'!AH82:AI82)</f>
        <v>667181453.01910424</v>
      </c>
      <c r="L82" s="20">
        <f>SUM('Output Hours RAW'!AJ82:AN82)</f>
        <v>572405905.26977813</v>
      </c>
      <c r="M82" s="20">
        <f>SUM('Output Hours RAW'!AO82:AR82)</f>
        <v>706972367.2893126</v>
      </c>
      <c r="N82" s="20">
        <f>SUM('Output Hours RAW'!AS82:AY82)</f>
        <v>1203487624.5859511</v>
      </c>
      <c r="O82" s="20">
        <f>SUM('Output Hours RAW'!AZ82:BE82)</f>
        <v>1087062984.6967294</v>
      </c>
      <c r="P82" s="20">
        <f>'Output Hours RAW'!BF82</f>
        <v>591418855.47320199</v>
      </c>
      <c r="Q82" s="20">
        <f>'Output Hours RAW'!BG82</f>
        <v>915097896.68898797</v>
      </c>
      <c r="R82" s="20">
        <f>SUM('Output Hours RAW'!BH82:BJ82)</f>
        <v>1481593452.2629607</v>
      </c>
    </row>
    <row r="83" spans="1:18" x14ac:dyDescent="0.25">
      <c r="A83" s="7" t="s">
        <v>113</v>
      </c>
      <c r="B83" s="20">
        <f>'Output Hours RAW'!B83</f>
        <v>13380674443.865108</v>
      </c>
      <c r="E83" s="20">
        <f>'Output Hours RAW'!C83</f>
        <v>228610105.38036156</v>
      </c>
      <c r="F83" s="20">
        <f>'Output Hours RAW'!D83+'Output Hours RAW'!T83+'Output Hours RAW'!U83</f>
        <v>187281055.33463255</v>
      </c>
      <c r="G83" s="20">
        <f>SUM('Output Hours RAW'!G83:S83)</f>
        <v>1184825714.4250543</v>
      </c>
      <c r="H83" s="20">
        <f>SUM('Output Hours RAW'!V83:X83)</f>
        <v>1064987268.7380759</v>
      </c>
      <c r="I83" s="20">
        <f>SUM('Output Hours RAW'!Z83:AB83)</f>
        <v>1989757888.0564551</v>
      </c>
      <c r="J83" s="20">
        <f>SUM('Output Hours RAW'!AB83:AF83)</f>
        <v>700483666.45825028</v>
      </c>
      <c r="K83" s="20">
        <f>SUM('Output Hours RAW'!AH83:AI83)</f>
        <v>680283670.78364193</v>
      </c>
      <c r="L83" s="20">
        <f>SUM('Output Hours RAW'!AJ83:AN83)</f>
        <v>594572731.68149161</v>
      </c>
      <c r="M83" s="20">
        <f>SUM('Output Hours RAW'!AO83:AR83)</f>
        <v>699589801.08443403</v>
      </c>
      <c r="N83" s="20">
        <f>SUM('Output Hours RAW'!AS83:AY83)</f>
        <v>1172433509.8435793</v>
      </c>
      <c r="O83" s="20">
        <f>SUM('Output Hours RAW'!AZ83:BE83)</f>
        <v>1109458556.3889129</v>
      </c>
      <c r="P83" s="20">
        <f>'Output Hours RAW'!BF83</f>
        <v>591822206.44137335</v>
      </c>
      <c r="Q83" s="20">
        <f>'Output Hours RAW'!BG83</f>
        <v>921331638.70069683</v>
      </c>
      <c r="R83" s="20">
        <f>SUM('Output Hours RAW'!BH83:BJ83)</f>
        <v>1500445499.6952915</v>
      </c>
    </row>
    <row r="84" spans="1:18" x14ac:dyDescent="0.25">
      <c r="A84" s="7" t="s">
        <v>114</v>
      </c>
      <c r="B84" s="20">
        <f>'Output Hours RAW'!B84</f>
        <v>13451798376.504496</v>
      </c>
      <c r="E84" s="20">
        <f>'Output Hours RAW'!C84</f>
        <v>217874641.50172263</v>
      </c>
      <c r="F84" s="20">
        <f>'Output Hours RAW'!D84+'Output Hours RAW'!T84+'Output Hours RAW'!U84</f>
        <v>190266503.77015114</v>
      </c>
      <c r="G84" s="20">
        <f>SUM('Output Hours RAW'!G84:S84)</f>
        <v>1205252518.5076637</v>
      </c>
      <c r="H84" s="20">
        <f>SUM('Output Hours RAW'!V84:X84)</f>
        <v>1094061681.6061463</v>
      </c>
      <c r="I84" s="20">
        <f>SUM('Output Hours RAW'!Z84:AB84)</f>
        <v>1997524219.3969622</v>
      </c>
      <c r="J84" s="20">
        <f>SUM('Output Hours RAW'!AB84:AF84)</f>
        <v>692997924.12903607</v>
      </c>
      <c r="K84" s="20">
        <f>SUM('Output Hours RAW'!AH84:AI84)</f>
        <v>689906203.51593888</v>
      </c>
      <c r="L84" s="20">
        <f>SUM('Output Hours RAW'!AJ84:AN84)</f>
        <v>601898806.46168101</v>
      </c>
      <c r="M84" s="20">
        <f>SUM('Output Hours RAW'!AO84:AR84)</f>
        <v>698211129.30555642</v>
      </c>
      <c r="N84" s="20">
        <f>SUM('Output Hours RAW'!AS84:AY84)</f>
        <v>1162901814.1618431</v>
      </c>
      <c r="O84" s="20">
        <f>SUM('Output Hours RAW'!AZ84:BE84)</f>
        <v>1112879814.7979212</v>
      </c>
      <c r="P84" s="20">
        <f>'Output Hours RAW'!BF84</f>
        <v>602367544.31882679</v>
      </c>
      <c r="Q84" s="20">
        <f>'Output Hours RAW'!BG84</f>
        <v>925012163.98504806</v>
      </c>
      <c r="R84" s="20">
        <f>SUM('Output Hours RAW'!BH84:BJ84)</f>
        <v>1501923410.5793235</v>
      </c>
    </row>
    <row r="85" spans="1:18" x14ac:dyDescent="0.25">
      <c r="A85" s="7" t="s">
        <v>115</v>
      </c>
      <c r="B85" s="20">
        <f>'Output Hours RAW'!B85</f>
        <v>13318801057.471062</v>
      </c>
      <c r="E85" s="20">
        <f>'Output Hours RAW'!C85</f>
        <v>214927852.23008192</v>
      </c>
      <c r="F85" s="20">
        <f>'Output Hours RAW'!D85+'Output Hours RAW'!T85+'Output Hours RAW'!U85</f>
        <v>188862803.18576837</v>
      </c>
      <c r="G85" s="20">
        <f>SUM('Output Hours RAW'!G85:S85)</f>
        <v>1211552329.1820798</v>
      </c>
      <c r="H85" s="20">
        <f>SUM('Output Hours RAW'!V85:X85)</f>
        <v>1084564776.0031011</v>
      </c>
      <c r="I85" s="20">
        <f>SUM('Output Hours RAW'!Z85:AB85)</f>
        <v>1970358893.4936213</v>
      </c>
      <c r="J85" s="20">
        <f>SUM('Output Hours RAW'!AB85:AF85)</f>
        <v>683893825.77545953</v>
      </c>
      <c r="K85" s="20">
        <f>SUM('Output Hours RAW'!AH85:AI85)</f>
        <v>670462076.65800083</v>
      </c>
      <c r="L85" s="20">
        <f>SUM('Output Hours RAW'!AJ85:AN85)</f>
        <v>594011708.66646409</v>
      </c>
      <c r="M85" s="20">
        <f>SUM('Output Hours RAW'!AO85:AR85)</f>
        <v>691510490.39239013</v>
      </c>
      <c r="N85" s="20">
        <f>SUM('Output Hours RAW'!AS85:AY85)</f>
        <v>1118274002.8640997</v>
      </c>
      <c r="O85" s="20">
        <f>SUM('Output Hours RAW'!AZ85:BE85)</f>
        <v>1115636632.2589014</v>
      </c>
      <c r="P85" s="20">
        <f>'Output Hours RAW'!BF85</f>
        <v>592213979.75507236</v>
      </c>
      <c r="Q85" s="20">
        <f>'Output Hours RAW'!BG85</f>
        <v>901512251.917732</v>
      </c>
      <c r="R85" s="20">
        <f>SUM('Output Hours RAW'!BH85:BJ85)</f>
        <v>1493720898.7048268</v>
      </c>
    </row>
    <row r="86" spans="1:18" x14ac:dyDescent="0.25">
      <c r="A86" s="7" t="s">
        <v>116</v>
      </c>
      <c r="B86" s="20">
        <f>'Output Hours RAW'!B86</f>
        <v>13349191321.925499</v>
      </c>
      <c r="E86" s="20">
        <f>'Output Hours RAW'!C86</f>
        <v>213977649.15697595</v>
      </c>
      <c r="F86" s="20">
        <f>'Output Hours RAW'!D86+'Output Hours RAW'!T86+'Output Hours RAW'!U86</f>
        <v>195471079.28401095</v>
      </c>
      <c r="G86" s="20">
        <f>SUM('Output Hours RAW'!G86:S86)</f>
        <v>1207356551.1600871</v>
      </c>
      <c r="H86" s="20">
        <f>SUM('Output Hours RAW'!V86:X86)</f>
        <v>1057664566.3879218</v>
      </c>
      <c r="I86" s="20">
        <f>SUM('Output Hours RAW'!Z86:AB86)</f>
        <v>2020000461.8465571</v>
      </c>
      <c r="J86" s="20">
        <f>SUM('Output Hours RAW'!AB86:AF86)</f>
        <v>684458542.14713109</v>
      </c>
      <c r="K86" s="20">
        <f>SUM('Output Hours RAW'!AH86:AI86)</f>
        <v>669776449.50502825</v>
      </c>
      <c r="L86" s="20">
        <f>SUM('Output Hours RAW'!AJ86:AN86)</f>
        <v>587220350.4529022</v>
      </c>
      <c r="M86" s="20">
        <f>SUM('Output Hours RAW'!AO86:AR86)</f>
        <v>694462369.68239307</v>
      </c>
      <c r="N86" s="20">
        <f>SUM('Output Hours RAW'!AS86:AY86)</f>
        <v>1138584985.169378</v>
      </c>
      <c r="O86" s="20">
        <f>SUM('Output Hours RAW'!AZ86:BE86)</f>
        <v>1111220929.8771732</v>
      </c>
      <c r="P86" s="20">
        <f>'Output Hours RAW'!BF86</f>
        <v>593971272.63637447</v>
      </c>
      <c r="Q86" s="20">
        <f>'Output Hours RAW'!BG86</f>
        <v>910133320.64472401</v>
      </c>
      <c r="R86" s="20">
        <f>SUM('Output Hours RAW'!BH86:BJ86)</f>
        <v>1493743383.0000186</v>
      </c>
    </row>
    <row r="87" spans="1:18" x14ac:dyDescent="0.25">
      <c r="A87" s="7" t="s">
        <v>117</v>
      </c>
      <c r="B87" s="20">
        <f>'Output Hours RAW'!B87</f>
        <v>13414483784.286139</v>
      </c>
      <c r="E87" s="20">
        <f>'Output Hours RAW'!C87</f>
        <v>214802492.97447178</v>
      </c>
      <c r="F87" s="20">
        <f>'Output Hours RAW'!D87+'Output Hours RAW'!T87+'Output Hours RAW'!U87</f>
        <v>194891407.61583596</v>
      </c>
      <c r="G87" s="20">
        <f>SUM('Output Hours RAW'!G87:S87)</f>
        <v>1206790015.4315598</v>
      </c>
      <c r="H87" s="20">
        <f>SUM('Output Hours RAW'!V87:X87)</f>
        <v>1065138796.4774196</v>
      </c>
      <c r="I87" s="20">
        <f>SUM('Output Hours RAW'!Z87:AB87)</f>
        <v>1979522700.9271138</v>
      </c>
      <c r="J87" s="20">
        <f>SUM('Output Hours RAW'!AB87:AF87)</f>
        <v>699475584.04245353</v>
      </c>
      <c r="K87" s="20">
        <f>SUM('Output Hours RAW'!AH87:AI87)</f>
        <v>662439820.51848471</v>
      </c>
      <c r="L87" s="20">
        <f>SUM('Output Hours RAW'!AJ87:AN87)</f>
        <v>588799202.53276658</v>
      </c>
      <c r="M87" s="20">
        <f>SUM('Output Hours RAW'!AO87:AR87)</f>
        <v>707326977.50445163</v>
      </c>
      <c r="N87" s="20">
        <f>SUM('Output Hours RAW'!AS87:AY87)</f>
        <v>1163361935.9573002</v>
      </c>
      <c r="O87" s="20">
        <f>SUM('Output Hours RAW'!AZ87:BE87)</f>
        <v>1125993767.3002777</v>
      </c>
      <c r="P87" s="20">
        <f>'Output Hours RAW'!BF87</f>
        <v>597978916.78855622</v>
      </c>
      <c r="Q87" s="20">
        <f>'Output Hours RAW'!BG87</f>
        <v>920502028.46950245</v>
      </c>
      <c r="R87" s="20">
        <f>SUM('Output Hours RAW'!BH87:BJ87)</f>
        <v>1501038675.9273493</v>
      </c>
    </row>
    <row r="88" spans="1:18" x14ac:dyDescent="0.25">
      <c r="A88" s="7" t="s">
        <v>118</v>
      </c>
      <c r="B88" s="20">
        <f>'Output Hours RAW'!B88</f>
        <v>13437046881.993254</v>
      </c>
      <c r="E88" s="20">
        <f>'Output Hours RAW'!C88</f>
        <v>218899614.38370851</v>
      </c>
      <c r="F88" s="20">
        <f>'Output Hours RAW'!D88+'Output Hours RAW'!T88+'Output Hours RAW'!U88</f>
        <v>202344328.39937729</v>
      </c>
      <c r="G88" s="20">
        <f>SUM('Output Hours RAW'!G88:S88)</f>
        <v>1208617624.9602585</v>
      </c>
      <c r="H88" s="20">
        <f>SUM('Output Hours RAW'!V88:X88)</f>
        <v>1074139752.4599664</v>
      </c>
      <c r="I88" s="20">
        <f>SUM('Output Hours RAW'!Z88:AB88)</f>
        <v>1985265851.1973743</v>
      </c>
      <c r="J88" s="20">
        <f>SUM('Output Hours RAW'!AB88:AF88)</f>
        <v>697438731.75950205</v>
      </c>
      <c r="K88" s="20">
        <f>SUM('Output Hours RAW'!AH88:AI88)</f>
        <v>659266617.05529821</v>
      </c>
      <c r="L88" s="20">
        <f>SUM('Output Hours RAW'!AJ88:AN88)</f>
        <v>589685296.41681826</v>
      </c>
      <c r="M88" s="20">
        <f>SUM('Output Hours RAW'!AO88:AR88)</f>
        <v>701433756.9906044</v>
      </c>
      <c r="N88" s="20">
        <f>SUM('Output Hours RAW'!AS88:AY88)</f>
        <v>1163434943.9156911</v>
      </c>
      <c r="O88" s="20">
        <f>SUM('Output Hours RAW'!AZ88:BE88)</f>
        <v>1118330523.7947741</v>
      </c>
      <c r="P88" s="20">
        <f>'Output Hours RAW'!BF88</f>
        <v>604054096.7907182</v>
      </c>
      <c r="Q88" s="20">
        <f>'Output Hours RAW'!BG88</f>
        <v>925239138.00682449</v>
      </c>
      <c r="R88" s="20">
        <f>SUM('Output Hours RAW'!BH88:BJ88)</f>
        <v>1501704948.7477572</v>
      </c>
    </row>
    <row r="89" spans="1:18" x14ac:dyDescent="0.25">
      <c r="A89" s="7" t="s">
        <v>119</v>
      </c>
      <c r="B89" s="20">
        <f>'Output Hours RAW'!B89</f>
        <v>13555270845.586624</v>
      </c>
      <c r="E89" s="20">
        <f>'Output Hours RAW'!C89</f>
        <v>207996418.82309768</v>
      </c>
      <c r="F89" s="20">
        <f>'Output Hours RAW'!D89+'Output Hours RAW'!T89+'Output Hours RAW'!U89</f>
        <v>207029509.83564913</v>
      </c>
      <c r="G89" s="20">
        <f>SUM('Output Hours RAW'!G89:S89)</f>
        <v>1207917111.0909154</v>
      </c>
      <c r="H89" s="20">
        <f>SUM('Output Hours RAW'!V89:X89)</f>
        <v>1086540878.9038339</v>
      </c>
      <c r="I89" s="20">
        <f>SUM('Output Hours RAW'!Z89:AB89)</f>
        <v>1986575024.5354652</v>
      </c>
      <c r="J89" s="20">
        <f>SUM('Output Hours RAW'!AB89:AF89)</f>
        <v>712698409.54945254</v>
      </c>
      <c r="K89" s="20">
        <f>SUM('Output Hours RAW'!AH89:AI89)</f>
        <v>690163255.47691786</v>
      </c>
      <c r="L89" s="20">
        <f>SUM('Output Hours RAW'!AJ89:AN89)</f>
        <v>596203401.3061657</v>
      </c>
      <c r="M89" s="20">
        <f>SUM('Output Hours RAW'!AO89:AR89)</f>
        <v>715552385.41738725</v>
      </c>
      <c r="N89" s="20">
        <f>SUM('Output Hours RAW'!AS89:AY89)</f>
        <v>1198125783.3801327</v>
      </c>
      <c r="O89" s="20">
        <f>SUM('Output Hours RAW'!AZ89:BE89)</f>
        <v>1122648569.1362174</v>
      </c>
      <c r="P89" s="20">
        <f>'Output Hours RAW'!BF89</f>
        <v>604574450.39523041</v>
      </c>
      <c r="Q89" s="20">
        <f>'Output Hours RAW'!BG89</f>
        <v>929052069.65163183</v>
      </c>
      <c r="R89" s="20">
        <f>SUM('Output Hours RAW'!BH89:BJ89)</f>
        <v>1521041692.8728859</v>
      </c>
    </row>
    <row r="90" spans="1:18" x14ac:dyDescent="0.25">
      <c r="A90" s="7" t="s">
        <v>120</v>
      </c>
      <c r="B90" s="20">
        <f>'Output Hours RAW'!B90</f>
        <v>13545544705.477594</v>
      </c>
      <c r="E90" s="20">
        <f>'Output Hours RAW'!C90</f>
        <v>210659314.07410759</v>
      </c>
      <c r="F90" s="20">
        <f>'Output Hours RAW'!D90+'Output Hours RAW'!T90+'Output Hours RAW'!U90</f>
        <v>194800620.81971389</v>
      </c>
      <c r="G90" s="20">
        <f>SUM('Output Hours RAW'!G90:S90)</f>
        <v>1200859892.0431602</v>
      </c>
      <c r="H90" s="20">
        <f>SUM('Output Hours RAW'!V90:X90)</f>
        <v>1098162004.7035723</v>
      </c>
      <c r="I90" s="20">
        <f>SUM('Output Hours RAW'!Z90:AB90)</f>
        <v>1981302931.830771</v>
      </c>
      <c r="J90" s="20">
        <f>SUM('Output Hours RAW'!AB90:AF90)</f>
        <v>724747344.25570703</v>
      </c>
      <c r="K90" s="20">
        <f>SUM('Output Hours RAW'!AH90:AI90)</f>
        <v>683670158.14104342</v>
      </c>
      <c r="L90" s="20">
        <f>SUM('Output Hours RAW'!AJ90:AN90)</f>
        <v>597354331.08439934</v>
      </c>
      <c r="M90" s="20">
        <f>SUM('Output Hours RAW'!AO90:AR90)</f>
        <v>713166376.37659848</v>
      </c>
      <c r="N90" s="20">
        <f>SUM('Output Hours RAW'!AS90:AY90)</f>
        <v>1212605916.9619098</v>
      </c>
      <c r="O90" s="20">
        <f>SUM('Output Hours RAW'!AZ90:BE90)</f>
        <v>1126086472.9648895</v>
      </c>
      <c r="P90" s="20">
        <f>'Output Hours RAW'!BF90</f>
        <v>600434376.14765477</v>
      </c>
      <c r="Q90" s="20">
        <f>'Output Hours RAW'!BG90</f>
        <v>921015544.79737067</v>
      </c>
      <c r="R90" s="20">
        <f>SUM('Output Hours RAW'!BH90:BJ90)</f>
        <v>1498171407.4500272</v>
      </c>
    </row>
    <row r="91" spans="1:18" x14ac:dyDescent="0.25">
      <c r="A91" s="7" t="s">
        <v>121</v>
      </c>
      <c r="B91" s="20">
        <f>'Output Hours RAW'!B91</f>
        <v>13688226766.418734</v>
      </c>
      <c r="E91" s="20">
        <f>'Output Hours RAW'!C91</f>
        <v>206702181.66693696</v>
      </c>
      <c r="F91" s="20">
        <f>'Output Hours RAW'!D91+'Output Hours RAW'!T91+'Output Hours RAW'!U91</f>
        <v>194536194.83059418</v>
      </c>
      <c r="G91" s="20">
        <f>SUM('Output Hours RAW'!G91:S91)</f>
        <v>1221962159.2698083</v>
      </c>
      <c r="H91" s="20">
        <f>SUM('Output Hours RAW'!V91:X91)</f>
        <v>1115880742.5801053</v>
      </c>
      <c r="I91" s="20">
        <f>SUM('Output Hours RAW'!Z91:AB91)</f>
        <v>1990192043.6146753</v>
      </c>
      <c r="J91" s="20">
        <f>SUM('Output Hours RAW'!AB91:AF91)</f>
        <v>744565163.95783448</v>
      </c>
      <c r="K91" s="20">
        <f>SUM('Output Hours RAW'!AH91:AI91)</f>
        <v>712021092.1882683</v>
      </c>
      <c r="L91" s="20">
        <f>SUM('Output Hours RAW'!AJ91:AN91)</f>
        <v>593850330.10799539</v>
      </c>
      <c r="M91" s="20">
        <f>SUM('Output Hours RAW'!AO91:AR91)</f>
        <v>702450416.18097305</v>
      </c>
      <c r="N91" s="20">
        <f>SUM('Output Hours RAW'!AS91:AY91)</f>
        <v>1228439228.5163939</v>
      </c>
      <c r="O91" s="20">
        <f>SUM('Output Hours RAW'!AZ91:BE91)</f>
        <v>1110580163.9724305</v>
      </c>
      <c r="P91" s="20">
        <f>'Output Hours RAW'!BF91</f>
        <v>609164232.48558736</v>
      </c>
      <c r="Q91" s="20">
        <f>'Output Hours RAW'!BG91</f>
        <v>931337898.61929846</v>
      </c>
      <c r="R91" s="20">
        <f>SUM('Output Hours RAW'!BH91:BJ91)</f>
        <v>1511131119.9675765</v>
      </c>
    </row>
    <row r="92" spans="1:18" x14ac:dyDescent="0.25">
      <c r="A92" s="7" t="s">
        <v>122</v>
      </c>
      <c r="B92" s="20">
        <f>'Output Hours RAW'!B92</f>
        <v>13683868824.964022</v>
      </c>
      <c r="E92" s="20">
        <f>'Output Hours RAW'!C92</f>
        <v>210145655.83678815</v>
      </c>
      <c r="F92" s="20">
        <f>'Output Hours RAW'!D92+'Output Hours RAW'!T92+'Output Hours RAW'!U92</f>
        <v>190861419.73895156</v>
      </c>
      <c r="G92" s="20">
        <f>SUM('Output Hours RAW'!G92:S92)</f>
        <v>1209401598.733978</v>
      </c>
      <c r="H92" s="20">
        <f>SUM('Output Hours RAW'!V92:X92)</f>
        <v>1085186084.2810202</v>
      </c>
      <c r="I92" s="20">
        <f>SUM('Output Hours RAW'!Z92:AB92)</f>
        <v>1992127399.5060048</v>
      </c>
      <c r="J92" s="20">
        <f>SUM('Output Hours RAW'!AB92:AF92)</f>
        <v>751856836.19380856</v>
      </c>
      <c r="K92" s="20">
        <f>SUM('Output Hours RAW'!AH92:AI92)</f>
        <v>695510470.74475956</v>
      </c>
      <c r="L92" s="20">
        <f>SUM('Output Hours RAW'!AJ92:AN92)</f>
        <v>591030666.81854367</v>
      </c>
      <c r="M92" s="20">
        <f>SUM('Output Hours RAW'!AO92:AR92)</f>
        <v>714801344.01986647</v>
      </c>
      <c r="N92" s="20">
        <f>SUM('Output Hours RAW'!AS92:AY92)</f>
        <v>1237744846.3080566</v>
      </c>
      <c r="O92" s="20">
        <f>SUM('Output Hours RAW'!AZ92:BE92)</f>
        <v>1108482165.4971216</v>
      </c>
      <c r="P92" s="20">
        <f>'Output Hours RAW'!BF92</f>
        <v>613449592.70510125</v>
      </c>
      <c r="Q92" s="20">
        <f>'Output Hours RAW'!BG92</f>
        <v>930738860.14334095</v>
      </c>
      <c r="R92" s="20">
        <f>SUM('Output Hours RAW'!BH92:BJ92)</f>
        <v>1539044110.105933</v>
      </c>
    </row>
    <row r="93" spans="1:18" x14ac:dyDescent="0.25">
      <c r="A93" s="7" t="s">
        <v>123</v>
      </c>
      <c r="B93" s="20">
        <f>'Output Hours RAW'!B93</f>
        <v>13684152301.304625</v>
      </c>
      <c r="E93" s="20">
        <f>'Output Hours RAW'!C93</f>
        <v>213310765.32709947</v>
      </c>
      <c r="F93" s="20">
        <f>'Output Hours RAW'!D93+'Output Hours RAW'!T93+'Output Hours RAW'!U93</f>
        <v>187121148.6336875</v>
      </c>
      <c r="G93" s="20">
        <f>SUM('Output Hours RAW'!G93:S93)</f>
        <v>1212830951.1220009</v>
      </c>
      <c r="H93" s="20">
        <f>SUM('Output Hours RAW'!V93:X93)</f>
        <v>1068941081.6697421</v>
      </c>
      <c r="I93" s="20">
        <f>SUM('Output Hours RAW'!Z93:AB93)</f>
        <v>1996599346.9720638</v>
      </c>
      <c r="J93" s="20">
        <f>SUM('Output Hours RAW'!AB93:AF93)</f>
        <v>740952488.15751207</v>
      </c>
      <c r="K93" s="20">
        <f>SUM('Output Hours RAW'!AH93:AI93)</f>
        <v>693530072.85122621</v>
      </c>
      <c r="L93" s="20">
        <f>SUM('Output Hours RAW'!AJ93:AN93)</f>
        <v>609370720.36365354</v>
      </c>
      <c r="M93" s="20">
        <f>SUM('Output Hours RAW'!AO93:AR93)</f>
        <v>716712363.3753047</v>
      </c>
      <c r="N93" s="20">
        <f>SUM('Output Hours RAW'!AS93:AY93)</f>
        <v>1233110864.8087435</v>
      </c>
      <c r="O93" s="20">
        <f>SUM('Output Hours RAW'!AZ93:BE93)</f>
        <v>1118184790.9015915</v>
      </c>
      <c r="P93" s="20">
        <f>'Output Hours RAW'!BF93</f>
        <v>621655897.63315582</v>
      </c>
      <c r="Q93" s="20">
        <f>'Output Hours RAW'!BG93</f>
        <v>934830744.88093603</v>
      </c>
      <c r="R93" s="20">
        <f>SUM('Output Hours RAW'!BH93:BJ93)</f>
        <v>1550572381.4394293</v>
      </c>
    </row>
    <row r="94" spans="1:18" x14ac:dyDescent="0.25">
      <c r="A94" s="7" t="s">
        <v>124</v>
      </c>
      <c r="B94" s="20">
        <f>'Output Hours RAW'!B94</f>
        <v>13651477964.04846</v>
      </c>
      <c r="E94" s="20">
        <f>'Output Hours RAW'!C94</f>
        <v>202199750.00369978</v>
      </c>
      <c r="F94" s="20">
        <f>'Output Hours RAW'!D94+'Output Hours RAW'!T94+'Output Hours RAW'!U94</f>
        <v>185446854.51811236</v>
      </c>
      <c r="G94" s="20">
        <f>SUM('Output Hours RAW'!G94:S94)</f>
        <v>1182186610.9036052</v>
      </c>
      <c r="H94" s="20">
        <f>SUM('Output Hours RAW'!V94:X94)</f>
        <v>1052878165.3434619</v>
      </c>
      <c r="I94" s="20">
        <f>SUM('Output Hours RAW'!Z94:AB94)</f>
        <v>1981870255.1522648</v>
      </c>
      <c r="J94" s="20">
        <f>SUM('Output Hours RAW'!AB94:AF94)</f>
        <v>754594376.11441612</v>
      </c>
      <c r="K94" s="20">
        <f>SUM('Output Hours RAW'!AH94:AI94)</f>
        <v>693765207.61127257</v>
      </c>
      <c r="L94" s="20">
        <f>SUM('Output Hours RAW'!AJ94:AN94)</f>
        <v>616498582.33266377</v>
      </c>
      <c r="M94" s="20">
        <f>SUM('Output Hours RAW'!AO94:AR94)</f>
        <v>719639877.77523339</v>
      </c>
      <c r="N94" s="20">
        <f>SUM('Output Hours RAW'!AS94:AY94)</f>
        <v>1233063496.8035877</v>
      </c>
      <c r="O94" s="20">
        <f>SUM('Output Hours RAW'!AZ94:BE94)</f>
        <v>1130095259.7089913</v>
      </c>
      <c r="P94" s="20">
        <f>'Output Hours RAW'!BF94</f>
        <v>606735614.93587172</v>
      </c>
      <c r="Q94" s="20">
        <f>'Output Hours RAW'!BG94</f>
        <v>934548383.78299296</v>
      </c>
      <c r="R94" s="20">
        <f>SUM('Output Hours RAW'!BH94:BJ94)</f>
        <v>1552549914.8719547</v>
      </c>
    </row>
  </sheetData>
  <pageMargins left="0.7" right="0.7" top="0.75" bottom="0.75" header="0.3" footer="0.3"/>
  <ignoredErrors>
    <ignoredError sqref="G3:G94 H4 H3:R3 H5:R94 I4:R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951-6B20-4F95-8270-2A4FA4E0ED3D}">
  <sheetPr codeName="Sheet5"/>
  <dimension ref="A1:S94"/>
  <sheetViews>
    <sheetView workbookViewId="0">
      <selection activeCell="B3" sqref="B3:B94"/>
    </sheetView>
  </sheetViews>
  <sheetFormatPr defaultRowHeight="15" x14ac:dyDescent="0.25"/>
  <cols>
    <col min="1" max="19" width="12.7109375" customWidth="1"/>
  </cols>
  <sheetData>
    <row r="1" spans="1:19" ht="51.7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>
        <f>'Output RAW'!B7</f>
        <v>212557</v>
      </c>
      <c r="E3" s="20">
        <f>'Output RAW'!C7</f>
        <v>2207</v>
      </c>
      <c r="F3" s="20">
        <f>'Output RAW'!D7+'Output RAW'!T7+'Output RAW'!U7</f>
        <v>9485</v>
      </c>
      <c r="G3" s="20">
        <f>SUM('Output RAW'!G7:S7)</f>
        <v>36482</v>
      </c>
      <c r="H3" s="20">
        <f>SUM('Output RAW'!V7:X7)</f>
        <v>10550</v>
      </c>
      <c r="I3" s="20">
        <f>SUM('Output RAW'!Y7:AA7)</f>
        <v>25345</v>
      </c>
      <c r="J3" s="20">
        <f>SUM('Output RAW'!AB7:AF7)</f>
        <v>8843</v>
      </c>
      <c r="K3" s="20">
        <f>SUM('Output RAW'!AG7:AH7)</f>
        <v>5268</v>
      </c>
      <c r="L3" s="20">
        <f>SUM('Output RAW'!AI7:AN7)</f>
        <v>11692</v>
      </c>
      <c r="M3" s="20">
        <f>SUM('Output RAW'!AO7:AR7)</f>
        <v>47155</v>
      </c>
      <c r="N3" s="20">
        <f>SUM('Output RAW'!AS7:AY7)</f>
        <v>11610</v>
      </c>
      <c r="O3" s="20">
        <f>SUM('Output RAW'!AZ7:BE7)</f>
        <v>8599</v>
      </c>
      <c r="P3" s="20">
        <f>'Output RAW'!BF7</f>
        <v>11927</v>
      </c>
      <c r="Q3" s="20">
        <f>'Output RAW'!BG7</f>
        <v>10610</v>
      </c>
      <c r="R3" s="20">
        <f>SUM('Output RAW'!BH7:BJ7)</f>
        <v>11743</v>
      </c>
    </row>
    <row r="4" spans="1:19" x14ac:dyDescent="0.25">
      <c r="A4" s="7" t="s">
        <v>34</v>
      </c>
      <c r="B4" s="20">
        <f>'Output RAW'!B8</f>
        <v>212463</v>
      </c>
      <c r="E4" s="20">
        <f>'Output RAW'!C8</f>
        <v>2280</v>
      </c>
      <c r="F4" s="20">
        <f>'Output RAW'!D8+'Output RAW'!T8+'Output RAW'!U8</f>
        <v>9455</v>
      </c>
      <c r="G4" s="20">
        <f>SUM('Output RAW'!G8:S8)</f>
        <v>35657</v>
      </c>
      <c r="H4" s="20">
        <f>SUM('Output RAW'!V8:X8)</f>
        <v>10517</v>
      </c>
      <c r="I4" s="20">
        <f>SUM('Output RAW'!Y8:AA8)</f>
        <v>25370</v>
      </c>
      <c r="J4" s="20">
        <f>SUM('Output RAW'!AB8:AF8)</f>
        <v>8831</v>
      </c>
      <c r="K4" s="20">
        <f>SUM('Output RAW'!AG8:AH8)</f>
        <v>5278</v>
      </c>
      <c r="L4" s="20">
        <f>SUM('Output RAW'!AI8:AN8)</f>
        <v>10896</v>
      </c>
      <c r="M4" s="20">
        <f>SUM('Output RAW'!AO8:AR8)</f>
        <v>46102</v>
      </c>
      <c r="N4" s="20">
        <f>SUM('Output RAW'!AS8:AY8)</f>
        <v>11241</v>
      </c>
      <c r="O4" s="20">
        <f>SUM('Output RAW'!AZ8:BE8)</f>
        <v>8035</v>
      </c>
      <c r="P4" s="20">
        <f>'Output RAW'!BF8</f>
        <v>10669</v>
      </c>
      <c r="Q4" s="20">
        <f>'Output RAW'!BG8</f>
        <v>10623</v>
      </c>
      <c r="R4" s="20">
        <f>SUM('Output RAW'!BH8:BJ8)</f>
        <v>11839</v>
      </c>
    </row>
    <row r="5" spans="1:19" x14ac:dyDescent="0.25">
      <c r="A5" s="7" t="s">
        <v>35</v>
      </c>
      <c r="B5" s="20">
        <f>'Output RAW'!B9</f>
        <v>219980</v>
      </c>
      <c r="E5" s="20">
        <f>'Output RAW'!C9</f>
        <v>2372</v>
      </c>
      <c r="F5" s="20">
        <f>'Output RAW'!D9+'Output RAW'!T9+'Output RAW'!U9</f>
        <v>10428</v>
      </c>
      <c r="G5" s="20">
        <f>SUM('Output RAW'!G9:S9)</f>
        <v>35458</v>
      </c>
      <c r="H5" s="20">
        <f>SUM('Output RAW'!V9:X9)</f>
        <v>10344</v>
      </c>
      <c r="I5" s="20">
        <f>SUM('Output RAW'!Y9:AA9)</f>
        <v>26020</v>
      </c>
      <c r="J5" s="20">
        <f>SUM('Output RAW'!AB9:AF9)</f>
        <v>8946</v>
      </c>
      <c r="K5" s="20">
        <f>SUM('Output RAW'!AG9:AH9)</f>
        <v>5273</v>
      </c>
      <c r="L5" s="20">
        <f>SUM('Output RAW'!AI9:AN9)</f>
        <v>10689</v>
      </c>
      <c r="M5" s="20">
        <f>SUM('Output RAW'!AO9:AR9)</f>
        <v>46037</v>
      </c>
      <c r="N5" s="20">
        <f>SUM('Output RAW'!AS9:AY9)</f>
        <v>11442</v>
      </c>
      <c r="O5" s="20">
        <f>SUM('Output RAW'!AZ9:BE9)</f>
        <v>8097</v>
      </c>
      <c r="P5" s="20">
        <f>'Output RAW'!BF9</f>
        <v>10853</v>
      </c>
      <c r="Q5" s="20">
        <f>'Output RAW'!BG9</f>
        <v>10118</v>
      </c>
      <c r="R5" s="20">
        <f>SUM('Output RAW'!BH9:BJ9)</f>
        <v>11707</v>
      </c>
    </row>
    <row r="6" spans="1:19" x14ac:dyDescent="0.25">
      <c r="A6" s="7" t="s">
        <v>36</v>
      </c>
      <c r="B6" s="20">
        <f>'Output RAW'!B10</f>
        <v>216075</v>
      </c>
      <c r="E6" s="20">
        <f>'Output RAW'!C10</f>
        <v>2378</v>
      </c>
      <c r="F6" s="20">
        <f>'Output RAW'!D10+'Output RAW'!T10+'Output RAW'!U10</f>
        <v>11563</v>
      </c>
      <c r="G6" s="20">
        <f>SUM('Output RAW'!G10:S10)</f>
        <v>35851</v>
      </c>
      <c r="H6" s="20">
        <f>SUM('Output RAW'!V10:X10)</f>
        <v>10833</v>
      </c>
      <c r="I6" s="20">
        <f>SUM('Output RAW'!Y10:AA10)</f>
        <v>26634</v>
      </c>
      <c r="J6" s="20">
        <f>SUM('Output RAW'!AB10:AF10)</f>
        <v>9553</v>
      </c>
      <c r="K6" s="20">
        <f>SUM('Output RAW'!AG10:AH10)</f>
        <v>5555</v>
      </c>
      <c r="L6" s="20">
        <f>SUM('Output RAW'!AI10:AN10)</f>
        <v>11951</v>
      </c>
      <c r="M6" s="20">
        <f>SUM('Output RAW'!AO10:AR10)</f>
        <v>43804</v>
      </c>
      <c r="N6" s="20">
        <f>SUM('Output RAW'!AS10:AY10)</f>
        <v>11516</v>
      </c>
      <c r="O6" s="20">
        <f>SUM('Output RAW'!AZ10:BE10)</f>
        <v>8069</v>
      </c>
      <c r="P6" s="20">
        <f>'Output RAW'!BF10</f>
        <v>11464</v>
      </c>
      <c r="Q6" s="20">
        <f>'Output RAW'!BG10</f>
        <v>10073</v>
      </c>
      <c r="R6" s="20">
        <f>SUM('Output RAW'!BH10:BJ10)</f>
        <v>11558</v>
      </c>
    </row>
    <row r="7" spans="1:19" x14ac:dyDescent="0.25">
      <c r="A7" s="7" t="s">
        <v>37</v>
      </c>
      <c r="B7" s="20">
        <f>'Output RAW'!B11</f>
        <v>219868</v>
      </c>
      <c r="E7" s="20">
        <f>'Output RAW'!C11</f>
        <v>2270</v>
      </c>
      <c r="F7" s="20">
        <f>'Output RAW'!D11+'Output RAW'!T11+'Output RAW'!U11</f>
        <v>11326</v>
      </c>
      <c r="G7" s="20">
        <f>SUM('Output RAW'!G11:S11)</f>
        <v>36239</v>
      </c>
      <c r="H7" s="20">
        <f>SUM('Output RAW'!V11:X11)</f>
        <v>11419</v>
      </c>
      <c r="I7" s="20">
        <f>SUM('Output RAW'!Y11:AA11)</f>
        <v>26035</v>
      </c>
      <c r="J7" s="20">
        <f>SUM('Output RAW'!AB11:AF11)</f>
        <v>9538</v>
      </c>
      <c r="K7" s="20">
        <f>SUM('Output RAW'!AG11:AH11)</f>
        <v>5559</v>
      </c>
      <c r="L7" s="20">
        <f>SUM('Output RAW'!AI11:AN11)</f>
        <v>11653</v>
      </c>
      <c r="M7" s="20">
        <f>SUM('Output RAW'!AO11:AR11)</f>
        <v>46894</v>
      </c>
      <c r="N7" s="20">
        <f>SUM('Output RAW'!AS11:AY11)</f>
        <v>11556</v>
      </c>
      <c r="O7" s="20">
        <f>SUM('Output RAW'!AZ11:BE11)</f>
        <v>8016</v>
      </c>
      <c r="P7" s="20">
        <f>'Output RAW'!BF11</f>
        <v>10871</v>
      </c>
      <c r="Q7" s="20">
        <f>'Output RAW'!BG11</f>
        <v>10264</v>
      </c>
      <c r="R7" s="20">
        <f>SUM('Output RAW'!BH11:BJ11)</f>
        <v>11863</v>
      </c>
    </row>
    <row r="8" spans="1:19" x14ac:dyDescent="0.25">
      <c r="A8" s="7" t="s">
        <v>38</v>
      </c>
      <c r="B8" s="20">
        <f>'Output RAW'!B12</f>
        <v>222786</v>
      </c>
      <c r="E8" s="20">
        <f>'Output RAW'!C12</f>
        <v>2329</v>
      </c>
      <c r="F8" s="20">
        <f>'Output RAW'!D12+'Output RAW'!T12+'Output RAW'!U12</f>
        <v>10331</v>
      </c>
      <c r="G8" s="20">
        <f>SUM('Output RAW'!G12:S12)</f>
        <v>36167</v>
      </c>
      <c r="H8" s="20">
        <f>SUM('Output RAW'!V12:X12)</f>
        <v>11554</v>
      </c>
      <c r="I8" s="20">
        <f>SUM('Output RAW'!Y12:AA12)</f>
        <v>26950</v>
      </c>
      <c r="J8" s="20">
        <f>SUM('Output RAW'!AB12:AF12)</f>
        <v>9706</v>
      </c>
      <c r="K8" s="20">
        <f>SUM('Output RAW'!AG12:AH12)</f>
        <v>5668</v>
      </c>
      <c r="L8" s="20">
        <f>SUM('Output RAW'!AI12:AN12)</f>
        <v>12655</v>
      </c>
      <c r="M8" s="20">
        <f>SUM('Output RAW'!AO12:AR12)</f>
        <v>47185</v>
      </c>
      <c r="N8" s="20">
        <f>SUM('Output RAW'!AS12:AY12)</f>
        <v>12519</v>
      </c>
      <c r="O8" s="20">
        <f>SUM('Output RAW'!AZ12:BE12)</f>
        <v>8693</v>
      </c>
      <c r="P8" s="20">
        <f>'Output RAW'!BF12</f>
        <v>11300</v>
      </c>
      <c r="Q8" s="20">
        <f>'Output RAW'!BG12</f>
        <v>10729</v>
      </c>
      <c r="R8" s="20">
        <f>SUM('Output RAW'!BH12:BJ12)</f>
        <v>12122</v>
      </c>
    </row>
    <row r="9" spans="1:19" x14ac:dyDescent="0.25">
      <c r="A9" s="7" t="s">
        <v>39</v>
      </c>
      <c r="B9" s="20">
        <f>'Output RAW'!B13</f>
        <v>225209</v>
      </c>
      <c r="E9" s="20">
        <f>'Output RAW'!C13</f>
        <v>2481</v>
      </c>
      <c r="F9" s="20">
        <f>'Output RAW'!D13+'Output RAW'!T13+'Output RAW'!U13</f>
        <v>8995</v>
      </c>
      <c r="G9" s="20">
        <f>SUM('Output RAW'!G13:S13)</f>
        <v>36071</v>
      </c>
      <c r="H9" s="20">
        <f>SUM('Output RAW'!V13:X13)</f>
        <v>11923</v>
      </c>
      <c r="I9" s="20">
        <f>SUM('Output RAW'!Y13:AA13)</f>
        <v>28063</v>
      </c>
      <c r="J9" s="20">
        <f>SUM('Output RAW'!AB13:AF13)</f>
        <v>9905</v>
      </c>
      <c r="K9" s="20">
        <f>SUM('Output RAW'!AG13:AH13)</f>
        <v>5791</v>
      </c>
      <c r="L9" s="20">
        <f>SUM('Output RAW'!AI13:AN13)</f>
        <v>13015</v>
      </c>
      <c r="M9" s="20">
        <f>SUM('Output RAW'!AO13:AR13)</f>
        <v>47077</v>
      </c>
      <c r="N9" s="20">
        <f>SUM('Output RAW'!AS13:AY13)</f>
        <v>12999</v>
      </c>
      <c r="O9" s="20">
        <f>SUM('Output RAW'!AZ13:BE13)</f>
        <v>8836</v>
      </c>
      <c r="P9" s="20">
        <f>'Output RAW'!BF13</f>
        <v>11599</v>
      </c>
      <c r="Q9" s="20">
        <f>'Output RAW'!BG13</f>
        <v>11172</v>
      </c>
      <c r="R9" s="20">
        <f>SUM('Output RAW'!BH13:BJ13)</f>
        <v>12721</v>
      </c>
    </row>
    <row r="10" spans="1:19" x14ac:dyDescent="0.25">
      <c r="A10" s="7" t="s">
        <v>40</v>
      </c>
      <c r="B10" s="20">
        <f>'Output RAW'!B14</f>
        <v>231745</v>
      </c>
      <c r="E10" s="20">
        <f>'Output RAW'!C14</f>
        <v>2559</v>
      </c>
      <c r="F10" s="20">
        <f>'Output RAW'!D14+'Output RAW'!T14+'Output RAW'!U14</f>
        <v>8300</v>
      </c>
      <c r="G10" s="20">
        <f>SUM('Output RAW'!G14:S14)</f>
        <v>35737</v>
      </c>
      <c r="H10" s="20">
        <f>SUM('Output RAW'!V14:X14)</f>
        <v>12355</v>
      </c>
      <c r="I10" s="20">
        <f>SUM('Output RAW'!Y14:AA14)</f>
        <v>28277</v>
      </c>
      <c r="J10" s="20">
        <f>SUM('Output RAW'!AB14:AF14)</f>
        <v>9995</v>
      </c>
      <c r="K10" s="20">
        <f>SUM('Output RAW'!AG14:AH14)</f>
        <v>5938</v>
      </c>
      <c r="L10" s="20">
        <f>SUM('Output RAW'!AI14:AN14)</f>
        <v>13690</v>
      </c>
      <c r="M10" s="20">
        <f>SUM('Output RAW'!AO14:AR14)</f>
        <v>47444</v>
      </c>
      <c r="N10" s="20">
        <f>SUM('Output RAW'!AS14:AY14)</f>
        <v>13515</v>
      </c>
      <c r="O10" s="20">
        <f>SUM('Output RAW'!AZ14:BE14)</f>
        <v>9081</v>
      </c>
      <c r="P10" s="20">
        <f>'Output RAW'!BF14</f>
        <v>11506</v>
      </c>
      <c r="Q10" s="20">
        <f>'Output RAW'!BG14</f>
        <v>11644</v>
      </c>
      <c r="R10" s="20">
        <f>SUM('Output RAW'!BH14:BJ14)</f>
        <v>12818</v>
      </c>
    </row>
    <row r="11" spans="1:19" x14ac:dyDescent="0.25">
      <c r="A11" s="7" t="s">
        <v>41</v>
      </c>
      <c r="B11" s="20">
        <f>'Output RAW'!B15</f>
        <v>232417</v>
      </c>
      <c r="E11" s="20">
        <f>'Output RAW'!C15</f>
        <v>2816</v>
      </c>
      <c r="F11" s="20">
        <f>'Output RAW'!D15+'Output RAW'!T15+'Output RAW'!U15</f>
        <v>8277</v>
      </c>
      <c r="G11" s="20">
        <f>SUM('Output RAW'!G15:S15)</f>
        <v>35601</v>
      </c>
      <c r="H11" s="20">
        <f>SUM('Output RAW'!V15:X15)</f>
        <v>12654</v>
      </c>
      <c r="I11" s="20">
        <f>SUM('Output RAW'!Y15:AA15)</f>
        <v>27765</v>
      </c>
      <c r="J11" s="20">
        <f>SUM('Output RAW'!AB15:AF15)</f>
        <v>10327</v>
      </c>
      <c r="K11" s="20">
        <f>SUM('Output RAW'!AG15:AH15)</f>
        <v>5943</v>
      </c>
      <c r="L11" s="20">
        <f>SUM('Output RAW'!AI15:AN15)</f>
        <v>13186</v>
      </c>
      <c r="M11" s="20">
        <f>SUM('Output RAW'!AO15:AR15)</f>
        <v>48644</v>
      </c>
      <c r="N11" s="20">
        <f>SUM('Output RAW'!AS15:AY15)</f>
        <v>13370</v>
      </c>
      <c r="O11" s="20">
        <f>SUM('Output RAW'!AZ15:BE15)</f>
        <v>8967</v>
      </c>
      <c r="P11" s="20">
        <f>'Output RAW'!BF15</f>
        <v>11675</v>
      </c>
      <c r="Q11" s="20">
        <f>'Output RAW'!BG15</f>
        <v>11870</v>
      </c>
      <c r="R11" s="20">
        <f>SUM('Output RAW'!BH15:BJ15)</f>
        <v>12942</v>
      </c>
    </row>
    <row r="12" spans="1:19" x14ac:dyDescent="0.25">
      <c r="A12" s="7" t="s">
        <v>42</v>
      </c>
      <c r="B12" s="20">
        <f>'Output RAW'!B16</f>
        <v>231763</v>
      </c>
      <c r="E12" s="20">
        <f>'Output RAW'!C16</f>
        <v>2114</v>
      </c>
      <c r="F12" s="20">
        <f>'Output RAW'!D16+'Output RAW'!T16+'Output RAW'!U16</f>
        <v>9843</v>
      </c>
      <c r="G12" s="20">
        <f>SUM('Output RAW'!G16:S16)</f>
        <v>35671</v>
      </c>
      <c r="H12" s="20">
        <f>SUM('Output RAW'!V16:X16)</f>
        <v>13017</v>
      </c>
      <c r="I12" s="20">
        <f>SUM('Output RAW'!Y16:AA16)</f>
        <v>27666</v>
      </c>
      <c r="J12" s="20">
        <f>SUM('Output RAW'!AB16:AF16)</f>
        <v>10553</v>
      </c>
      <c r="K12" s="20">
        <f>SUM('Output RAW'!AG16:AH16)</f>
        <v>5983</v>
      </c>
      <c r="L12" s="20">
        <f>SUM('Output RAW'!AI16:AN16)</f>
        <v>13172</v>
      </c>
      <c r="M12" s="20">
        <f>SUM('Output RAW'!AO16:AR16)</f>
        <v>47607</v>
      </c>
      <c r="N12" s="20">
        <f>SUM('Output RAW'!AS16:AY16)</f>
        <v>13476</v>
      </c>
      <c r="O12" s="20">
        <f>SUM('Output RAW'!AZ16:BE16)</f>
        <v>8845</v>
      </c>
      <c r="P12" s="20">
        <f>'Output RAW'!BF16</f>
        <v>11906</v>
      </c>
      <c r="Q12" s="20">
        <f>'Output RAW'!BG16</f>
        <v>11528</v>
      </c>
      <c r="R12" s="20">
        <f>SUM('Output RAW'!BH16:BJ16)</f>
        <v>12545</v>
      </c>
    </row>
    <row r="13" spans="1:19" x14ac:dyDescent="0.25">
      <c r="A13" s="7" t="s">
        <v>43</v>
      </c>
      <c r="B13" s="20">
        <f>'Output RAW'!B17</f>
        <v>233773</v>
      </c>
      <c r="E13" s="20">
        <f>'Output RAW'!C17</f>
        <v>1946</v>
      </c>
      <c r="F13" s="20">
        <f>'Output RAW'!D17+'Output RAW'!T17+'Output RAW'!U17</f>
        <v>10895</v>
      </c>
      <c r="G13" s="20">
        <f>SUM('Output RAW'!G17:S17)</f>
        <v>36437</v>
      </c>
      <c r="H13" s="20">
        <f>SUM('Output RAW'!V17:X17)</f>
        <v>13493</v>
      </c>
      <c r="I13" s="20">
        <f>SUM('Output RAW'!Y17:AA17)</f>
        <v>28812</v>
      </c>
      <c r="J13" s="20">
        <f>SUM('Output RAW'!AB17:AF17)</f>
        <v>10516</v>
      </c>
      <c r="K13" s="20">
        <f>SUM('Output RAW'!AG17:AH17)</f>
        <v>6084</v>
      </c>
      <c r="L13" s="20">
        <f>SUM('Output RAW'!AI17:AN17)</f>
        <v>13903</v>
      </c>
      <c r="M13" s="20">
        <f>SUM('Output RAW'!AO17:AR17)</f>
        <v>47627</v>
      </c>
      <c r="N13" s="20">
        <f>SUM('Output RAW'!AS17:AY17)</f>
        <v>13656</v>
      </c>
      <c r="O13" s="20">
        <f>SUM('Output RAW'!AZ17:BE17)</f>
        <v>8792</v>
      </c>
      <c r="P13" s="20">
        <f>'Output RAW'!BF17</f>
        <v>11916</v>
      </c>
      <c r="Q13" s="20">
        <f>'Output RAW'!BG17</f>
        <v>11507</v>
      </c>
      <c r="R13" s="20">
        <f>SUM('Output RAW'!BH17:BJ17)</f>
        <v>12841</v>
      </c>
    </row>
    <row r="14" spans="1:19" x14ac:dyDescent="0.25">
      <c r="A14" s="7" t="s">
        <v>44</v>
      </c>
      <c r="B14" s="20">
        <f>'Output RAW'!B18</f>
        <v>236954</v>
      </c>
      <c r="E14" s="20">
        <f>'Output RAW'!C18</f>
        <v>2258</v>
      </c>
      <c r="F14" s="20">
        <f>'Output RAW'!D18+'Output RAW'!T18+'Output RAW'!U18</f>
        <v>10408</v>
      </c>
      <c r="G14" s="20">
        <f>SUM('Output RAW'!G18:S18)</f>
        <v>36594</v>
      </c>
      <c r="H14" s="20">
        <f>SUM('Output RAW'!V18:X18)</f>
        <v>13852</v>
      </c>
      <c r="I14" s="20">
        <f>SUM('Output RAW'!Y18:AA18)</f>
        <v>29101</v>
      </c>
      <c r="J14" s="20">
        <f>SUM('Output RAW'!AB18:AF18)</f>
        <v>10215</v>
      </c>
      <c r="K14" s="20">
        <f>SUM('Output RAW'!AG18:AH18)</f>
        <v>6325</v>
      </c>
      <c r="L14" s="20">
        <f>SUM('Output RAW'!AI18:AN18)</f>
        <v>14015</v>
      </c>
      <c r="M14" s="20">
        <f>SUM('Output RAW'!AO18:AR18)</f>
        <v>49490</v>
      </c>
      <c r="N14" s="20">
        <f>SUM('Output RAW'!AS18:AY18)</f>
        <v>14458</v>
      </c>
      <c r="O14" s="20">
        <f>SUM('Output RAW'!AZ18:BE18)</f>
        <v>9121</v>
      </c>
      <c r="P14" s="20">
        <f>'Output RAW'!BF18</f>
        <v>11952</v>
      </c>
      <c r="Q14" s="20">
        <f>'Output RAW'!BG18</f>
        <v>12108</v>
      </c>
      <c r="R14" s="20">
        <f>SUM('Output RAW'!BH18:BJ18)</f>
        <v>13083</v>
      </c>
    </row>
    <row r="15" spans="1:19" x14ac:dyDescent="0.25">
      <c r="A15" s="7" t="s">
        <v>45</v>
      </c>
      <c r="B15" s="20">
        <f>'Output RAW'!B19</f>
        <v>242172</v>
      </c>
      <c r="E15" s="20">
        <f>'Output RAW'!C19</f>
        <v>2575</v>
      </c>
      <c r="F15" s="20">
        <f>'Output RAW'!D19+'Output RAW'!T19+'Output RAW'!U19</f>
        <v>9581</v>
      </c>
      <c r="G15" s="20">
        <f>SUM('Output RAW'!G19:S19)</f>
        <v>36703</v>
      </c>
      <c r="H15" s="20">
        <f>SUM('Output RAW'!V19:X19)</f>
        <v>14376</v>
      </c>
      <c r="I15" s="20">
        <f>SUM('Output RAW'!Y19:AA19)</f>
        <v>28924</v>
      </c>
      <c r="J15" s="20">
        <f>SUM('Output RAW'!AB19:AF19)</f>
        <v>11034</v>
      </c>
      <c r="K15" s="20">
        <f>SUM('Output RAW'!AG19:AH19)</f>
        <v>6626</v>
      </c>
      <c r="L15" s="20">
        <f>SUM('Output RAW'!AI19:AN19)</f>
        <v>14360</v>
      </c>
      <c r="M15" s="20">
        <f>SUM('Output RAW'!AO19:AR19)</f>
        <v>50608</v>
      </c>
      <c r="N15" s="20">
        <f>SUM('Output RAW'!AS19:AY19)</f>
        <v>14228</v>
      </c>
      <c r="O15" s="20">
        <f>SUM('Output RAW'!AZ19:BE19)</f>
        <v>9150</v>
      </c>
      <c r="P15" s="20">
        <f>'Output RAW'!BF19</f>
        <v>12100</v>
      </c>
      <c r="Q15" s="20">
        <f>'Output RAW'!BG19</f>
        <v>12302</v>
      </c>
      <c r="R15" s="20">
        <f>SUM('Output RAW'!BH19:BJ19)</f>
        <v>13350</v>
      </c>
    </row>
    <row r="16" spans="1:19" x14ac:dyDescent="0.25">
      <c r="A16" s="7" t="s">
        <v>46</v>
      </c>
      <c r="B16" s="20">
        <f>'Output RAW'!B20</f>
        <v>245192</v>
      </c>
      <c r="E16" s="20">
        <f>'Output RAW'!C20</f>
        <v>1960</v>
      </c>
      <c r="F16" s="20">
        <f>'Output RAW'!D20+'Output RAW'!T20+'Output RAW'!U20</f>
        <v>10660</v>
      </c>
      <c r="G16" s="20">
        <f>SUM('Output RAW'!G20:S20)</f>
        <v>36722</v>
      </c>
      <c r="H16" s="20">
        <f>SUM('Output RAW'!V20:X20)</f>
        <v>14425</v>
      </c>
      <c r="I16" s="20">
        <f>SUM('Output RAW'!Y20:AA20)</f>
        <v>28709</v>
      </c>
      <c r="J16" s="20">
        <f>SUM('Output RAW'!AB20:AF20)</f>
        <v>10659</v>
      </c>
      <c r="K16" s="20">
        <f>SUM('Output RAW'!AG20:AH20)</f>
        <v>6443</v>
      </c>
      <c r="L16" s="20">
        <f>SUM('Output RAW'!AI20:AN20)</f>
        <v>15288</v>
      </c>
      <c r="M16" s="20">
        <f>SUM('Output RAW'!AO20:AR20)</f>
        <v>50183</v>
      </c>
      <c r="N16" s="20">
        <f>SUM('Output RAW'!AS20:AY20)</f>
        <v>14855</v>
      </c>
      <c r="O16" s="20">
        <f>SUM('Output RAW'!AZ20:BE20)</f>
        <v>9242</v>
      </c>
      <c r="P16" s="20">
        <f>'Output RAW'!BF20</f>
        <v>12288</v>
      </c>
      <c r="Q16" s="20">
        <f>'Output RAW'!BG20</f>
        <v>12656</v>
      </c>
      <c r="R16" s="20">
        <f>SUM('Output RAW'!BH20:BJ20)</f>
        <v>13486</v>
      </c>
    </row>
    <row r="17" spans="1:18" x14ac:dyDescent="0.25">
      <c r="A17" s="7" t="s">
        <v>47</v>
      </c>
      <c r="B17" s="20">
        <f>'Output RAW'!B21</f>
        <v>248100</v>
      </c>
      <c r="E17" s="20">
        <f>'Output RAW'!C21</f>
        <v>2093</v>
      </c>
      <c r="F17" s="20">
        <f>'Output RAW'!D21+'Output RAW'!T21+'Output RAW'!U21</f>
        <v>12302</v>
      </c>
      <c r="G17" s="20">
        <f>SUM('Output RAW'!G21:S21)</f>
        <v>36476</v>
      </c>
      <c r="H17" s="20">
        <f>SUM('Output RAW'!V21:X21)</f>
        <v>14274</v>
      </c>
      <c r="I17" s="20">
        <f>SUM('Output RAW'!Y21:AA21)</f>
        <v>28774</v>
      </c>
      <c r="J17" s="20">
        <f>SUM('Output RAW'!AB21:AF21)</f>
        <v>11113</v>
      </c>
      <c r="K17" s="20">
        <f>SUM('Output RAW'!AG21:AH21)</f>
        <v>6408</v>
      </c>
      <c r="L17" s="20">
        <f>SUM('Output RAW'!AI21:AN21)</f>
        <v>15594</v>
      </c>
      <c r="M17" s="20">
        <f>SUM('Output RAW'!AO21:AR21)</f>
        <v>50047</v>
      </c>
      <c r="N17" s="20">
        <f>SUM('Output RAW'!AS21:AY21)</f>
        <v>15205</v>
      </c>
      <c r="O17" s="20">
        <f>SUM('Output RAW'!AZ21:BE21)</f>
        <v>9672</v>
      </c>
      <c r="P17" s="20">
        <f>'Output RAW'!BF21</f>
        <v>12546</v>
      </c>
      <c r="Q17" s="20">
        <f>'Output RAW'!BG21</f>
        <v>12703</v>
      </c>
      <c r="R17" s="20">
        <f>SUM('Output RAW'!BH21:BJ21)</f>
        <v>13868</v>
      </c>
    </row>
    <row r="18" spans="1:18" x14ac:dyDescent="0.25">
      <c r="A18" s="7" t="s">
        <v>48</v>
      </c>
      <c r="B18" s="20">
        <f>'Output RAW'!B22</f>
        <v>249799</v>
      </c>
      <c r="E18" s="20">
        <f>'Output RAW'!C22</f>
        <v>2717</v>
      </c>
      <c r="F18" s="20">
        <f>'Output RAW'!D22+'Output RAW'!T22+'Output RAW'!U22</f>
        <v>13329</v>
      </c>
      <c r="G18" s="20">
        <f>SUM('Output RAW'!G22:S22)</f>
        <v>36640</v>
      </c>
      <c r="H18" s="20">
        <f>SUM('Output RAW'!V22:X22)</f>
        <v>14685</v>
      </c>
      <c r="I18" s="20">
        <f>SUM('Output RAW'!Y22:AA22)</f>
        <v>29179</v>
      </c>
      <c r="J18" s="20">
        <f>SUM('Output RAW'!AB22:AF22)</f>
        <v>11268</v>
      </c>
      <c r="K18" s="20">
        <f>SUM('Output RAW'!AG22:AH22)</f>
        <v>6363</v>
      </c>
      <c r="L18" s="20">
        <f>SUM('Output RAW'!AI22:AN22)</f>
        <v>15452</v>
      </c>
      <c r="M18" s="20">
        <f>SUM('Output RAW'!AO22:AR22)</f>
        <v>48263</v>
      </c>
      <c r="N18" s="20">
        <f>SUM('Output RAW'!AS22:AY22)</f>
        <v>15296</v>
      </c>
      <c r="O18" s="20">
        <f>SUM('Output RAW'!AZ22:BE22)</f>
        <v>9948</v>
      </c>
      <c r="P18" s="20">
        <f>'Output RAW'!BF22</f>
        <v>12481</v>
      </c>
      <c r="Q18" s="20">
        <f>'Output RAW'!BG22</f>
        <v>12819</v>
      </c>
      <c r="R18" s="20">
        <f>SUM('Output RAW'!BH22:BJ22)</f>
        <v>14514</v>
      </c>
    </row>
    <row r="19" spans="1:18" x14ac:dyDescent="0.25">
      <c r="A19" s="7" t="s">
        <v>49</v>
      </c>
      <c r="B19" s="20">
        <f>'Output RAW'!B23</f>
        <v>251864</v>
      </c>
      <c r="E19" s="20">
        <f>'Output RAW'!C23</f>
        <v>4515</v>
      </c>
      <c r="F19" s="20">
        <f>'Output RAW'!D23+'Output RAW'!T23+'Output RAW'!U23</f>
        <v>9513</v>
      </c>
      <c r="G19" s="20">
        <f>SUM('Output RAW'!G23:S23)</f>
        <v>36244</v>
      </c>
      <c r="H19" s="20">
        <f>SUM('Output RAW'!V23:X23)</f>
        <v>14791</v>
      </c>
      <c r="I19" s="20">
        <f>SUM('Output RAW'!Y23:AA23)</f>
        <v>29957</v>
      </c>
      <c r="J19" s="20">
        <f>SUM('Output RAW'!AB23:AF23)</f>
        <v>11095</v>
      </c>
      <c r="K19" s="20">
        <f>SUM('Output RAW'!AG23:AH23)</f>
        <v>6458</v>
      </c>
      <c r="L19" s="20">
        <f>SUM('Output RAW'!AI23:AN23)</f>
        <v>16195</v>
      </c>
      <c r="M19" s="20">
        <f>SUM('Output RAW'!AO23:AR23)</f>
        <v>50820</v>
      </c>
      <c r="N19" s="20">
        <f>SUM('Output RAW'!AS23:AY23)</f>
        <v>15384</v>
      </c>
      <c r="O19" s="20">
        <f>SUM('Output RAW'!AZ23:BE23)</f>
        <v>10118</v>
      </c>
      <c r="P19" s="20">
        <f>'Output RAW'!BF23</f>
        <v>13371</v>
      </c>
      <c r="Q19" s="20">
        <f>'Output RAW'!BG23</f>
        <v>12828</v>
      </c>
      <c r="R19" s="20">
        <f>SUM('Output RAW'!BH23:BJ23)</f>
        <v>14446</v>
      </c>
    </row>
    <row r="20" spans="1:18" x14ac:dyDescent="0.25">
      <c r="A20" s="7" t="s">
        <v>50</v>
      </c>
      <c r="B20" s="20">
        <f>'Output RAW'!B24</f>
        <v>257248</v>
      </c>
      <c r="E20" s="20">
        <f>'Output RAW'!C24</f>
        <v>2433</v>
      </c>
      <c r="F20" s="20">
        <f>'Output RAW'!D24+'Output RAW'!T24+'Output RAW'!U24</f>
        <v>11365</v>
      </c>
      <c r="G20" s="20">
        <f>SUM('Output RAW'!G24:S24)</f>
        <v>35460</v>
      </c>
      <c r="H20" s="20">
        <f>SUM('Output RAW'!V24:X24)</f>
        <v>15224</v>
      </c>
      <c r="I20" s="20">
        <f>SUM('Output RAW'!Y24:AA24)</f>
        <v>30927</v>
      </c>
      <c r="J20" s="20">
        <f>SUM('Output RAW'!AB24:AF24)</f>
        <v>11591</v>
      </c>
      <c r="K20" s="20">
        <f>SUM('Output RAW'!AG24:AH24)</f>
        <v>6669</v>
      </c>
      <c r="L20" s="20">
        <f>SUM('Output RAW'!AI24:AN24)</f>
        <v>15903</v>
      </c>
      <c r="M20" s="20">
        <f>SUM('Output RAW'!AO24:AR24)</f>
        <v>50916</v>
      </c>
      <c r="N20" s="20">
        <f>SUM('Output RAW'!AS24:AY24)</f>
        <v>15851</v>
      </c>
      <c r="O20" s="20">
        <f>SUM('Output RAW'!AZ24:BE24)</f>
        <v>10555</v>
      </c>
      <c r="P20" s="20">
        <f>'Output RAW'!BF24</f>
        <v>12713</v>
      </c>
      <c r="Q20" s="20">
        <f>'Output RAW'!BG24</f>
        <v>14075</v>
      </c>
      <c r="R20" s="20">
        <f>SUM('Output RAW'!BH24:BJ24)</f>
        <v>15383</v>
      </c>
    </row>
    <row r="21" spans="1:18" x14ac:dyDescent="0.25">
      <c r="A21" s="7" t="s">
        <v>51</v>
      </c>
      <c r="B21" s="20">
        <f>'Output RAW'!B25</f>
        <v>257273</v>
      </c>
      <c r="E21" s="20">
        <f>'Output RAW'!C25</f>
        <v>1244</v>
      </c>
      <c r="F21" s="20">
        <f>'Output RAW'!D25+'Output RAW'!T25+'Output RAW'!U25</f>
        <v>12109</v>
      </c>
      <c r="G21" s="20">
        <f>SUM('Output RAW'!G25:S25)</f>
        <v>35430</v>
      </c>
      <c r="H21" s="20">
        <f>SUM('Output RAW'!V25:X25)</f>
        <v>15341</v>
      </c>
      <c r="I21" s="20">
        <f>SUM('Output RAW'!Y25:AA25)</f>
        <v>31656</v>
      </c>
      <c r="J21" s="20">
        <f>SUM('Output RAW'!AB25:AF25)</f>
        <v>11897</v>
      </c>
      <c r="K21" s="20">
        <f>SUM('Output RAW'!AG25:AH25)</f>
        <v>6768</v>
      </c>
      <c r="L21" s="20">
        <f>SUM('Output RAW'!AI25:AN25)</f>
        <v>15185</v>
      </c>
      <c r="M21" s="20">
        <f>SUM('Output RAW'!AO25:AR25)</f>
        <v>51987</v>
      </c>
      <c r="N21" s="20">
        <f>SUM('Output RAW'!AS25:AY25)</f>
        <v>16264</v>
      </c>
      <c r="O21" s="20">
        <f>SUM('Output RAW'!AZ25:BE25)</f>
        <v>10673</v>
      </c>
      <c r="P21" s="20">
        <f>'Output RAW'!BF25</f>
        <v>13061</v>
      </c>
      <c r="Q21" s="20">
        <f>'Output RAW'!BG25</f>
        <v>14111</v>
      </c>
      <c r="R21" s="20">
        <f>SUM('Output RAW'!BH25:BJ25)</f>
        <v>15786</v>
      </c>
    </row>
    <row r="22" spans="1:18" x14ac:dyDescent="0.25">
      <c r="A22" s="7" t="s">
        <v>52</v>
      </c>
      <c r="B22" s="20">
        <f>'Output RAW'!B26</f>
        <v>260620</v>
      </c>
      <c r="E22" s="20">
        <f>'Output RAW'!C26</f>
        <v>740</v>
      </c>
      <c r="F22" s="20">
        <f>'Output RAW'!D26+'Output RAW'!T26+'Output RAW'!U26</f>
        <v>11942</v>
      </c>
      <c r="G22" s="20">
        <f>SUM('Output RAW'!G26:S26)</f>
        <v>35053</v>
      </c>
      <c r="H22" s="20">
        <f>SUM('Output RAW'!V26:X26)</f>
        <v>15735</v>
      </c>
      <c r="I22" s="20">
        <f>SUM('Output RAW'!Y26:AA26)</f>
        <v>31950</v>
      </c>
      <c r="J22" s="20">
        <f>SUM('Output RAW'!AB26:AF26)</f>
        <v>11387</v>
      </c>
      <c r="K22" s="20">
        <f>SUM('Output RAW'!AG26:AH26)</f>
        <v>6856</v>
      </c>
      <c r="L22" s="20">
        <f>SUM('Output RAW'!AI26:AN26)</f>
        <v>15632</v>
      </c>
      <c r="M22" s="20">
        <f>SUM('Output RAW'!AO26:AR26)</f>
        <v>51373</v>
      </c>
      <c r="N22" s="20">
        <f>SUM('Output RAW'!AS26:AY26)</f>
        <v>16574</v>
      </c>
      <c r="O22" s="20">
        <f>SUM('Output RAW'!AZ26:BE26)</f>
        <v>10404</v>
      </c>
      <c r="P22" s="20">
        <f>'Output RAW'!BF26</f>
        <v>13155</v>
      </c>
      <c r="Q22" s="20">
        <f>'Output RAW'!BG26</f>
        <v>14334</v>
      </c>
      <c r="R22" s="20">
        <f>SUM('Output RAW'!BH26:BJ26)</f>
        <v>16277</v>
      </c>
    </row>
    <row r="23" spans="1:18" x14ac:dyDescent="0.25">
      <c r="A23" s="7" t="s">
        <v>53</v>
      </c>
      <c r="B23" s="20">
        <f>'Output RAW'!B27</f>
        <v>262283</v>
      </c>
      <c r="E23" s="20">
        <f>'Output RAW'!C27</f>
        <v>964</v>
      </c>
      <c r="F23" s="20">
        <f>'Output RAW'!D27+'Output RAW'!T27+'Output RAW'!U27</f>
        <v>13085</v>
      </c>
      <c r="G23" s="20">
        <f>SUM('Output RAW'!G27:S27)</f>
        <v>35708</v>
      </c>
      <c r="H23" s="20">
        <f>SUM('Output RAW'!V27:X27)</f>
        <v>16026</v>
      </c>
      <c r="I23" s="20">
        <f>SUM('Output RAW'!Y27:AA27)</f>
        <v>31356</v>
      </c>
      <c r="J23" s="20">
        <f>SUM('Output RAW'!AB27:AF27)</f>
        <v>11195</v>
      </c>
      <c r="K23" s="20">
        <f>SUM('Output RAW'!AG27:AH27)</f>
        <v>6764</v>
      </c>
      <c r="L23" s="20">
        <f>SUM('Output RAW'!AI27:AN27)</f>
        <v>16136</v>
      </c>
      <c r="M23" s="20">
        <f>SUM('Output RAW'!AO27:AR27)</f>
        <v>52210</v>
      </c>
      <c r="N23" s="20">
        <f>SUM('Output RAW'!AS27:AY27)</f>
        <v>16542</v>
      </c>
      <c r="O23" s="20">
        <f>SUM('Output RAW'!AZ27:BE27)</f>
        <v>10565</v>
      </c>
      <c r="P23" s="20">
        <f>'Output RAW'!BF27</f>
        <v>13069</v>
      </c>
      <c r="Q23" s="20">
        <f>'Output RAW'!BG27</f>
        <v>14389</v>
      </c>
      <c r="R23" s="20">
        <f>SUM('Output RAW'!BH27:BJ27)</f>
        <v>16323</v>
      </c>
    </row>
    <row r="24" spans="1:18" x14ac:dyDescent="0.25">
      <c r="A24" s="7" t="s">
        <v>54</v>
      </c>
      <c r="B24" s="20">
        <f>'Output RAW'!B28</f>
        <v>265182</v>
      </c>
      <c r="E24" s="20">
        <f>'Output RAW'!C28</f>
        <v>2467</v>
      </c>
      <c r="F24" s="20">
        <f>'Output RAW'!D28+'Output RAW'!T28+'Output RAW'!U28</f>
        <v>11680</v>
      </c>
      <c r="G24" s="20">
        <f>SUM('Output RAW'!G28:S28)</f>
        <v>35858</v>
      </c>
      <c r="H24" s="20">
        <f>SUM('Output RAW'!V28:X28)</f>
        <v>16396</v>
      </c>
      <c r="I24" s="20">
        <f>SUM('Output RAW'!Y28:AA28)</f>
        <v>31697</v>
      </c>
      <c r="J24" s="20">
        <f>SUM('Output RAW'!AB28:AF28)</f>
        <v>11453</v>
      </c>
      <c r="K24" s="20">
        <f>SUM('Output RAW'!AG28:AH28)</f>
        <v>6999</v>
      </c>
      <c r="L24" s="20">
        <f>SUM('Output RAW'!AI28:AN28)</f>
        <v>16182</v>
      </c>
      <c r="M24" s="20">
        <f>SUM('Output RAW'!AO28:AR28)</f>
        <v>52011</v>
      </c>
      <c r="N24" s="20">
        <f>SUM('Output RAW'!AS28:AY28)</f>
        <v>17181</v>
      </c>
      <c r="O24" s="20">
        <f>SUM('Output RAW'!AZ28:BE28)</f>
        <v>11148</v>
      </c>
      <c r="P24" s="20">
        <f>'Output RAW'!BF28</f>
        <v>13217</v>
      </c>
      <c r="Q24" s="20">
        <f>'Output RAW'!BG28</f>
        <v>14840</v>
      </c>
      <c r="R24" s="20">
        <f>SUM('Output RAW'!BH28:BJ28)</f>
        <v>16875</v>
      </c>
    </row>
    <row r="25" spans="1:18" x14ac:dyDescent="0.25">
      <c r="A25" s="7" t="s">
        <v>55</v>
      </c>
      <c r="B25" s="20">
        <f>'Output RAW'!B29</f>
        <v>269273</v>
      </c>
      <c r="E25" s="20">
        <f>'Output RAW'!C29</f>
        <v>3351</v>
      </c>
      <c r="F25" s="20">
        <f>'Output RAW'!D29+'Output RAW'!T29+'Output RAW'!U29</f>
        <v>10202</v>
      </c>
      <c r="G25" s="20">
        <f>SUM('Output RAW'!G29:S29)</f>
        <v>36629</v>
      </c>
      <c r="H25" s="20">
        <f>SUM('Output RAW'!V29:X29)</f>
        <v>16791</v>
      </c>
      <c r="I25" s="20">
        <f>SUM('Output RAW'!Y29:AA29)</f>
        <v>31698</v>
      </c>
      <c r="J25" s="20">
        <f>SUM('Output RAW'!AB29:AF29)</f>
        <v>11648</v>
      </c>
      <c r="K25" s="20">
        <f>SUM('Output RAW'!AG29:AH29)</f>
        <v>7293</v>
      </c>
      <c r="L25" s="20">
        <f>SUM('Output RAW'!AI29:AN29)</f>
        <v>16817</v>
      </c>
      <c r="M25" s="20">
        <f>SUM('Output RAW'!AO29:AR29)</f>
        <v>52593</v>
      </c>
      <c r="N25" s="20">
        <f>SUM('Output RAW'!AS29:AY29)</f>
        <v>17221</v>
      </c>
      <c r="O25" s="20">
        <f>SUM('Output RAW'!AZ29:BE29)</f>
        <v>11251</v>
      </c>
      <c r="P25" s="20">
        <f>'Output RAW'!BF29</f>
        <v>13696</v>
      </c>
      <c r="Q25" s="20">
        <f>'Output RAW'!BG29</f>
        <v>14889</v>
      </c>
      <c r="R25" s="20">
        <f>SUM('Output RAW'!BH29:BJ29)</f>
        <v>16726</v>
      </c>
    </row>
    <row r="26" spans="1:18" x14ac:dyDescent="0.25">
      <c r="A26" s="7" t="s">
        <v>56</v>
      </c>
      <c r="B26" s="20">
        <f>'Output RAW'!B30</f>
        <v>274316</v>
      </c>
      <c r="E26" s="20">
        <f>'Output RAW'!C30</f>
        <v>4126</v>
      </c>
      <c r="F26" s="20">
        <f>'Output RAW'!D30+'Output RAW'!T30+'Output RAW'!U30</f>
        <v>8830</v>
      </c>
      <c r="G26" s="20">
        <f>SUM('Output RAW'!G30:S30)</f>
        <v>36374</v>
      </c>
      <c r="H26" s="20">
        <f>SUM('Output RAW'!V30:X30)</f>
        <v>17204</v>
      </c>
      <c r="I26" s="20">
        <f>SUM('Output RAW'!Y30:AA30)</f>
        <v>32357</v>
      </c>
      <c r="J26" s="20">
        <f>SUM('Output RAW'!AB30:AF30)</f>
        <v>11458</v>
      </c>
      <c r="K26" s="20">
        <f>SUM('Output RAW'!AG30:AH30)</f>
        <v>7497</v>
      </c>
      <c r="L26" s="20">
        <f>SUM('Output RAW'!AI30:AN30)</f>
        <v>17350</v>
      </c>
      <c r="M26" s="20">
        <f>SUM('Output RAW'!AO30:AR30)</f>
        <v>54786</v>
      </c>
      <c r="N26" s="20">
        <f>SUM('Output RAW'!AS30:AY30)</f>
        <v>17228</v>
      </c>
      <c r="O26" s="20">
        <f>SUM('Output RAW'!AZ30:BE30)</f>
        <v>11375</v>
      </c>
      <c r="P26" s="20">
        <f>'Output RAW'!BF30</f>
        <v>14531</v>
      </c>
      <c r="Q26" s="20">
        <f>'Output RAW'!BG30</f>
        <v>15384</v>
      </c>
      <c r="R26" s="20">
        <f>SUM('Output RAW'!BH30:BJ30)</f>
        <v>17192</v>
      </c>
    </row>
    <row r="27" spans="1:18" x14ac:dyDescent="0.25">
      <c r="A27" s="7" t="s">
        <v>57</v>
      </c>
      <c r="B27" s="20">
        <f>'Output RAW'!B31</f>
        <v>277788</v>
      </c>
      <c r="E27" s="20">
        <f>'Output RAW'!C31</f>
        <v>3124</v>
      </c>
      <c r="F27" s="20">
        <f>'Output RAW'!D31+'Output RAW'!T31+'Output RAW'!U31</f>
        <v>10211</v>
      </c>
      <c r="G27" s="20">
        <f>SUM('Output RAW'!G31:S31)</f>
        <v>36715</v>
      </c>
      <c r="H27" s="20">
        <f>SUM('Output RAW'!V31:X31)</f>
        <v>17075</v>
      </c>
      <c r="I27" s="20">
        <f>SUM('Output RAW'!Y31:AA31)</f>
        <v>32625</v>
      </c>
      <c r="J27" s="20">
        <f>SUM('Output RAW'!AB31:AF31)</f>
        <v>11824</v>
      </c>
      <c r="K27" s="20">
        <f>SUM('Output RAW'!AG31:AH31)</f>
        <v>7539</v>
      </c>
      <c r="L27" s="20">
        <f>SUM('Output RAW'!AI31:AN31)</f>
        <v>17751</v>
      </c>
      <c r="M27" s="20">
        <f>SUM('Output RAW'!AO31:AR31)</f>
        <v>55376</v>
      </c>
      <c r="N27" s="20">
        <f>SUM('Output RAW'!AS31:AY31)</f>
        <v>18093</v>
      </c>
      <c r="O27" s="20">
        <f>SUM('Output RAW'!AZ31:BE31)</f>
        <v>11427</v>
      </c>
      <c r="P27" s="20">
        <f>'Output RAW'!BF31</f>
        <v>13794</v>
      </c>
      <c r="Q27" s="20">
        <f>'Output RAW'!BG31</f>
        <v>15633</v>
      </c>
      <c r="R27" s="20">
        <f>SUM('Output RAW'!BH31:BJ31)</f>
        <v>17504</v>
      </c>
    </row>
    <row r="28" spans="1:18" x14ac:dyDescent="0.25">
      <c r="A28" s="7" t="s">
        <v>58</v>
      </c>
      <c r="B28" s="20">
        <f>'Output RAW'!B32</f>
        <v>280187</v>
      </c>
      <c r="E28" s="20">
        <f>'Output RAW'!C32</f>
        <v>2303</v>
      </c>
      <c r="F28" s="20">
        <f>'Output RAW'!D32+'Output RAW'!T32+'Output RAW'!U32</f>
        <v>11496</v>
      </c>
      <c r="G28" s="20">
        <f>SUM('Output RAW'!G32:S32)</f>
        <v>36683</v>
      </c>
      <c r="H28" s="20">
        <f>SUM('Output RAW'!V32:X32)</f>
        <v>17549</v>
      </c>
      <c r="I28" s="20">
        <f>SUM('Output RAW'!Y32:AA32)</f>
        <v>33039</v>
      </c>
      <c r="J28" s="20">
        <f>SUM('Output RAW'!AB32:AF32)</f>
        <v>12084</v>
      </c>
      <c r="K28" s="20">
        <f>SUM('Output RAW'!AG32:AH32)</f>
        <v>7537</v>
      </c>
      <c r="L28" s="20">
        <f>SUM('Output RAW'!AI32:AN32)</f>
        <v>18133</v>
      </c>
      <c r="M28" s="20">
        <f>SUM('Output RAW'!AO32:AR32)</f>
        <v>56181</v>
      </c>
      <c r="N28" s="20">
        <f>SUM('Output RAW'!AS32:AY32)</f>
        <v>17736</v>
      </c>
      <c r="O28" s="20">
        <f>SUM('Output RAW'!AZ32:BE32)</f>
        <v>11261</v>
      </c>
      <c r="P28" s="20">
        <f>'Output RAW'!BF32</f>
        <v>14728</v>
      </c>
      <c r="Q28" s="20">
        <f>'Output RAW'!BG32</f>
        <v>15481</v>
      </c>
      <c r="R28" s="20">
        <f>SUM('Output RAW'!BH32:BJ32)</f>
        <v>18902</v>
      </c>
    </row>
    <row r="29" spans="1:18" x14ac:dyDescent="0.25">
      <c r="A29" s="7" t="s">
        <v>59</v>
      </c>
      <c r="B29" s="20">
        <f>'Output RAW'!B33</f>
        <v>286810</v>
      </c>
      <c r="E29" s="20">
        <f>'Output RAW'!C33</f>
        <v>2266</v>
      </c>
      <c r="F29" s="20">
        <f>'Output RAW'!D33+'Output RAW'!T33+'Output RAW'!U33</f>
        <v>12715</v>
      </c>
      <c r="G29" s="20">
        <f>SUM('Output RAW'!G33:S33)</f>
        <v>36489</v>
      </c>
      <c r="H29" s="20">
        <f>SUM('Output RAW'!V33:X33)</f>
        <v>17985</v>
      </c>
      <c r="I29" s="20">
        <f>SUM('Output RAW'!Y33:AA33)</f>
        <v>33621</v>
      </c>
      <c r="J29" s="20">
        <f>SUM('Output RAW'!AB33:AF33)</f>
        <v>12110</v>
      </c>
      <c r="K29" s="20">
        <f>SUM('Output RAW'!AG33:AH33)</f>
        <v>7679</v>
      </c>
      <c r="L29" s="20">
        <f>SUM('Output RAW'!AI33:AN33)</f>
        <v>17829</v>
      </c>
      <c r="M29" s="20">
        <f>SUM('Output RAW'!AO33:AR33)</f>
        <v>57018</v>
      </c>
      <c r="N29" s="20">
        <f>SUM('Output RAW'!AS33:AY33)</f>
        <v>18172</v>
      </c>
      <c r="O29" s="20">
        <f>SUM('Output RAW'!AZ33:BE33)</f>
        <v>11648</v>
      </c>
      <c r="P29" s="20">
        <f>'Output RAW'!BF33</f>
        <v>15275</v>
      </c>
      <c r="Q29" s="20">
        <f>'Output RAW'!BG33</f>
        <v>15747</v>
      </c>
      <c r="R29" s="20">
        <f>SUM('Output RAW'!BH33:BJ33)</f>
        <v>18911</v>
      </c>
    </row>
    <row r="30" spans="1:18" x14ac:dyDescent="0.25">
      <c r="A30" s="7" t="s">
        <v>60</v>
      </c>
      <c r="B30" s="20">
        <f>'Output RAW'!B34</f>
        <v>289743</v>
      </c>
      <c r="E30" s="20">
        <f>'Output RAW'!C34</f>
        <v>3311</v>
      </c>
      <c r="F30" s="20">
        <f>'Output RAW'!D34+'Output RAW'!T34+'Output RAW'!U34</f>
        <v>11902</v>
      </c>
      <c r="G30" s="20">
        <f>SUM('Output RAW'!G34:S34)</f>
        <v>36354</v>
      </c>
      <c r="H30" s="20">
        <f>SUM('Output RAW'!V34:X34)</f>
        <v>18341</v>
      </c>
      <c r="I30" s="20">
        <f>SUM('Output RAW'!Y34:AA34)</f>
        <v>33794</v>
      </c>
      <c r="J30" s="20">
        <f>SUM('Output RAW'!AB34:AF34)</f>
        <v>12152</v>
      </c>
      <c r="K30" s="20">
        <f>SUM('Output RAW'!AG34:AH34)</f>
        <v>7591</v>
      </c>
      <c r="L30" s="20">
        <f>SUM('Output RAW'!AI34:AN34)</f>
        <v>18415</v>
      </c>
      <c r="M30" s="20">
        <f>SUM('Output RAW'!AO34:AR34)</f>
        <v>57296</v>
      </c>
      <c r="N30" s="20">
        <f>SUM('Output RAW'!AS34:AY34)</f>
        <v>19193</v>
      </c>
      <c r="O30" s="20">
        <f>SUM('Output RAW'!AZ34:BE34)</f>
        <v>11794</v>
      </c>
      <c r="P30" s="20">
        <f>'Output RAW'!BF34</f>
        <v>15682</v>
      </c>
      <c r="Q30" s="20">
        <f>'Output RAW'!BG34</f>
        <v>16092</v>
      </c>
      <c r="R30" s="20">
        <f>SUM('Output RAW'!BH34:BJ34)</f>
        <v>19048</v>
      </c>
    </row>
    <row r="31" spans="1:18" x14ac:dyDescent="0.25">
      <c r="A31" s="7" t="s">
        <v>61</v>
      </c>
      <c r="B31" s="20">
        <f>'Output RAW'!B35</f>
        <v>289823</v>
      </c>
      <c r="E31" s="20">
        <f>'Output RAW'!C35</f>
        <v>4625</v>
      </c>
      <c r="F31" s="20">
        <f>'Output RAW'!D35+'Output RAW'!T35+'Output RAW'!U35</f>
        <v>7898</v>
      </c>
      <c r="G31" s="20">
        <f>SUM('Output RAW'!G35:S35)</f>
        <v>36436</v>
      </c>
      <c r="H31" s="20">
        <f>SUM('Output RAW'!V35:X35)</f>
        <v>18679</v>
      </c>
      <c r="I31" s="20">
        <f>SUM('Output RAW'!Y35:AA35)</f>
        <v>34089</v>
      </c>
      <c r="J31" s="20">
        <f>SUM('Output RAW'!AB35:AF35)</f>
        <v>12503</v>
      </c>
      <c r="K31" s="20">
        <f>SUM('Output RAW'!AG35:AH35)</f>
        <v>8032</v>
      </c>
      <c r="L31" s="20">
        <f>SUM('Output RAW'!AI35:AN35)</f>
        <v>18458</v>
      </c>
      <c r="M31" s="20">
        <f>SUM('Output RAW'!AO35:AR35)</f>
        <v>58493</v>
      </c>
      <c r="N31" s="20">
        <f>SUM('Output RAW'!AS35:AY35)</f>
        <v>19325</v>
      </c>
      <c r="O31" s="20">
        <f>SUM('Output RAW'!AZ35:BE35)</f>
        <v>11722</v>
      </c>
      <c r="P31" s="20">
        <f>'Output RAW'!BF35</f>
        <v>15686</v>
      </c>
      <c r="Q31" s="20">
        <f>'Output RAW'!BG35</f>
        <v>16337</v>
      </c>
      <c r="R31" s="20">
        <f>SUM('Output RAW'!BH35:BJ35)</f>
        <v>19405</v>
      </c>
    </row>
    <row r="32" spans="1:18" x14ac:dyDescent="0.25">
      <c r="A32" s="7" t="s">
        <v>62</v>
      </c>
      <c r="B32" s="20">
        <f>'Output RAW'!B36</f>
        <v>297122</v>
      </c>
      <c r="E32" s="20">
        <f>'Output RAW'!C36</f>
        <v>2701</v>
      </c>
      <c r="F32" s="20">
        <f>'Output RAW'!D36+'Output RAW'!T36+'Output RAW'!U36</f>
        <v>10870</v>
      </c>
      <c r="G32" s="20">
        <f>SUM('Output RAW'!G36:S36)</f>
        <v>36376</v>
      </c>
      <c r="H32" s="20">
        <f>SUM('Output RAW'!V36:X36)</f>
        <v>18330</v>
      </c>
      <c r="I32" s="20">
        <f>SUM('Output RAW'!Y36:AA36)</f>
        <v>34338</v>
      </c>
      <c r="J32" s="20">
        <f>SUM('Output RAW'!AB36:AF36)</f>
        <v>12598</v>
      </c>
      <c r="K32" s="20">
        <f>SUM('Output RAW'!AG36:AH36)</f>
        <v>8054</v>
      </c>
      <c r="L32" s="20">
        <f>SUM('Output RAW'!AI36:AN36)</f>
        <v>18702</v>
      </c>
      <c r="M32" s="20">
        <f>SUM('Output RAW'!AO36:AR36)</f>
        <v>59433</v>
      </c>
      <c r="N32" s="20">
        <f>SUM('Output RAW'!AS36:AY36)</f>
        <v>19677</v>
      </c>
      <c r="O32" s="20">
        <f>SUM('Output RAW'!AZ36:BE36)</f>
        <v>12053</v>
      </c>
      <c r="P32" s="20">
        <f>'Output RAW'!BF36</f>
        <v>15697</v>
      </c>
      <c r="Q32" s="20">
        <f>'Output RAW'!BG36</f>
        <v>16886</v>
      </c>
      <c r="R32" s="20">
        <f>SUM('Output RAW'!BH36:BJ36)</f>
        <v>20810</v>
      </c>
    </row>
    <row r="33" spans="1:18" x14ac:dyDescent="0.25">
      <c r="A33" s="7" t="s">
        <v>63</v>
      </c>
      <c r="B33" s="20">
        <f>'Output RAW'!B37</f>
        <v>299185</v>
      </c>
      <c r="E33" s="20">
        <f>'Output RAW'!C37</f>
        <v>1448</v>
      </c>
      <c r="F33" s="20">
        <f>'Output RAW'!D37+'Output RAW'!T37+'Output RAW'!U37</f>
        <v>13795</v>
      </c>
      <c r="G33" s="20">
        <f>SUM('Output RAW'!G37:S37)</f>
        <v>35920</v>
      </c>
      <c r="H33" s="20">
        <f>SUM('Output RAW'!V37:X37)</f>
        <v>18463</v>
      </c>
      <c r="I33" s="20">
        <f>SUM('Output RAW'!Y37:AA37)</f>
        <v>34198</v>
      </c>
      <c r="J33" s="20">
        <f>SUM('Output RAW'!AB37:AF37)</f>
        <v>12505</v>
      </c>
      <c r="K33" s="20">
        <f>SUM('Output RAW'!AG37:AH37)</f>
        <v>8092</v>
      </c>
      <c r="L33" s="20">
        <f>SUM('Output RAW'!AI37:AN37)</f>
        <v>19081</v>
      </c>
      <c r="M33" s="20">
        <f>SUM('Output RAW'!AO37:AR37)</f>
        <v>61119</v>
      </c>
      <c r="N33" s="20">
        <f>SUM('Output RAW'!AS37:AY37)</f>
        <v>19896</v>
      </c>
      <c r="O33" s="20">
        <f>SUM('Output RAW'!AZ37:BE37)</f>
        <v>11967</v>
      </c>
      <c r="P33" s="20">
        <f>'Output RAW'!BF37</f>
        <v>15811</v>
      </c>
      <c r="Q33" s="20">
        <f>'Output RAW'!BG37</f>
        <v>17255</v>
      </c>
      <c r="R33" s="20">
        <f>SUM('Output RAW'!BH37:BJ37)</f>
        <v>20993</v>
      </c>
    </row>
    <row r="34" spans="1:18" x14ac:dyDescent="0.25">
      <c r="A34" s="7" t="s">
        <v>64</v>
      </c>
      <c r="B34" s="20">
        <f>'Output RAW'!B38</f>
        <v>303441</v>
      </c>
      <c r="E34" s="20">
        <f>'Output RAW'!C38</f>
        <v>1281</v>
      </c>
      <c r="F34" s="20">
        <f>'Output RAW'!D38+'Output RAW'!T38+'Output RAW'!U38</f>
        <v>16103</v>
      </c>
      <c r="G34" s="20">
        <f>SUM('Output RAW'!G38:S38)</f>
        <v>36513</v>
      </c>
      <c r="H34" s="20">
        <f>SUM('Output RAW'!V38:X38)</f>
        <v>18851</v>
      </c>
      <c r="I34" s="20">
        <f>SUM('Output RAW'!Y38:AA38)</f>
        <v>34219</v>
      </c>
      <c r="J34" s="20">
        <f>SUM('Output RAW'!AB38:AF38)</f>
        <v>12961</v>
      </c>
      <c r="K34" s="20">
        <f>SUM('Output RAW'!AG38:AH38)</f>
        <v>8243</v>
      </c>
      <c r="L34" s="20">
        <f>SUM('Output RAW'!AI38:AN38)</f>
        <v>19117</v>
      </c>
      <c r="M34" s="20">
        <f>SUM('Output RAW'!AO38:AR38)</f>
        <v>61014</v>
      </c>
      <c r="N34" s="20">
        <f>SUM('Output RAW'!AS38:AY38)</f>
        <v>19772</v>
      </c>
      <c r="O34" s="20">
        <f>SUM('Output RAW'!AZ38:BE38)</f>
        <v>11999</v>
      </c>
      <c r="P34" s="20">
        <f>'Output RAW'!BF38</f>
        <v>15837</v>
      </c>
      <c r="Q34" s="20">
        <f>'Output RAW'!BG38</f>
        <v>17134</v>
      </c>
      <c r="R34" s="20">
        <f>SUM('Output RAW'!BH38:BJ38)</f>
        <v>20686</v>
      </c>
    </row>
    <row r="35" spans="1:18" x14ac:dyDescent="0.25">
      <c r="A35" s="7" t="s">
        <v>65</v>
      </c>
      <c r="B35" s="20">
        <f>'Output RAW'!B39</f>
        <v>306422</v>
      </c>
      <c r="E35" s="20">
        <f>'Output RAW'!C39</f>
        <v>2782</v>
      </c>
      <c r="F35" s="20">
        <f>'Output RAW'!D39+'Output RAW'!T39+'Output RAW'!U39</f>
        <v>12434</v>
      </c>
      <c r="G35" s="20">
        <f>SUM('Output RAW'!G39:S39)</f>
        <v>36493</v>
      </c>
      <c r="H35" s="20">
        <f>SUM('Output RAW'!V39:X39)</f>
        <v>19819</v>
      </c>
      <c r="I35" s="20">
        <f>SUM('Output RAW'!Y39:AA39)</f>
        <v>34223</v>
      </c>
      <c r="J35" s="20">
        <f>SUM('Output RAW'!AB39:AF39)</f>
        <v>13002</v>
      </c>
      <c r="K35" s="20">
        <f>SUM('Output RAW'!AG39:AH39)</f>
        <v>8587</v>
      </c>
      <c r="L35" s="20">
        <f>SUM('Output RAW'!AI39:AN39)</f>
        <v>19427</v>
      </c>
      <c r="M35" s="20">
        <f>SUM('Output RAW'!AO39:AR39)</f>
        <v>62565</v>
      </c>
      <c r="N35" s="20">
        <f>SUM('Output RAW'!AS39:AY39)</f>
        <v>20236</v>
      </c>
      <c r="O35" s="20">
        <f>SUM('Output RAW'!AZ39:BE39)</f>
        <v>11878</v>
      </c>
      <c r="P35" s="20">
        <f>'Output RAW'!BF39</f>
        <v>16253</v>
      </c>
      <c r="Q35" s="20">
        <f>'Output RAW'!BG39</f>
        <v>17677</v>
      </c>
      <c r="R35" s="20">
        <f>SUM('Output RAW'!BH39:BJ39)</f>
        <v>20813</v>
      </c>
    </row>
    <row r="36" spans="1:18" x14ac:dyDescent="0.25">
      <c r="A36" s="7" t="s">
        <v>66</v>
      </c>
      <c r="B36" s="20">
        <f>'Output RAW'!B40</f>
        <v>314317</v>
      </c>
      <c r="E36" s="20">
        <f>'Output RAW'!C40</f>
        <v>2240</v>
      </c>
      <c r="F36" s="20">
        <f>'Output RAW'!D40+'Output RAW'!T40+'Output RAW'!U40</f>
        <v>13111</v>
      </c>
      <c r="G36" s="20">
        <f>SUM('Output RAW'!G40:S40)</f>
        <v>36922</v>
      </c>
      <c r="H36" s="20">
        <f>SUM('Output RAW'!V40:X40)</f>
        <v>20541</v>
      </c>
      <c r="I36" s="20">
        <f>SUM('Output RAW'!Y40:AA40)</f>
        <v>34792</v>
      </c>
      <c r="J36" s="20">
        <f>SUM('Output RAW'!AB40:AF40)</f>
        <v>12636</v>
      </c>
      <c r="K36" s="20">
        <f>SUM('Output RAW'!AG40:AH40)</f>
        <v>8714</v>
      </c>
      <c r="L36" s="20">
        <f>SUM('Output RAW'!AI40:AN40)</f>
        <v>19521</v>
      </c>
      <c r="M36" s="20">
        <f>SUM('Output RAW'!AO40:AR40)</f>
        <v>65327</v>
      </c>
      <c r="N36" s="20">
        <f>SUM('Output RAW'!AS40:AY40)</f>
        <v>20150</v>
      </c>
      <c r="O36" s="20">
        <f>SUM('Output RAW'!AZ40:BE40)</f>
        <v>12054</v>
      </c>
      <c r="P36" s="20">
        <f>'Output RAW'!BF40</f>
        <v>16821</v>
      </c>
      <c r="Q36" s="20">
        <f>'Output RAW'!BG40</f>
        <v>18077</v>
      </c>
      <c r="R36" s="20">
        <f>SUM('Output RAW'!BH40:BJ40)</f>
        <v>21654</v>
      </c>
    </row>
    <row r="37" spans="1:18" x14ac:dyDescent="0.25">
      <c r="A37" s="7" t="s">
        <v>67</v>
      </c>
      <c r="B37" s="20">
        <f>'Output RAW'!B41</f>
        <v>315888</v>
      </c>
      <c r="E37" s="20">
        <f>'Output RAW'!C41</f>
        <v>1538</v>
      </c>
      <c r="F37" s="20">
        <f>'Output RAW'!D41+'Output RAW'!T41+'Output RAW'!U41</f>
        <v>14062</v>
      </c>
      <c r="G37" s="20">
        <f>SUM('Output RAW'!G41:S41)</f>
        <v>36892</v>
      </c>
      <c r="H37" s="20">
        <f>SUM('Output RAW'!V41:X41)</f>
        <v>20559</v>
      </c>
      <c r="I37" s="20">
        <f>SUM('Output RAW'!Y41:AA41)</f>
        <v>35324</v>
      </c>
      <c r="J37" s="20">
        <f>SUM('Output RAW'!AB41:AF41)</f>
        <v>12771</v>
      </c>
      <c r="K37" s="20">
        <f>SUM('Output RAW'!AG41:AH41)</f>
        <v>8750</v>
      </c>
      <c r="L37" s="20">
        <f>SUM('Output RAW'!AI41:AN41)</f>
        <v>20038</v>
      </c>
      <c r="M37" s="20">
        <f>SUM('Output RAW'!AO41:AR41)</f>
        <v>66297</v>
      </c>
      <c r="N37" s="20">
        <f>SUM('Output RAW'!AS41:AY41)</f>
        <v>20631</v>
      </c>
      <c r="O37" s="20">
        <f>SUM('Output RAW'!AZ41:BE41)</f>
        <v>12662</v>
      </c>
      <c r="P37" s="20">
        <f>'Output RAW'!BF41</f>
        <v>17316</v>
      </c>
      <c r="Q37" s="20">
        <f>'Output RAW'!BG41</f>
        <v>18653</v>
      </c>
      <c r="R37" s="20">
        <f>SUM('Output RAW'!BH41:BJ41)</f>
        <v>22228</v>
      </c>
    </row>
    <row r="38" spans="1:18" x14ac:dyDescent="0.25">
      <c r="A38" s="7" t="s">
        <v>68</v>
      </c>
      <c r="B38" s="20">
        <f>'Output RAW'!B42</f>
        <v>324186</v>
      </c>
      <c r="E38" s="20">
        <f>'Output RAW'!C42</f>
        <v>1075</v>
      </c>
      <c r="F38" s="20">
        <f>'Output RAW'!D42+'Output RAW'!T42+'Output RAW'!U42</f>
        <v>15029</v>
      </c>
      <c r="G38" s="20">
        <f>SUM('Output RAW'!G42:S42)</f>
        <v>36892</v>
      </c>
      <c r="H38" s="20">
        <f>SUM('Output RAW'!V42:X42)</f>
        <v>20844</v>
      </c>
      <c r="I38" s="20">
        <f>SUM('Output RAW'!Y42:AA42)</f>
        <v>36210</v>
      </c>
      <c r="J38" s="20">
        <f>SUM('Output RAW'!AB42:AF42)</f>
        <v>13206</v>
      </c>
      <c r="K38" s="20">
        <f>SUM('Output RAW'!AG42:AH42)</f>
        <v>8988</v>
      </c>
      <c r="L38" s="20">
        <f>SUM('Output RAW'!AI42:AN42)</f>
        <v>20118</v>
      </c>
      <c r="M38" s="20">
        <f>SUM('Output RAW'!AO42:AR42)</f>
        <v>67802</v>
      </c>
      <c r="N38" s="20">
        <f>SUM('Output RAW'!AS42:AY42)</f>
        <v>21686</v>
      </c>
      <c r="O38" s="20">
        <f>SUM('Output RAW'!AZ42:BE42)</f>
        <v>13330</v>
      </c>
      <c r="P38" s="20">
        <f>'Output RAW'!BF42</f>
        <v>18020</v>
      </c>
      <c r="Q38" s="20">
        <f>'Output RAW'!BG42</f>
        <v>18494</v>
      </c>
      <c r="R38" s="20">
        <f>SUM('Output RAW'!BH42:BJ42)</f>
        <v>22882</v>
      </c>
    </row>
    <row r="39" spans="1:18" x14ac:dyDescent="0.25">
      <c r="A39" s="7" t="s">
        <v>69</v>
      </c>
      <c r="B39" s="20">
        <f>'Output RAW'!B43</f>
        <v>326291</v>
      </c>
      <c r="E39" s="20">
        <f>'Output RAW'!C43</f>
        <v>1834</v>
      </c>
      <c r="F39" s="20">
        <f>'Output RAW'!D43+'Output RAW'!T43+'Output RAW'!U43</f>
        <v>14253</v>
      </c>
      <c r="G39" s="20">
        <f>SUM('Output RAW'!G43:S43)</f>
        <v>37353</v>
      </c>
      <c r="H39" s="20">
        <f>SUM('Output RAW'!V43:X43)</f>
        <v>21296</v>
      </c>
      <c r="I39" s="20">
        <f>SUM('Output RAW'!Y43:AA43)</f>
        <v>37091</v>
      </c>
      <c r="J39" s="20">
        <f>SUM('Output RAW'!AB43:AF43)</f>
        <v>13105</v>
      </c>
      <c r="K39" s="20">
        <f>SUM('Output RAW'!AG43:AH43)</f>
        <v>9056</v>
      </c>
      <c r="L39" s="20">
        <f>SUM('Output RAW'!AI43:AN43)</f>
        <v>19928</v>
      </c>
      <c r="M39" s="20">
        <f>SUM('Output RAW'!AO43:AR43)</f>
        <v>68381</v>
      </c>
      <c r="N39" s="20">
        <f>SUM('Output RAW'!AS43:AY43)</f>
        <v>22022</v>
      </c>
      <c r="O39" s="20">
        <f>SUM('Output RAW'!AZ43:BE43)</f>
        <v>13033</v>
      </c>
      <c r="P39" s="20">
        <f>'Output RAW'!BF43</f>
        <v>17588</v>
      </c>
      <c r="Q39" s="20">
        <f>'Output RAW'!BG43</f>
        <v>18902</v>
      </c>
      <c r="R39" s="20">
        <f>SUM('Output RAW'!BH43:BJ43)</f>
        <v>23397</v>
      </c>
    </row>
    <row r="40" spans="1:18" x14ac:dyDescent="0.25">
      <c r="A40" s="7" t="s">
        <v>70</v>
      </c>
      <c r="B40" s="20">
        <f>'Output RAW'!B44</f>
        <v>331777</v>
      </c>
      <c r="E40" s="20">
        <f>'Output RAW'!C44</f>
        <v>2374</v>
      </c>
      <c r="F40" s="20">
        <f>'Output RAW'!D44+'Output RAW'!T44+'Output RAW'!U44</f>
        <v>15039</v>
      </c>
      <c r="G40" s="20">
        <f>SUM('Output RAW'!G44:S44)</f>
        <v>37693</v>
      </c>
      <c r="H40" s="20">
        <f>SUM('Output RAW'!V44:X44)</f>
        <v>21557</v>
      </c>
      <c r="I40" s="20">
        <f>SUM('Output RAW'!Y44:AA44)</f>
        <v>37464</v>
      </c>
      <c r="J40" s="20">
        <f>SUM('Output RAW'!AB44:AF44)</f>
        <v>13538</v>
      </c>
      <c r="K40" s="20">
        <f>SUM('Output RAW'!AG44:AH44)</f>
        <v>9051</v>
      </c>
      <c r="L40" s="20">
        <f>SUM('Output RAW'!AI44:AN44)</f>
        <v>19679</v>
      </c>
      <c r="M40" s="20">
        <f>SUM('Output RAW'!AO44:AR44)</f>
        <v>68622</v>
      </c>
      <c r="N40" s="20">
        <f>SUM('Output RAW'!AS44:AY44)</f>
        <v>22410</v>
      </c>
      <c r="O40" s="20">
        <f>SUM('Output RAW'!AZ44:BE44)</f>
        <v>13016</v>
      </c>
      <c r="P40" s="20">
        <f>'Output RAW'!BF44</f>
        <v>17679</v>
      </c>
      <c r="Q40" s="20">
        <f>'Output RAW'!BG44</f>
        <v>19182</v>
      </c>
      <c r="R40" s="20">
        <f>SUM('Output RAW'!BH44:BJ44)</f>
        <v>23800</v>
      </c>
    </row>
    <row r="41" spans="1:18" x14ac:dyDescent="0.25">
      <c r="A41" s="7" t="s">
        <v>71</v>
      </c>
      <c r="B41" s="20">
        <f>'Output RAW'!B45</f>
        <v>334164</v>
      </c>
      <c r="E41" s="20">
        <f>'Output RAW'!C45</f>
        <v>2566</v>
      </c>
      <c r="F41" s="20">
        <f>'Output RAW'!D45+'Output RAW'!T45+'Output RAW'!U45</f>
        <v>16111</v>
      </c>
      <c r="G41" s="20">
        <f>SUM('Output RAW'!G45:S45)</f>
        <v>37806</v>
      </c>
      <c r="H41" s="20">
        <f>SUM('Output RAW'!V45:X45)</f>
        <v>21668</v>
      </c>
      <c r="I41" s="20">
        <f>SUM('Output RAW'!Y45:AA45)</f>
        <v>37324</v>
      </c>
      <c r="J41" s="20">
        <f>SUM('Output RAW'!AB45:AF45)</f>
        <v>13445</v>
      </c>
      <c r="K41" s="20">
        <f>SUM('Output RAW'!AG45:AH45)</f>
        <v>9001</v>
      </c>
      <c r="L41" s="20">
        <f>SUM('Output RAW'!AI45:AN45)</f>
        <v>19882</v>
      </c>
      <c r="M41" s="20">
        <f>SUM('Output RAW'!AO45:AR45)</f>
        <v>68491</v>
      </c>
      <c r="N41" s="20">
        <f>SUM('Output RAW'!AS45:AY45)</f>
        <v>22656</v>
      </c>
      <c r="O41" s="20">
        <f>SUM('Output RAW'!AZ45:BE45)</f>
        <v>13109</v>
      </c>
      <c r="P41" s="20">
        <f>'Output RAW'!BF45</f>
        <v>17822</v>
      </c>
      <c r="Q41" s="20">
        <f>'Output RAW'!BG45</f>
        <v>19346</v>
      </c>
      <c r="R41" s="20">
        <f>SUM('Output RAW'!BH45:BJ45)</f>
        <v>23563</v>
      </c>
    </row>
    <row r="42" spans="1:18" x14ac:dyDescent="0.25">
      <c r="A42" s="7" t="s">
        <v>72</v>
      </c>
      <c r="B42" s="20">
        <f>'Output RAW'!B46</f>
        <v>338379</v>
      </c>
      <c r="E42" s="20">
        <f>'Output RAW'!C46</f>
        <v>2032</v>
      </c>
      <c r="F42" s="20">
        <f>'Output RAW'!D46+'Output RAW'!T46+'Output RAW'!U46</f>
        <v>17259</v>
      </c>
      <c r="G42" s="20">
        <f>SUM('Output RAW'!G46:S46)</f>
        <v>37707</v>
      </c>
      <c r="H42" s="20">
        <f>SUM('Output RAW'!V46:X46)</f>
        <v>22246</v>
      </c>
      <c r="I42" s="20">
        <f>SUM('Output RAW'!Y46:AA46)</f>
        <v>37501</v>
      </c>
      <c r="J42" s="20">
        <f>SUM('Output RAW'!AB46:AF46)</f>
        <v>13343</v>
      </c>
      <c r="K42" s="20">
        <f>SUM('Output RAW'!AG46:AH46)</f>
        <v>8876</v>
      </c>
      <c r="L42" s="20">
        <f>SUM('Output RAW'!AI46:AN46)</f>
        <v>20479</v>
      </c>
      <c r="M42" s="20">
        <f>SUM('Output RAW'!AO46:AR46)</f>
        <v>70501</v>
      </c>
      <c r="N42" s="20">
        <f>SUM('Output RAW'!AS46:AY46)</f>
        <v>22960</v>
      </c>
      <c r="O42" s="20">
        <f>SUM('Output RAW'!AZ46:BE46)</f>
        <v>13381</v>
      </c>
      <c r="P42" s="20">
        <f>'Output RAW'!BF46</f>
        <v>17951</v>
      </c>
      <c r="Q42" s="20">
        <f>'Output RAW'!BG46</f>
        <v>19687</v>
      </c>
      <c r="R42" s="20">
        <f>SUM('Output RAW'!BH46:BJ46)</f>
        <v>23543</v>
      </c>
    </row>
    <row r="43" spans="1:18" x14ac:dyDescent="0.25">
      <c r="A43" s="7" t="s">
        <v>73</v>
      </c>
      <c r="B43" s="20">
        <f>'Output RAW'!B47</f>
        <v>342534</v>
      </c>
      <c r="E43" s="20">
        <f>'Output RAW'!C47</f>
        <v>1250</v>
      </c>
      <c r="F43" s="20">
        <f>'Output RAW'!D47+'Output RAW'!T47+'Output RAW'!U47</f>
        <v>16960</v>
      </c>
      <c r="G43" s="20">
        <f>SUM('Output RAW'!G47:S47)</f>
        <v>37428</v>
      </c>
      <c r="H43" s="20">
        <f>SUM('Output RAW'!V47:X47)</f>
        <v>22851</v>
      </c>
      <c r="I43" s="20">
        <f>SUM('Output RAW'!Y47:AA47)</f>
        <v>37889</v>
      </c>
      <c r="J43" s="20">
        <f>SUM('Output RAW'!AB47:AF47)</f>
        <v>13297</v>
      </c>
      <c r="K43" s="20">
        <f>SUM('Output RAW'!AG47:AH47)</f>
        <v>9177</v>
      </c>
      <c r="L43" s="20">
        <f>SUM('Output RAW'!AI47:AN47)</f>
        <v>21344</v>
      </c>
      <c r="M43" s="20">
        <f>SUM('Output RAW'!AO47:AR47)</f>
        <v>71118</v>
      </c>
      <c r="N43" s="20">
        <f>SUM('Output RAW'!AS47:AY47)</f>
        <v>23318</v>
      </c>
      <c r="O43" s="20">
        <f>SUM('Output RAW'!AZ47:BE47)</f>
        <v>14001</v>
      </c>
      <c r="P43" s="20">
        <f>'Output RAW'!BF47</f>
        <v>17934</v>
      </c>
      <c r="Q43" s="20">
        <f>'Output RAW'!BG47</f>
        <v>19966</v>
      </c>
      <c r="R43" s="20">
        <f>SUM('Output RAW'!BH47:BJ47)</f>
        <v>23541</v>
      </c>
    </row>
    <row r="44" spans="1:18" x14ac:dyDescent="0.25">
      <c r="A44" s="7" t="s">
        <v>74</v>
      </c>
      <c r="B44" s="20">
        <f>'Output RAW'!B48</f>
        <v>347004</v>
      </c>
      <c r="E44" s="20">
        <f>'Output RAW'!C48</f>
        <v>1990</v>
      </c>
      <c r="F44" s="20">
        <f>'Output RAW'!D48+'Output RAW'!T48+'Output RAW'!U48</f>
        <v>16190</v>
      </c>
      <c r="G44" s="20">
        <f>SUM('Output RAW'!G48:S48)</f>
        <v>37492</v>
      </c>
      <c r="H44" s="20">
        <f>SUM('Output RAW'!V48:X48)</f>
        <v>23261</v>
      </c>
      <c r="I44" s="20">
        <f>SUM('Output RAW'!Y48:AA48)</f>
        <v>38363</v>
      </c>
      <c r="J44" s="20">
        <f>SUM('Output RAW'!AB48:AF48)</f>
        <v>13586</v>
      </c>
      <c r="K44" s="20">
        <f>SUM('Output RAW'!AG48:AH48)</f>
        <v>9294</v>
      </c>
      <c r="L44" s="20">
        <f>SUM('Output RAW'!AI48:AN48)</f>
        <v>21980</v>
      </c>
      <c r="M44" s="20">
        <f>SUM('Output RAW'!AO48:AR48)</f>
        <v>73464</v>
      </c>
      <c r="N44" s="20">
        <f>SUM('Output RAW'!AS48:AY48)</f>
        <v>23618</v>
      </c>
      <c r="O44" s="20">
        <f>SUM('Output RAW'!AZ48:BE48)</f>
        <v>14043</v>
      </c>
      <c r="P44" s="20">
        <f>'Output RAW'!BF48</f>
        <v>18006</v>
      </c>
      <c r="Q44" s="20">
        <f>'Output RAW'!BG48</f>
        <v>20288</v>
      </c>
      <c r="R44" s="20">
        <f>SUM('Output RAW'!BH48:BJ48)</f>
        <v>24378</v>
      </c>
    </row>
    <row r="45" spans="1:18" x14ac:dyDescent="0.25">
      <c r="A45" s="7" t="s">
        <v>75</v>
      </c>
      <c r="B45" s="20">
        <f>'Output RAW'!B49</f>
        <v>351927</v>
      </c>
      <c r="E45" s="20">
        <f>'Output RAW'!C49</f>
        <v>2540</v>
      </c>
      <c r="F45" s="20">
        <f>'Output RAW'!D49+'Output RAW'!T49+'Output RAW'!U49</f>
        <v>15235</v>
      </c>
      <c r="G45" s="20">
        <f>SUM('Output RAW'!G49:S49)</f>
        <v>37291</v>
      </c>
      <c r="H45" s="20">
        <f>SUM('Output RAW'!V49:X49)</f>
        <v>23298</v>
      </c>
      <c r="I45" s="20">
        <f>SUM('Output RAW'!Y49:AA49)</f>
        <v>38631</v>
      </c>
      <c r="J45" s="20">
        <f>SUM('Output RAW'!AB49:AF49)</f>
        <v>13894</v>
      </c>
      <c r="K45" s="20">
        <f>SUM('Output RAW'!AG49:AH49)</f>
        <v>9390</v>
      </c>
      <c r="L45" s="20">
        <f>SUM('Output RAW'!AI49:AN49)</f>
        <v>22248</v>
      </c>
      <c r="M45" s="20">
        <f>SUM('Output RAW'!AO49:AR49)</f>
        <v>77647</v>
      </c>
      <c r="N45" s="20">
        <f>SUM('Output RAW'!AS49:AY49)</f>
        <v>24095</v>
      </c>
      <c r="O45" s="20">
        <f>SUM('Output RAW'!AZ49:BE49)</f>
        <v>14296</v>
      </c>
      <c r="P45" s="20">
        <f>'Output RAW'!BF49</f>
        <v>18348</v>
      </c>
      <c r="Q45" s="20">
        <f>'Output RAW'!BG49</f>
        <v>20694</v>
      </c>
      <c r="R45" s="20">
        <f>SUM('Output RAW'!BH49:BJ49)</f>
        <v>24550</v>
      </c>
    </row>
    <row r="46" spans="1:18" x14ac:dyDescent="0.25">
      <c r="A46" s="7" t="s">
        <v>76</v>
      </c>
      <c r="B46" s="20">
        <f>'Output RAW'!B50</f>
        <v>356526</v>
      </c>
      <c r="E46" s="20">
        <f>'Output RAW'!C50</f>
        <v>2953</v>
      </c>
      <c r="F46" s="20">
        <f>'Output RAW'!D50+'Output RAW'!T50+'Output RAW'!U50</f>
        <v>15294</v>
      </c>
      <c r="G46" s="20">
        <f>SUM('Output RAW'!G50:S50)</f>
        <v>37539</v>
      </c>
      <c r="H46" s="20">
        <f>SUM('Output RAW'!V50:X50)</f>
        <v>23951</v>
      </c>
      <c r="I46" s="20">
        <f>SUM('Output RAW'!Y50:AA50)</f>
        <v>39171</v>
      </c>
      <c r="J46" s="20">
        <f>SUM('Output RAW'!AB50:AF50)</f>
        <v>14045</v>
      </c>
      <c r="K46" s="20">
        <f>SUM('Output RAW'!AG50:AH50)</f>
        <v>9522</v>
      </c>
      <c r="L46" s="20">
        <f>SUM('Output RAW'!AI50:AN50)</f>
        <v>21858</v>
      </c>
      <c r="M46" s="20">
        <f>SUM('Output RAW'!AO50:AR50)</f>
        <v>79274</v>
      </c>
      <c r="N46" s="20">
        <f>SUM('Output RAW'!AS50:AY50)</f>
        <v>24346</v>
      </c>
      <c r="O46" s="20">
        <f>SUM('Output RAW'!AZ50:BE50)</f>
        <v>14271</v>
      </c>
      <c r="P46" s="20">
        <f>'Output RAW'!BF50</f>
        <v>18617</v>
      </c>
      <c r="Q46" s="20">
        <f>'Output RAW'!BG50</f>
        <v>21403</v>
      </c>
      <c r="R46" s="20">
        <f>SUM('Output RAW'!BH50:BJ50)</f>
        <v>24922</v>
      </c>
    </row>
    <row r="47" spans="1:18" x14ac:dyDescent="0.25">
      <c r="A47" s="7" t="s">
        <v>77</v>
      </c>
      <c r="B47" s="20">
        <f>'Output RAW'!B51</f>
        <v>363012</v>
      </c>
      <c r="E47" s="20">
        <f>'Output RAW'!C51</f>
        <v>3182</v>
      </c>
      <c r="F47" s="20">
        <f>'Output RAW'!D51+'Output RAW'!T51+'Output RAW'!U51</f>
        <v>15259</v>
      </c>
      <c r="G47" s="20">
        <f>SUM('Output RAW'!G51:S51)</f>
        <v>38249</v>
      </c>
      <c r="H47" s="20">
        <f>SUM('Output RAW'!V51:X51)</f>
        <v>24444</v>
      </c>
      <c r="I47" s="20">
        <f>SUM('Output RAW'!Y51:AA51)</f>
        <v>39503</v>
      </c>
      <c r="J47" s="20">
        <f>SUM('Output RAW'!AB51:AF51)</f>
        <v>14399</v>
      </c>
      <c r="K47" s="20">
        <f>SUM('Output RAW'!AG51:AH51)</f>
        <v>9745</v>
      </c>
      <c r="L47" s="20">
        <f>SUM('Output RAW'!AI51:AN51)</f>
        <v>22116</v>
      </c>
      <c r="M47" s="20">
        <f>SUM('Output RAW'!AO51:AR51)</f>
        <v>75304</v>
      </c>
      <c r="N47" s="20">
        <f>SUM('Output RAW'!AS51:AY51)</f>
        <v>24955</v>
      </c>
      <c r="O47" s="20">
        <f>SUM('Output RAW'!AZ51:BE51)</f>
        <v>14830</v>
      </c>
      <c r="P47" s="20">
        <f>'Output RAW'!BF51</f>
        <v>18235</v>
      </c>
      <c r="Q47" s="20">
        <f>'Output RAW'!BG51</f>
        <v>22081</v>
      </c>
      <c r="R47" s="20">
        <f>SUM('Output RAW'!BH51:BJ51)</f>
        <v>25867</v>
      </c>
    </row>
    <row r="48" spans="1:18" x14ac:dyDescent="0.25">
      <c r="A48" s="7" t="s">
        <v>78</v>
      </c>
      <c r="B48" s="20">
        <f>'Output RAW'!B52</f>
        <v>361007</v>
      </c>
      <c r="E48" s="20">
        <f>'Output RAW'!C52</f>
        <v>2781</v>
      </c>
      <c r="F48" s="20">
        <f>'Output RAW'!D52+'Output RAW'!T52+'Output RAW'!U52</f>
        <v>18500</v>
      </c>
      <c r="G48" s="20">
        <f>SUM('Output RAW'!G52:S52)</f>
        <v>38377</v>
      </c>
      <c r="H48" s="20">
        <f>SUM('Output RAW'!V52:X52)</f>
        <v>24471</v>
      </c>
      <c r="I48" s="20">
        <f>SUM('Output RAW'!Y52:AA52)</f>
        <v>40316</v>
      </c>
      <c r="J48" s="20">
        <f>SUM('Output RAW'!AB52:AF52)</f>
        <v>14847</v>
      </c>
      <c r="K48" s="20">
        <f>SUM('Output RAW'!AG52:AH52)</f>
        <v>9437</v>
      </c>
      <c r="L48" s="20">
        <f>SUM('Output RAW'!AI52:AN52)</f>
        <v>22535</v>
      </c>
      <c r="M48" s="20">
        <f>SUM('Output RAW'!AO52:AR52)</f>
        <v>75935</v>
      </c>
      <c r="N48" s="20">
        <f>SUM('Output RAW'!AS52:AY52)</f>
        <v>24622</v>
      </c>
      <c r="O48" s="20">
        <f>SUM('Output RAW'!AZ52:BE52)</f>
        <v>14697</v>
      </c>
      <c r="P48" s="20">
        <f>'Output RAW'!BF52</f>
        <v>18402</v>
      </c>
      <c r="Q48" s="20">
        <f>'Output RAW'!BG52</f>
        <v>21841</v>
      </c>
      <c r="R48" s="20">
        <f>SUM('Output RAW'!BH52:BJ52)</f>
        <v>25286</v>
      </c>
    </row>
    <row r="49" spans="1:18" x14ac:dyDescent="0.25">
      <c r="A49" s="7" t="s">
        <v>79</v>
      </c>
      <c r="B49" s="20">
        <f>'Output RAW'!B53</f>
        <v>362364</v>
      </c>
      <c r="E49" s="20">
        <f>'Output RAW'!C53</f>
        <v>2637</v>
      </c>
      <c r="F49" s="20">
        <f>'Output RAW'!D53+'Output RAW'!T53+'Output RAW'!U53</f>
        <v>19836</v>
      </c>
      <c r="G49" s="20">
        <f>SUM('Output RAW'!G53:S53)</f>
        <v>38386</v>
      </c>
      <c r="H49" s="20">
        <f>SUM('Output RAW'!V53:X53)</f>
        <v>23801</v>
      </c>
      <c r="I49" s="20">
        <f>SUM('Output RAW'!Y53:AA53)</f>
        <v>39183</v>
      </c>
      <c r="J49" s="20">
        <f>SUM('Output RAW'!AB53:AF53)</f>
        <v>14574</v>
      </c>
      <c r="K49" s="20">
        <f>SUM('Output RAW'!AG53:AH53)</f>
        <v>9268</v>
      </c>
      <c r="L49" s="20">
        <f>SUM('Output RAW'!AI53:AN53)</f>
        <v>22696</v>
      </c>
      <c r="M49" s="20">
        <f>SUM('Output RAW'!AO53:AR53)</f>
        <v>76620</v>
      </c>
      <c r="N49" s="20">
        <f>SUM('Output RAW'!AS53:AY53)</f>
        <v>24493</v>
      </c>
      <c r="O49" s="20">
        <f>SUM('Output RAW'!AZ53:BE53)</f>
        <v>14599</v>
      </c>
      <c r="P49" s="20">
        <f>'Output RAW'!BF53</f>
        <v>19770</v>
      </c>
      <c r="Q49" s="20">
        <f>'Output RAW'!BG53</f>
        <v>22155</v>
      </c>
      <c r="R49" s="20">
        <f>SUM('Output RAW'!BH53:BJ53)</f>
        <v>24251</v>
      </c>
    </row>
    <row r="50" spans="1:18" x14ac:dyDescent="0.25">
      <c r="A50" s="7" t="s">
        <v>80</v>
      </c>
      <c r="B50" s="20">
        <f>'Output RAW'!B54</f>
        <v>360792</v>
      </c>
      <c r="E50" s="20">
        <f>'Output RAW'!C54</f>
        <v>2213</v>
      </c>
      <c r="F50" s="20">
        <f>'Output RAW'!D54+'Output RAW'!T54+'Output RAW'!U54</f>
        <v>18659</v>
      </c>
      <c r="G50" s="20">
        <f>SUM('Output RAW'!G54:S54)</f>
        <v>36973</v>
      </c>
      <c r="H50" s="20">
        <f>SUM('Output RAW'!V54:X54)</f>
        <v>22505</v>
      </c>
      <c r="I50" s="20">
        <f>SUM('Output RAW'!Y54:AA54)</f>
        <v>37923</v>
      </c>
      <c r="J50" s="20">
        <f>SUM('Output RAW'!AB54:AF54)</f>
        <v>14101</v>
      </c>
      <c r="K50" s="20">
        <f>SUM('Output RAW'!AG54:AH54)</f>
        <v>8915</v>
      </c>
      <c r="L50" s="20">
        <f>SUM('Output RAW'!AI54:AN54)</f>
        <v>23006</v>
      </c>
      <c r="M50" s="20">
        <f>SUM('Output RAW'!AO54:AR54)</f>
        <v>80844</v>
      </c>
      <c r="N50" s="20">
        <f>SUM('Output RAW'!AS54:AY54)</f>
        <v>24436</v>
      </c>
      <c r="O50" s="20">
        <f>SUM('Output RAW'!AZ54:BE54)</f>
        <v>14387</v>
      </c>
      <c r="P50" s="20">
        <f>'Output RAW'!BF54</f>
        <v>19662</v>
      </c>
      <c r="Q50" s="20">
        <f>'Output RAW'!BG54</f>
        <v>22150</v>
      </c>
      <c r="R50" s="20">
        <f>SUM('Output RAW'!BH54:BJ54)</f>
        <v>24813</v>
      </c>
    </row>
    <row r="51" spans="1:18" x14ac:dyDescent="0.25">
      <c r="A51" s="7" t="s">
        <v>81</v>
      </c>
      <c r="B51" s="20">
        <f>'Output RAW'!B55</f>
        <v>354399</v>
      </c>
      <c r="E51" s="20">
        <f>'Output RAW'!C55</f>
        <v>2510</v>
      </c>
      <c r="F51" s="20">
        <f>'Output RAW'!D55+'Output RAW'!T55+'Output RAW'!U55</f>
        <v>17723</v>
      </c>
      <c r="G51" s="20">
        <f>SUM('Output RAW'!G55:S55)</f>
        <v>35213</v>
      </c>
      <c r="H51" s="20">
        <f>SUM('Output RAW'!V55:X55)</f>
        <v>20846</v>
      </c>
      <c r="I51" s="20">
        <f>SUM('Output RAW'!Y55:AA55)</f>
        <v>38130</v>
      </c>
      <c r="J51" s="20">
        <f>SUM('Output RAW'!AB55:AF55)</f>
        <v>13620</v>
      </c>
      <c r="K51" s="20">
        <f>SUM('Output RAW'!AG55:AH55)</f>
        <v>8674</v>
      </c>
      <c r="L51" s="20">
        <f>SUM('Output RAW'!AI55:AN55)</f>
        <v>22377</v>
      </c>
      <c r="M51" s="20">
        <f>SUM('Output RAW'!AO55:AR55)</f>
        <v>79222</v>
      </c>
      <c r="N51" s="20">
        <f>SUM('Output RAW'!AS55:AY55)</f>
        <v>24385</v>
      </c>
      <c r="O51" s="20">
        <f>SUM('Output RAW'!AZ55:BE55)</f>
        <v>13924</v>
      </c>
      <c r="P51" s="20">
        <f>'Output RAW'!BF55</f>
        <v>19957</v>
      </c>
      <c r="Q51" s="20">
        <f>'Output RAW'!BG55</f>
        <v>22238</v>
      </c>
      <c r="R51" s="20">
        <f>SUM('Output RAW'!BH55:BJ55)</f>
        <v>25587</v>
      </c>
    </row>
    <row r="52" spans="1:18" x14ac:dyDescent="0.25">
      <c r="A52" s="7" t="s">
        <v>82</v>
      </c>
      <c r="B52" s="20">
        <f>'Output RAW'!B56</f>
        <v>354144</v>
      </c>
      <c r="E52" s="20">
        <f>'Output RAW'!C56</f>
        <v>2744</v>
      </c>
      <c r="F52" s="20">
        <f>'Output RAW'!D56+'Output RAW'!T56+'Output RAW'!U56</f>
        <v>17583</v>
      </c>
      <c r="G52" s="20">
        <f>SUM('Output RAW'!G56:S56)</f>
        <v>35201</v>
      </c>
      <c r="H52" s="20">
        <f>SUM('Output RAW'!V56:X56)</f>
        <v>20341</v>
      </c>
      <c r="I52" s="20">
        <f>SUM('Output RAW'!Y56:AA56)</f>
        <v>38714</v>
      </c>
      <c r="J52" s="20">
        <f>SUM('Output RAW'!AB56:AF56)</f>
        <v>13066</v>
      </c>
      <c r="K52" s="20">
        <f>SUM('Output RAW'!AG56:AH56)</f>
        <v>8612</v>
      </c>
      <c r="L52" s="20">
        <f>SUM('Output RAW'!AI56:AN56)</f>
        <v>21987</v>
      </c>
      <c r="M52" s="20">
        <f>SUM('Output RAW'!AO56:AR56)</f>
        <v>75986</v>
      </c>
      <c r="N52" s="20">
        <f>SUM('Output RAW'!AS56:AY56)</f>
        <v>24540</v>
      </c>
      <c r="O52" s="20">
        <f>SUM('Output RAW'!AZ56:BE56)</f>
        <v>14466</v>
      </c>
      <c r="P52" s="20">
        <f>'Output RAW'!BF56</f>
        <v>19661</v>
      </c>
      <c r="Q52" s="20">
        <f>'Output RAW'!BG56</f>
        <v>22597</v>
      </c>
      <c r="R52" s="20">
        <f>SUM('Output RAW'!BH56:BJ56)</f>
        <v>25691</v>
      </c>
    </row>
    <row r="53" spans="1:18" x14ac:dyDescent="0.25">
      <c r="A53" s="7" t="s">
        <v>83</v>
      </c>
      <c r="B53" s="20">
        <f>'Output RAW'!B57</f>
        <v>356294</v>
      </c>
      <c r="E53" s="20">
        <f>'Output RAW'!C57</f>
        <v>2731</v>
      </c>
      <c r="F53" s="20">
        <f>'Output RAW'!D57+'Output RAW'!T57+'Output RAW'!U57</f>
        <v>17266</v>
      </c>
      <c r="G53" s="20">
        <f>SUM('Output RAW'!G57:S57)</f>
        <v>35132</v>
      </c>
      <c r="H53" s="20">
        <f>SUM('Output RAW'!V57:X57)</f>
        <v>20399</v>
      </c>
      <c r="I53" s="20">
        <f>SUM('Output RAW'!Y57:AA57)</f>
        <v>39445</v>
      </c>
      <c r="J53" s="20">
        <f>SUM('Output RAW'!AB57:AF57)</f>
        <v>13658</v>
      </c>
      <c r="K53" s="20">
        <f>SUM('Output RAW'!AG57:AH57)</f>
        <v>8266</v>
      </c>
      <c r="L53" s="20">
        <f>SUM('Output RAW'!AI57:AN57)</f>
        <v>21616</v>
      </c>
      <c r="M53" s="20">
        <f>SUM('Output RAW'!AO57:AR57)</f>
        <v>75281</v>
      </c>
      <c r="N53" s="20">
        <f>SUM('Output RAW'!AS57:AY57)</f>
        <v>24805</v>
      </c>
      <c r="O53" s="20">
        <f>SUM('Output RAW'!AZ57:BE57)</f>
        <v>14379</v>
      </c>
      <c r="P53" s="20">
        <f>'Output RAW'!BF57</f>
        <v>20355</v>
      </c>
      <c r="Q53" s="20">
        <f>'Output RAW'!BG57</f>
        <v>23374</v>
      </c>
      <c r="R53" s="20">
        <f>SUM('Output RAW'!BH57:BJ57)</f>
        <v>26650</v>
      </c>
    </row>
    <row r="54" spans="1:18" x14ac:dyDescent="0.25">
      <c r="A54" s="7" t="s">
        <v>84</v>
      </c>
      <c r="B54" s="20">
        <f>'Output RAW'!B58</f>
        <v>353659</v>
      </c>
      <c r="E54" s="20">
        <f>'Output RAW'!C58</f>
        <v>2616</v>
      </c>
      <c r="F54" s="20">
        <f>'Output RAW'!D58+'Output RAW'!T58+'Output RAW'!U58</f>
        <v>17117</v>
      </c>
      <c r="G54" s="20">
        <f>SUM('Output RAW'!G58:S58)</f>
        <v>36258</v>
      </c>
      <c r="H54" s="20">
        <f>SUM('Output RAW'!V58:X58)</f>
        <v>19797</v>
      </c>
      <c r="I54" s="20">
        <f>SUM('Output RAW'!Y58:AA58)</f>
        <v>40632</v>
      </c>
      <c r="J54" s="20">
        <f>SUM('Output RAW'!AB58:AF58)</f>
        <v>14268</v>
      </c>
      <c r="K54" s="20">
        <f>SUM('Output RAW'!AG58:AH58)</f>
        <v>8519</v>
      </c>
      <c r="L54" s="20">
        <f>SUM('Output RAW'!AI58:AN58)</f>
        <v>22411</v>
      </c>
      <c r="M54" s="20">
        <f>SUM('Output RAW'!AO58:AR58)</f>
        <v>73184</v>
      </c>
      <c r="N54" s="20">
        <f>SUM('Output RAW'!AS58:AY58)</f>
        <v>24595</v>
      </c>
      <c r="O54" s="20">
        <f>SUM('Output RAW'!AZ58:BE58)</f>
        <v>14400</v>
      </c>
      <c r="P54" s="20">
        <f>'Output RAW'!BF58</f>
        <v>20655</v>
      </c>
      <c r="Q54" s="20">
        <f>'Output RAW'!BG58</f>
        <v>23500</v>
      </c>
      <c r="R54" s="20">
        <f>SUM('Output RAW'!BH58:BJ58)</f>
        <v>26343</v>
      </c>
    </row>
    <row r="55" spans="1:18" x14ac:dyDescent="0.25">
      <c r="A55" s="7" t="s">
        <v>85</v>
      </c>
      <c r="B55" s="20">
        <f>'Output RAW'!B59</f>
        <v>356880</v>
      </c>
      <c r="E55" s="20">
        <f>'Output RAW'!C59</f>
        <v>2392</v>
      </c>
      <c r="F55" s="20">
        <f>'Output RAW'!D59+'Output RAW'!T59+'Output RAW'!U59</f>
        <v>16847</v>
      </c>
      <c r="G55" s="20">
        <f>SUM('Output RAW'!G59:S59)</f>
        <v>37135</v>
      </c>
      <c r="H55" s="20">
        <f>SUM('Output RAW'!V59:X59)</f>
        <v>20196</v>
      </c>
      <c r="I55" s="20">
        <f>SUM('Output RAW'!Y59:AA59)</f>
        <v>40274</v>
      </c>
      <c r="J55" s="20">
        <f>SUM('Output RAW'!AB59:AF59)</f>
        <v>14127</v>
      </c>
      <c r="K55" s="20">
        <f>SUM('Output RAW'!AG59:AH59)</f>
        <v>8945</v>
      </c>
      <c r="L55" s="20">
        <f>SUM('Output RAW'!AI59:AN59)</f>
        <v>22371</v>
      </c>
      <c r="M55" s="20">
        <f>SUM('Output RAW'!AO59:AR59)</f>
        <v>73194</v>
      </c>
      <c r="N55" s="20">
        <f>SUM('Output RAW'!AS59:AY59)</f>
        <v>25381</v>
      </c>
      <c r="O55" s="20">
        <f>SUM('Output RAW'!AZ59:BE59)</f>
        <v>15143</v>
      </c>
      <c r="P55" s="20">
        <f>'Output RAW'!BF59</f>
        <v>20420</v>
      </c>
      <c r="Q55" s="20">
        <f>'Output RAW'!BG59</f>
        <v>23326</v>
      </c>
      <c r="R55" s="20">
        <f>SUM('Output RAW'!BH59:BJ59)</f>
        <v>27511</v>
      </c>
    </row>
    <row r="56" spans="1:18" x14ac:dyDescent="0.25">
      <c r="A56" s="7" t="s">
        <v>86</v>
      </c>
      <c r="B56" s="20">
        <f>'Output RAW'!B60</f>
        <v>362270</v>
      </c>
      <c r="E56" s="20">
        <f>'Output RAW'!C60</f>
        <v>2169</v>
      </c>
      <c r="F56" s="20">
        <f>'Output RAW'!D60+'Output RAW'!T60+'Output RAW'!U60</f>
        <v>17289</v>
      </c>
      <c r="G56" s="20">
        <f>SUM('Output RAW'!G60:S60)</f>
        <v>38368</v>
      </c>
      <c r="H56" s="20">
        <f>SUM('Output RAW'!V60:X60)</f>
        <v>20747</v>
      </c>
      <c r="I56" s="20">
        <f>SUM('Output RAW'!Y60:AA60)</f>
        <v>40392</v>
      </c>
      <c r="J56" s="20">
        <f>SUM('Output RAW'!AB60:AF60)</f>
        <v>14494</v>
      </c>
      <c r="K56" s="20">
        <f>SUM('Output RAW'!AG60:AH60)</f>
        <v>9198</v>
      </c>
      <c r="L56" s="20">
        <f>SUM('Output RAW'!AI60:AN60)</f>
        <v>22091</v>
      </c>
      <c r="M56" s="20">
        <f>SUM('Output RAW'!AO60:AR60)</f>
        <v>74183</v>
      </c>
      <c r="N56" s="20">
        <f>SUM('Output RAW'!AS60:AY60)</f>
        <v>25953</v>
      </c>
      <c r="O56" s="20">
        <f>SUM('Output RAW'!AZ60:BE60)</f>
        <v>15030</v>
      </c>
      <c r="P56" s="20">
        <f>'Output RAW'!BF60</f>
        <v>20402</v>
      </c>
      <c r="Q56" s="20">
        <f>'Output RAW'!BG60</f>
        <v>23310</v>
      </c>
      <c r="R56" s="20">
        <f>SUM('Output RAW'!BH60:BJ60)</f>
        <v>26370</v>
      </c>
    </row>
    <row r="57" spans="1:18" x14ac:dyDescent="0.25">
      <c r="A57" s="7" t="s">
        <v>87</v>
      </c>
      <c r="B57" s="20">
        <f>'Output RAW'!B61</f>
        <v>365541</v>
      </c>
      <c r="E57" s="20">
        <f>'Output RAW'!C61</f>
        <v>2307</v>
      </c>
      <c r="F57" s="20">
        <f>'Output RAW'!D61+'Output RAW'!T61+'Output RAW'!U61</f>
        <v>16872</v>
      </c>
      <c r="G57" s="20">
        <f>SUM('Output RAW'!G61:S61)</f>
        <v>38691</v>
      </c>
      <c r="H57" s="20">
        <f>SUM('Output RAW'!V61:X61)</f>
        <v>21027</v>
      </c>
      <c r="I57" s="20">
        <f>SUM('Output RAW'!Y61:AA61)</f>
        <v>40145</v>
      </c>
      <c r="J57" s="20">
        <f>SUM('Output RAW'!AB61:AF61)</f>
        <v>14862</v>
      </c>
      <c r="K57" s="20">
        <f>SUM('Output RAW'!AG61:AH61)</f>
        <v>9467</v>
      </c>
      <c r="L57" s="20">
        <f>SUM('Output RAW'!AI61:AN61)</f>
        <v>22570</v>
      </c>
      <c r="M57" s="20">
        <f>SUM('Output RAW'!AO61:AR61)</f>
        <v>76155</v>
      </c>
      <c r="N57" s="20">
        <f>SUM('Output RAW'!AS61:AY61)</f>
        <v>26411</v>
      </c>
      <c r="O57" s="20">
        <f>SUM('Output RAW'!AZ61:BE61)</f>
        <v>14941</v>
      </c>
      <c r="P57" s="20">
        <f>'Output RAW'!BF61</f>
        <v>20507</v>
      </c>
      <c r="Q57" s="20">
        <f>'Output RAW'!BG61</f>
        <v>23245</v>
      </c>
      <c r="R57" s="20">
        <f>SUM('Output RAW'!BH61:BJ61)</f>
        <v>26922</v>
      </c>
    </row>
    <row r="58" spans="1:18" x14ac:dyDescent="0.25">
      <c r="A58" s="7" t="s">
        <v>88</v>
      </c>
      <c r="B58" s="20">
        <f>'Output RAW'!B62</f>
        <v>367954</v>
      </c>
      <c r="E58" s="20">
        <f>'Output RAW'!C62</f>
        <v>2840</v>
      </c>
      <c r="F58" s="20">
        <f>'Output RAW'!D62+'Output RAW'!T62+'Output RAW'!U62</f>
        <v>17979</v>
      </c>
      <c r="G58" s="20">
        <f>SUM('Output RAW'!G62:S62)</f>
        <v>38924</v>
      </c>
      <c r="H58" s="20">
        <f>SUM('Output RAW'!V62:X62)</f>
        <v>20419</v>
      </c>
      <c r="I58" s="20">
        <f>SUM('Output RAW'!Y62:AA62)</f>
        <v>39888</v>
      </c>
      <c r="J58" s="20">
        <f>SUM('Output RAW'!AB62:AF62)</f>
        <v>14809</v>
      </c>
      <c r="K58" s="20">
        <f>SUM('Output RAW'!AG62:AH62)</f>
        <v>9254</v>
      </c>
      <c r="L58" s="20">
        <f>SUM('Output RAW'!AI62:AN62)</f>
        <v>22608</v>
      </c>
      <c r="M58" s="20">
        <f>SUM('Output RAW'!AO62:AR62)</f>
        <v>74082</v>
      </c>
      <c r="N58" s="20">
        <f>SUM('Output RAW'!AS62:AY62)</f>
        <v>26360</v>
      </c>
      <c r="O58" s="20">
        <f>SUM('Output RAW'!AZ62:BE62)</f>
        <v>14704</v>
      </c>
      <c r="P58" s="20">
        <f>'Output RAW'!BF62</f>
        <v>20718</v>
      </c>
      <c r="Q58" s="20">
        <f>'Output RAW'!BG62</f>
        <v>23961</v>
      </c>
      <c r="R58" s="20">
        <f>SUM('Output RAW'!BH62:BJ62)</f>
        <v>27726</v>
      </c>
    </row>
    <row r="59" spans="1:18" x14ac:dyDescent="0.25">
      <c r="A59" s="7" t="s">
        <v>89</v>
      </c>
      <c r="B59" s="20">
        <f>'Output RAW'!B63</f>
        <v>372751</v>
      </c>
      <c r="E59" s="20">
        <f>'Output RAW'!C63</f>
        <v>3973</v>
      </c>
      <c r="F59" s="20">
        <f>'Output RAW'!D63+'Output RAW'!T63+'Output RAW'!U63</f>
        <v>15555</v>
      </c>
      <c r="G59" s="20">
        <f>SUM('Output RAW'!G63:S63)</f>
        <v>38891</v>
      </c>
      <c r="H59" s="20">
        <f>SUM('Output RAW'!V63:X63)</f>
        <v>20971</v>
      </c>
      <c r="I59" s="20">
        <f>SUM('Output RAW'!Y63:AA63)</f>
        <v>39702</v>
      </c>
      <c r="J59" s="20">
        <f>SUM('Output RAW'!AB63:AF63)</f>
        <v>15059</v>
      </c>
      <c r="K59" s="20">
        <f>SUM('Output RAW'!AG63:AH63)</f>
        <v>9662</v>
      </c>
      <c r="L59" s="20">
        <f>SUM('Output RAW'!AI63:AN63)</f>
        <v>23015</v>
      </c>
      <c r="M59" s="20">
        <f>SUM('Output RAW'!AO63:AR63)</f>
        <v>75696</v>
      </c>
      <c r="N59" s="20">
        <f>SUM('Output RAW'!AS63:AY63)</f>
        <v>26489</v>
      </c>
      <c r="O59" s="20">
        <f>SUM('Output RAW'!AZ63:BE63)</f>
        <v>15392</v>
      </c>
      <c r="P59" s="20">
        <f>'Output RAW'!BF63</f>
        <v>20513</v>
      </c>
      <c r="Q59" s="20">
        <f>'Output RAW'!BG63</f>
        <v>24921</v>
      </c>
      <c r="R59" s="20">
        <f>SUM('Output RAW'!BH63:BJ63)</f>
        <v>28269</v>
      </c>
    </row>
    <row r="60" spans="1:18" x14ac:dyDescent="0.25">
      <c r="A60" s="7" t="s">
        <v>90</v>
      </c>
      <c r="B60" s="20">
        <f>'Output RAW'!B64</f>
        <v>369126</v>
      </c>
      <c r="E60" s="20">
        <f>'Output RAW'!C64</f>
        <v>3400</v>
      </c>
      <c r="F60" s="20">
        <f>'Output RAW'!D64+'Output RAW'!T64+'Output RAW'!U64</f>
        <v>16937</v>
      </c>
      <c r="G60" s="20">
        <f>SUM('Output RAW'!G64:S64)</f>
        <v>39117</v>
      </c>
      <c r="H60" s="20">
        <f>SUM('Output RAW'!V64:X64)</f>
        <v>21208</v>
      </c>
      <c r="I60" s="20">
        <f>SUM('Output RAW'!Y64:AA64)</f>
        <v>39606</v>
      </c>
      <c r="J60" s="20">
        <f>SUM('Output RAW'!AB64:AF64)</f>
        <v>15319</v>
      </c>
      <c r="K60" s="20">
        <f>SUM('Output RAW'!AG64:AH64)</f>
        <v>9944</v>
      </c>
      <c r="L60" s="20">
        <f>SUM('Output RAW'!AI64:AN64)</f>
        <v>23545</v>
      </c>
      <c r="M60" s="20">
        <f>SUM('Output RAW'!AO64:AR64)</f>
        <v>76833</v>
      </c>
      <c r="N60" s="20">
        <f>SUM('Output RAW'!AS64:AY64)</f>
        <v>26439</v>
      </c>
      <c r="O60" s="20">
        <f>SUM('Output RAW'!AZ64:BE64)</f>
        <v>15592</v>
      </c>
      <c r="P60" s="20">
        <f>'Output RAW'!BF64</f>
        <v>20457</v>
      </c>
      <c r="Q60" s="20">
        <f>'Output RAW'!BG64</f>
        <v>23548</v>
      </c>
      <c r="R60" s="20">
        <f>SUM('Output RAW'!BH64:BJ64)</f>
        <v>27996</v>
      </c>
    </row>
    <row r="61" spans="1:18" x14ac:dyDescent="0.25">
      <c r="A61" s="7" t="s">
        <v>91</v>
      </c>
      <c r="B61" s="20">
        <f>'Output RAW'!B65</f>
        <v>372137</v>
      </c>
      <c r="E61" s="20">
        <f>'Output RAW'!C65</f>
        <v>2468</v>
      </c>
      <c r="F61" s="20">
        <f>'Output RAW'!D65+'Output RAW'!T65+'Output RAW'!U65</f>
        <v>17393</v>
      </c>
      <c r="G61" s="20">
        <f>SUM('Output RAW'!G65:S65)</f>
        <v>39034</v>
      </c>
      <c r="H61" s="20">
        <f>SUM('Output RAW'!V65:X65)</f>
        <v>21175</v>
      </c>
      <c r="I61" s="20">
        <f>SUM('Output RAW'!Y65:AA65)</f>
        <v>39435</v>
      </c>
      <c r="J61" s="20">
        <f>SUM('Output RAW'!AB65:AF65)</f>
        <v>15079</v>
      </c>
      <c r="K61" s="20">
        <f>SUM('Output RAW'!AG65:AH65)</f>
        <v>10029</v>
      </c>
      <c r="L61" s="20">
        <f>SUM('Output RAW'!AI65:AN65)</f>
        <v>24188</v>
      </c>
      <c r="M61" s="20">
        <f>SUM('Output RAW'!AO65:AR65)</f>
        <v>77953</v>
      </c>
      <c r="N61" s="20">
        <f>SUM('Output RAW'!AS65:AY65)</f>
        <v>26376</v>
      </c>
      <c r="O61" s="20">
        <f>SUM('Output RAW'!AZ65:BE65)</f>
        <v>15684</v>
      </c>
      <c r="P61" s="20">
        <f>'Output RAW'!BF65</f>
        <v>20237</v>
      </c>
      <c r="Q61" s="20">
        <f>'Output RAW'!BG65</f>
        <v>23366</v>
      </c>
      <c r="R61" s="20">
        <f>SUM('Output RAW'!BH65:BJ65)</f>
        <v>28136</v>
      </c>
    </row>
    <row r="62" spans="1:18" x14ac:dyDescent="0.25">
      <c r="A62" s="7" t="s">
        <v>92</v>
      </c>
      <c r="B62" s="20">
        <f>'Output RAW'!B66</f>
        <v>377228</v>
      </c>
      <c r="E62" s="20">
        <f>'Output RAW'!C66</f>
        <v>1682</v>
      </c>
      <c r="F62" s="20">
        <f>'Output RAW'!D66+'Output RAW'!T66+'Output RAW'!U66</f>
        <v>18300</v>
      </c>
      <c r="G62" s="20">
        <f>SUM('Output RAW'!G66:S66)</f>
        <v>38867</v>
      </c>
      <c r="H62" s="20">
        <f>SUM('Output RAW'!V66:X66)</f>
        <v>21815</v>
      </c>
      <c r="I62" s="20">
        <f>SUM('Output RAW'!Y66:AA66)</f>
        <v>39583</v>
      </c>
      <c r="J62" s="20">
        <f>SUM('Output RAW'!AB66:AF66)</f>
        <v>15136</v>
      </c>
      <c r="K62" s="20">
        <f>SUM('Output RAW'!AG66:AH66)</f>
        <v>9962</v>
      </c>
      <c r="L62" s="20">
        <f>SUM('Output RAW'!AI66:AN66)</f>
        <v>24300</v>
      </c>
      <c r="M62" s="20">
        <f>SUM('Output RAW'!AO66:AR66)</f>
        <v>79681</v>
      </c>
      <c r="N62" s="20">
        <f>SUM('Output RAW'!AS66:AY66)</f>
        <v>26624</v>
      </c>
      <c r="O62" s="20">
        <f>SUM('Output RAW'!AZ66:BE66)</f>
        <v>15602</v>
      </c>
      <c r="P62" s="20">
        <f>'Output RAW'!BF66</f>
        <v>20421</v>
      </c>
      <c r="Q62" s="20">
        <f>'Output RAW'!BG66</f>
        <v>23875</v>
      </c>
      <c r="R62" s="20">
        <f>SUM('Output RAW'!BH66:BJ66)</f>
        <v>28239</v>
      </c>
    </row>
    <row r="63" spans="1:18" x14ac:dyDescent="0.25">
      <c r="A63" s="7" t="s">
        <v>93</v>
      </c>
      <c r="B63" s="20">
        <f>'Output RAW'!B67</f>
        <v>378645</v>
      </c>
      <c r="E63" s="20">
        <f>'Output RAW'!C67</f>
        <v>1384</v>
      </c>
      <c r="F63" s="20">
        <f>'Output RAW'!D67+'Output RAW'!T67+'Output RAW'!U67</f>
        <v>17539</v>
      </c>
      <c r="G63" s="20">
        <f>SUM('Output RAW'!G67:S67)</f>
        <v>39537</v>
      </c>
      <c r="H63" s="20">
        <f>SUM('Output RAW'!V67:X67)</f>
        <v>21824</v>
      </c>
      <c r="I63" s="20">
        <f>SUM('Output RAW'!Y67:AA67)</f>
        <v>40181</v>
      </c>
      <c r="J63" s="20">
        <f>SUM('Output RAW'!AB67:AF67)</f>
        <v>15022</v>
      </c>
      <c r="K63" s="20">
        <f>SUM('Output RAW'!AG67:AH67)</f>
        <v>10071</v>
      </c>
      <c r="L63" s="20">
        <f>SUM('Output RAW'!AI67:AN67)</f>
        <v>25401</v>
      </c>
      <c r="M63" s="20">
        <f>SUM('Output RAW'!AO67:AR67)</f>
        <v>79693</v>
      </c>
      <c r="N63" s="20">
        <f>SUM('Output RAW'!AS67:AY67)</f>
        <v>27430</v>
      </c>
      <c r="O63" s="20">
        <f>SUM('Output RAW'!AZ67:BE67)</f>
        <v>16173</v>
      </c>
      <c r="P63" s="20">
        <f>'Output RAW'!BF67</f>
        <v>20783</v>
      </c>
      <c r="Q63" s="20">
        <f>'Output RAW'!BG67</f>
        <v>24672</v>
      </c>
      <c r="R63" s="20">
        <f>SUM('Output RAW'!BH67:BJ67)</f>
        <v>29155</v>
      </c>
    </row>
    <row r="64" spans="1:18" x14ac:dyDescent="0.25">
      <c r="A64" s="7" t="s">
        <v>94</v>
      </c>
      <c r="B64" s="20">
        <f>'Output RAW'!B68</f>
        <v>380946</v>
      </c>
      <c r="E64" s="20">
        <f>'Output RAW'!C68</f>
        <v>2407</v>
      </c>
      <c r="F64" s="20">
        <f>'Output RAW'!D68+'Output RAW'!T68+'Output RAW'!U68</f>
        <v>18246</v>
      </c>
      <c r="G64" s="20">
        <f>SUM('Output RAW'!G68:S68)</f>
        <v>39563</v>
      </c>
      <c r="H64" s="20">
        <f>SUM('Output RAW'!V68:X68)</f>
        <v>21854</v>
      </c>
      <c r="I64" s="20">
        <f>SUM('Output RAW'!Y68:AA68)</f>
        <v>40156</v>
      </c>
      <c r="J64" s="20">
        <f>SUM('Output RAW'!AB68:AF68)</f>
        <v>15101</v>
      </c>
      <c r="K64" s="20">
        <f>SUM('Output RAW'!AG68:AH68)</f>
        <v>10135</v>
      </c>
      <c r="L64" s="20">
        <f>SUM('Output RAW'!AI68:AN68)</f>
        <v>23828</v>
      </c>
      <c r="M64" s="20">
        <f>SUM('Output RAW'!AO68:AR68)</f>
        <v>82742</v>
      </c>
      <c r="N64" s="20">
        <f>SUM('Output RAW'!AS68:AY68)</f>
        <v>26472</v>
      </c>
      <c r="O64" s="20">
        <f>SUM('Output RAW'!AZ68:BE68)</f>
        <v>15992</v>
      </c>
      <c r="P64" s="20">
        <f>'Output RAW'!BF68</f>
        <v>20437</v>
      </c>
      <c r="Q64" s="20">
        <f>'Output RAW'!BG68</f>
        <v>24218</v>
      </c>
      <c r="R64" s="20">
        <f>SUM('Output RAW'!BH68:BJ68)</f>
        <v>29048</v>
      </c>
    </row>
    <row r="65" spans="1:18" x14ac:dyDescent="0.25">
      <c r="A65" s="7" t="s">
        <v>95</v>
      </c>
      <c r="B65" s="20">
        <f>'Output RAW'!B69</f>
        <v>389732</v>
      </c>
      <c r="E65" s="20">
        <f>'Output RAW'!C69</f>
        <v>3383</v>
      </c>
      <c r="F65" s="20">
        <f>'Output RAW'!D69+'Output RAW'!T69+'Output RAW'!U69</f>
        <v>18002</v>
      </c>
      <c r="G65" s="20">
        <f>SUM('Output RAW'!G69:S69)</f>
        <v>40321</v>
      </c>
      <c r="H65" s="20">
        <f>SUM('Output RAW'!V69:X69)</f>
        <v>21851</v>
      </c>
      <c r="I65" s="20">
        <f>SUM('Output RAW'!Y69:AA69)</f>
        <v>40491</v>
      </c>
      <c r="J65" s="20">
        <f>SUM('Output RAW'!AB69:AF69)</f>
        <v>15292</v>
      </c>
      <c r="K65" s="20">
        <f>SUM('Output RAW'!AG69:AH69)</f>
        <v>10410</v>
      </c>
      <c r="L65" s="20">
        <f>SUM('Output RAW'!AI69:AN69)</f>
        <v>23770</v>
      </c>
      <c r="M65" s="20">
        <f>SUM('Output RAW'!AO69:AR69)</f>
        <v>83201</v>
      </c>
      <c r="N65" s="20">
        <f>SUM('Output RAW'!AS69:AY69)</f>
        <v>27087</v>
      </c>
      <c r="O65" s="20">
        <f>SUM('Output RAW'!AZ69:BE69)</f>
        <v>16795</v>
      </c>
      <c r="P65" s="20">
        <f>'Output RAW'!BF69</f>
        <v>20820</v>
      </c>
      <c r="Q65" s="20">
        <f>'Output RAW'!BG69</f>
        <v>23667</v>
      </c>
      <c r="R65" s="20">
        <f>SUM('Output RAW'!BH69:BJ69)</f>
        <v>28889</v>
      </c>
    </row>
    <row r="66" spans="1:18" x14ac:dyDescent="0.25">
      <c r="A66" s="7" t="s">
        <v>96</v>
      </c>
      <c r="B66" s="20">
        <f>'Output RAW'!B70</f>
        <v>389927</v>
      </c>
      <c r="E66" s="20">
        <f>'Output RAW'!C70</f>
        <v>3798</v>
      </c>
      <c r="F66" s="20">
        <f>'Output RAW'!D70+'Output RAW'!T70+'Output RAW'!U70</f>
        <v>17067</v>
      </c>
      <c r="G66" s="20">
        <f>SUM('Output RAW'!G70:S70)</f>
        <v>40577</v>
      </c>
      <c r="H66" s="20">
        <f>SUM('Output RAW'!V70:X70)</f>
        <v>22361</v>
      </c>
      <c r="I66" s="20">
        <f>SUM('Output RAW'!Y70:AA70)</f>
        <v>40596</v>
      </c>
      <c r="J66" s="20">
        <f>SUM('Output RAW'!AB70:AF70)</f>
        <v>15599</v>
      </c>
      <c r="K66" s="20">
        <f>SUM('Output RAW'!AG70:AH70)</f>
        <v>10544</v>
      </c>
      <c r="L66" s="20">
        <f>SUM('Output RAW'!AI70:AN70)</f>
        <v>23984</v>
      </c>
      <c r="M66" s="20">
        <f>SUM('Output RAW'!AO70:AR70)</f>
        <v>81901</v>
      </c>
      <c r="N66" s="20">
        <f>SUM('Output RAW'!AS70:AY70)</f>
        <v>27632</v>
      </c>
      <c r="O66" s="20">
        <f>SUM('Output RAW'!AZ70:BE70)</f>
        <v>17563</v>
      </c>
      <c r="P66" s="20">
        <f>'Output RAW'!BF70</f>
        <v>20289</v>
      </c>
      <c r="Q66" s="20">
        <f>'Output RAW'!BG70</f>
        <v>25381</v>
      </c>
      <c r="R66" s="20">
        <f>SUM('Output RAW'!BH70:BJ70)</f>
        <v>29568</v>
      </c>
    </row>
    <row r="67" spans="1:18" x14ac:dyDescent="0.25">
      <c r="A67" s="7" t="s">
        <v>97</v>
      </c>
      <c r="B67" s="20">
        <f>'Output RAW'!B71</f>
        <v>392619</v>
      </c>
      <c r="E67" s="20">
        <f>'Output RAW'!C71</f>
        <v>2908</v>
      </c>
      <c r="F67" s="20">
        <f>'Output RAW'!D71+'Output RAW'!T71+'Output RAW'!U71</f>
        <v>15528</v>
      </c>
      <c r="G67" s="20">
        <f>SUM('Output RAW'!G71:S71)</f>
        <v>41611</v>
      </c>
      <c r="H67" s="20">
        <f>SUM('Output RAW'!V71:X71)</f>
        <v>22856</v>
      </c>
      <c r="I67" s="20">
        <f>SUM('Output RAW'!Y71:AA71)</f>
        <v>41085</v>
      </c>
      <c r="J67" s="20">
        <f>SUM('Output RAW'!AB71:AF71)</f>
        <v>15929</v>
      </c>
      <c r="K67" s="20">
        <f>SUM('Output RAW'!AG71:AH71)</f>
        <v>10775</v>
      </c>
      <c r="L67" s="20">
        <f>SUM('Output RAW'!AI71:AN71)</f>
        <v>24950</v>
      </c>
      <c r="M67" s="20">
        <f>SUM('Output RAW'!AO71:AR71)</f>
        <v>83993</v>
      </c>
      <c r="N67" s="20">
        <f>SUM('Output RAW'!AS71:AY71)</f>
        <v>28509</v>
      </c>
      <c r="O67" s="20">
        <f>SUM('Output RAW'!AZ71:BE71)</f>
        <v>17716</v>
      </c>
      <c r="P67" s="20">
        <f>'Output RAW'!BF71</f>
        <v>20492</v>
      </c>
      <c r="Q67" s="20">
        <f>'Output RAW'!BG71</f>
        <v>24647</v>
      </c>
      <c r="R67" s="20">
        <f>SUM('Output RAW'!BH71:BJ71)</f>
        <v>29653</v>
      </c>
    </row>
    <row r="68" spans="1:18" x14ac:dyDescent="0.25">
      <c r="A68" s="7" t="s">
        <v>98</v>
      </c>
      <c r="B68" s="20">
        <f>'Output RAW'!B72</f>
        <v>395973</v>
      </c>
      <c r="E68" s="20">
        <f>'Output RAW'!C72</f>
        <v>2849</v>
      </c>
      <c r="F68" s="20">
        <f>'Output RAW'!D72+'Output RAW'!T72+'Output RAW'!U72</f>
        <v>17804</v>
      </c>
      <c r="G68" s="20">
        <f>SUM('Output RAW'!G72:S72)</f>
        <v>42411</v>
      </c>
      <c r="H68" s="20">
        <f>SUM('Output RAW'!V72:X72)</f>
        <v>23435</v>
      </c>
      <c r="I68" s="20">
        <f>SUM('Output RAW'!Y72:AA72)</f>
        <v>41197</v>
      </c>
      <c r="J68" s="20">
        <f>SUM('Output RAW'!AB72:AF72)</f>
        <v>16054</v>
      </c>
      <c r="K68" s="20">
        <f>SUM('Output RAW'!AG72:AH72)</f>
        <v>10804</v>
      </c>
      <c r="L68" s="20">
        <f>SUM('Output RAW'!AI72:AN72)</f>
        <v>24611</v>
      </c>
      <c r="M68" s="20">
        <f>SUM('Output RAW'!AO72:AR72)</f>
        <v>83645</v>
      </c>
      <c r="N68" s="20">
        <f>SUM('Output RAW'!AS72:AY72)</f>
        <v>28675</v>
      </c>
      <c r="O68" s="20">
        <f>SUM('Output RAW'!AZ72:BE72)</f>
        <v>18328</v>
      </c>
      <c r="P68" s="20">
        <f>'Output RAW'!BF72</f>
        <v>20323</v>
      </c>
      <c r="Q68" s="20">
        <f>'Output RAW'!BG72</f>
        <v>25186</v>
      </c>
      <c r="R68" s="20">
        <f>SUM('Output RAW'!BH72:BJ72)</f>
        <v>29408</v>
      </c>
    </row>
    <row r="69" spans="1:18" x14ac:dyDescent="0.25">
      <c r="A69" s="7" t="s">
        <v>99</v>
      </c>
      <c r="B69" s="20">
        <f>'Output RAW'!B73</f>
        <v>404389</v>
      </c>
      <c r="E69" s="20">
        <f>'Output RAW'!C73</f>
        <v>2680</v>
      </c>
      <c r="F69" s="20">
        <f>'Output RAW'!D73+'Output RAW'!T73+'Output RAW'!U73</f>
        <v>18252</v>
      </c>
      <c r="G69" s="20">
        <f>SUM('Output RAW'!G73:S73)</f>
        <v>43283</v>
      </c>
      <c r="H69" s="20">
        <f>SUM('Output RAW'!V73:X73)</f>
        <v>24132</v>
      </c>
      <c r="I69" s="20">
        <f>SUM('Output RAW'!Y73:AA73)</f>
        <v>41508</v>
      </c>
      <c r="J69" s="20">
        <f>SUM('Output RAW'!AB73:AF73)</f>
        <v>16016</v>
      </c>
      <c r="K69" s="20">
        <f>SUM('Output RAW'!AG73:AH73)</f>
        <v>10946</v>
      </c>
      <c r="L69" s="20">
        <f>SUM('Output RAW'!AI73:AN73)</f>
        <v>24338</v>
      </c>
      <c r="M69" s="20">
        <f>SUM('Output RAW'!AO73:AR73)</f>
        <v>85750</v>
      </c>
      <c r="N69" s="20">
        <f>SUM('Output RAW'!AS73:AY73)</f>
        <v>29730</v>
      </c>
      <c r="O69" s="20">
        <f>SUM('Output RAW'!AZ73:BE73)</f>
        <v>18805</v>
      </c>
      <c r="P69" s="20">
        <f>'Output RAW'!BF73</f>
        <v>20427</v>
      </c>
      <c r="Q69" s="20">
        <f>'Output RAW'!BG73</f>
        <v>24601</v>
      </c>
      <c r="R69" s="20">
        <f>SUM('Output RAW'!BH73:BJ73)</f>
        <v>29024</v>
      </c>
    </row>
    <row r="70" spans="1:18" x14ac:dyDescent="0.25">
      <c r="A70" s="7" t="s">
        <v>100</v>
      </c>
      <c r="B70" s="20">
        <f>'Output RAW'!B74</f>
        <v>408633</v>
      </c>
      <c r="E70" s="20">
        <f>'Output RAW'!C74</f>
        <v>2995</v>
      </c>
      <c r="F70" s="20">
        <f>'Output RAW'!D74+'Output RAW'!T74+'Output RAW'!U74</f>
        <v>19833</v>
      </c>
      <c r="G70" s="20">
        <f>SUM('Output RAW'!G74:S74)</f>
        <v>43147</v>
      </c>
      <c r="H70" s="20">
        <f>SUM('Output RAW'!V74:X74)</f>
        <v>24322</v>
      </c>
      <c r="I70" s="20">
        <f>SUM('Output RAW'!Y74:AA74)</f>
        <v>41786</v>
      </c>
      <c r="J70" s="20">
        <f>SUM('Output RAW'!AB74:AF74)</f>
        <v>16016</v>
      </c>
      <c r="K70" s="20">
        <f>SUM('Output RAW'!AG74:AH74)</f>
        <v>11003</v>
      </c>
      <c r="L70" s="20">
        <f>SUM('Output RAW'!AI74:AN74)</f>
        <v>24585</v>
      </c>
      <c r="M70" s="20">
        <f>SUM('Output RAW'!AO74:AR74)</f>
        <v>85549</v>
      </c>
      <c r="N70" s="20">
        <f>SUM('Output RAW'!AS74:AY74)</f>
        <v>29645</v>
      </c>
      <c r="O70" s="20">
        <f>SUM('Output RAW'!AZ74:BE74)</f>
        <v>19399</v>
      </c>
      <c r="P70" s="20">
        <f>'Output RAW'!BF74</f>
        <v>20850</v>
      </c>
      <c r="Q70" s="20">
        <f>'Output RAW'!BG74</f>
        <v>24989</v>
      </c>
      <c r="R70" s="20">
        <f>SUM('Output RAW'!BH74:BJ74)</f>
        <v>29796</v>
      </c>
    </row>
    <row r="71" spans="1:18" x14ac:dyDescent="0.25">
      <c r="A71" s="7" t="s">
        <v>101</v>
      </c>
      <c r="B71" s="20">
        <f>'Output RAW'!B75</f>
        <v>412480</v>
      </c>
      <c r="E71" s="20">
        <f>'Output RAW'!C75</f>
        <v>3680</v>
      </c>
      <c r="F71" s="20">
        <f>'Output RAW'!D75+'Output RAW'!T75+'Output RAW'!U75</f>
        <v>19354</v>
      </c>
      <c r="G71" s="20">
        <f>SUM('Output RAW'!G75:S75)</f>
        <v>43415</v>
      </c>
      <c r="H71" s="20">
        <f>SUM('Output RAW'!V75:X75)</f>
        <v>24868</v>
      </c>
      <c r="I71" s="20">
        <f>SUM('Output RAW'!Y75:AA75)</f>
        <v>42793</v>
      </c>
      <c r="J71" s="20">
        <f>SUM('Output RAW'!AB75:AF75)</f>
        <v>16137</v>
      </c>
      <c r="K71" s="20">
        <f>SUM('Output RAW'!AG75:AH75)</f>
        <v>11087</v>
      </c>
      <c r="L71" s="20">
        <f>SUM('Output RAW'!AI75:AN75)</f>
        <v>24981</v>
      </c>
      <c r="M71" s="20">
        <f>SUM('Output RAW'!AO75:AR75)</f>
        <v>87168</v>
      </c>
      <c r="N71" s="20">
        <f>SUM('Output RAW'!AS75:AY75)</f>
        <v>29950</v>
      </c>
      <c r="O71" s="20">
        <f>SUM('Output RAW'!AZ75:BE75)</f>
        <v>19504</v>
      </c>
      <c r="P71" s="20">
        <f>'Output RAW'!BF75</f>
        <v>20441</v>
      </c>
      <c r="Q71" s="20">
        <f>'Output RAW'!BG75</f>
        <v>25285</v>
      </c>
      <c r="R71" s="20">
        <f>SUM('Output RAW'!BH75:BJ75)</f>
        <v>29959</v>
      </c>
    </row>
    <row r="72" spans="1:18" x14ac:dyDescent="0.25">
      <c r="A72" s="7" t="s">
        <v>102</v>
      </c>
      <c r="B72" s="20">
        <f>'Output RAW'!B76</f>
        <v>416017</v>
      </c>
      <c r="E72" s="20">
        <f>'Output RAW'!C76</f>
        <v>3890</v>
      </c>
      <c r="F72" s="20">
        <f>'Output RAW'!D76+'Output RAW'!T76+'Output RAW'!U76</f>
        <v>17229</v>
      </c>
      <c r="G72" s="20">
        <f>SUM('Output RAW'!G76:S76)</f>
        <v>43639</v>
      </c>
      <c r="H72" s="20">
        <f>SUM('Output RAW'!V76:X76)</f>
        <v>25200</v>
      </c>
      <c r="I72" s="20">
        <f>SUM('Output RAW'!Y76:AA76)</f>
        <v>43545</v>
      </c>
      <c r="J72" s="20">
        <f>SUM('Output RAW'!AB76:AF76)</f>
        <v>16281</v>
      </c>
      <c r="K72" s="20">
        <f>SUM('Output RAW'!AG76:AH76)</f>
        <v>11444</v>
      </c>
      <c r="L72" s="20">
        <f>SUM('Output RAW'!AI76:AN76)</f>
        <v>25885</v>
      </c>
      <c r="M72" s="20">
        <f>SUM('Output RAW'!AO76:AR76)</f>
        <v>89812</v>
      </c>
      <c r="N72" s="20">
        <f>SUM('Output RAW'!AS76:AY76)</f>
        <v>30048</v>
      </c>
      <c r="O72" s="20">
        <f>SUM('Output RAW'!AZ76:BE76)</f>
        <v>19940</v>
      </c>
      <c r="P72" s="20">
        <f>'Output RAW'!BF76</f>
        <v>20635</v>
      </c>
      <c r="Q72" s="20">
        <f>'Output RAW'!BG76</f>
        <v>26144</v>
      </c>
      <c r="R72" s="20">
        <f>SUM('Output RAW'!BH76:BJ76)</f>
        <v>29386</v>
      </c>
    </row>
    <row r="73" spans="1:18" x14ac:dyDescent="0.25">
      <c r="A73" s="7" t="s">
        <v>103</v>
      </c>
      <c r="B73" s="20">
        <f>'Output RAW'!B77</f>
        <v>422939</v>
      </c>
      <c r="E73" s="20">
        <f>'Output RAW'!C77</f>
        <v>3633</v>
      </c>
      <c r="F73" s="20">
        <f>'Output RAW'!D77+'Output RAW'!T77+'Output RAW'!U77</f>
        <v>16002</v>
      </c>
      <c r="G73" s="20">
        <f>SUM('Output RAW'!G77:S77)</f>
        <v>43791</v>
      </c>
      <c r="H73" s="20">
        <f>SUM('Output RAW'!V77:X77)</f>
        <v>25577</v>
      </c>
      <c r="I73" s="20">
        <f>SUM('Output RAW'!Y77:AA77)</f>
        <v>44108</v>
      </c>
      <c r="J73" s="20">
        <f>SUM('Output RAW'!AB77:AF77)</f>
        <v>16592</v>
      </c>
      <c r="K73" s="20">
        <f>SUM('Output RAW'!AG77:AH77)</f>
        <v>11530</v>
      </c>
      <c r="L73" s="20">
        <f>SUM('Output RAW'!AI77:AN77)</f>
        <v>26222</v>
      </c>
      <c r="M73" s="20">
        <f>SUM('Output RAW'!AO77:AR77)</f>
        <v>90451</v>
      </c>
      <c r="N73" s="20">
        <f>SUM('Output RAW'!AS77:AY77)</f>
        <v>30858</v>
      </c>
      <c r="O73" s="20">
        <f>SUM('Output RAW'!AZ77:BE77)</f>
        <v>20343</v>
      </c>
      <c r="P73" s="20">
        <f>'Output RAW'!BF77</f>
        <v>20425</v>
      </c>
      <c r="Q73" s="20">
        <f>'Output RAW'!BG77</f>
        <v>26162</v>
      </c>
      <c r="R73" s="20">
        <f>SUM('Output RAW'!BH77:BJ77)</f>
        <v>31112</v>
      </c>
    </row>
    <row r="74" spans="1:18" x14ac:dyDescent="0.25">
      <c r="A74" s="7" t="s">
        <v>104</v>
      </c>
      <c r="B74" s="20">
        <f>'Output RAW'!B78</f>
        <v>422951</v>
      </c>
      <c r="E74" s="20">
        <f>'Output RAW'!C78</f>
        <v>2803</v>
      </c>
      <c r="F74" s="20">
        <f>'Output RAW'!D78+'Output RAW'!T78+'Output RAW'!U78</f>
        <v>15597</v>
      </c>
      <c r="G74" s="20">
        <f>SUM('Output RAW'!G78:S78)</f>
        <v>44126</v>
      </c>
      <c r="H74" s="20">
        <f>SUM('Output RAW'!V78:X78)</f>
        <v>25852</v>
      </c>
      <c r="I74" s="20">
        <f>SUM('Output RAW'!Y78:AA78)</f>
        <v>44702</v>
      </c>
      <c r="J74" s="20">
        <f>SUM('Output RAW'!AB78:AF78)</f>
        <v>16800</v>
      </c>
      <c r="K74" s="20">
        <f>SUM('Output RAW'!AG78:AH78)</f>
        <v>11585</v>
      </c>
      <c r="L74" s="20">
        <f>SUM('Output RAW'!AI78:AN78)</f>
        <v>26437</v>
      </c>
      <c r="M74" s="20">
        <f>SUM('Output RAW'!AO78:AR78)</f>
        <v>92250</v>
      </c>
      <c r="N74" s="20">
        <f>SUM('Output RAW'!AS78:AY78)</f>
        <v>31550</v>
      </c>
      <c r="O74" s="20">
        <f>SUM('Output RAW'!AZ78:BE78)</f>
        <v>20650</v>
      </c>
      <c r="P74" s="20">
        <f>'Output RAW'!BF78</f>
        <v>20491</v>
      </c>
      <c r="Q74" s="20">
        <f>'Output RAW'!BG78</f>
        <v>26374</v>
      </c>
      <c r="R74" s="20">
        <f>SUM('Output RAW'!BH78:BJ78)</f>
        <v>31280</v>
      </c>
    </row>
    <row r="75" spans="1:18" x14ac:dyDescent="0.25">
      <c r="A75" s="7" t="s">
        <v>105</v>
      </c>
      <c r="B75" s="20">
        <f>'Output RAW'!B79</f>
        <v>427093</v>
      </c>
      <c r="E75" s="20">
        <f>'Output RAW'!C79</f>
        <v>2307</v>
      </c>
      <c r="F75" s="20">
        <f>'Output RAW'!D79+'Output RAW'!T79+'Output RAW'!U79</f>
        <v>16715</v>
      </c>
      <c r="G75" s="20">
        <f>SUM('Output RAW'!G79:S79)</f>
        <v>44552</v>
      </c>
      <c r="H75" s="20">
        <f>SUM('Output RAW'!V79:X79)</f>
        <v>26939</v>
      </c>
      <c r="I75" s="20">
        <f>SUM('Output RAW'!Y79:AA79)</f>
        <v>44638</v>
      </c>
      <c r="J75" s="20">
        <f>SUM('Output RAW'!AB79:AF79)</f>
        <v>16623</v>
      </c>
      <c r="K75" s="20">
        <f>SUM('Output RAW'!AG79:AH79)</f>
        <v>11709</v>
      </c>
      <c r="L75" s="20">
        <f>SUM('Output RAW'!AI79:AN79)</f>
        <v>26467</v>
      </c>
      <c r="M75" s="20">
        <f>SUM('Output RAW'!AO79:AR79)</f>
        <v>92312</v>
      </c>
      <c r="N75" s="20">
        <f>SUM('Output RAW'!AS79:AY79)</f>
        <v>31845</v>
      </c>
      <c r="O75" s="20">
        <f>SUM('Output RAW'!AZ79:BE79)</f>
        <v>21042</v>
      </c>
      <c r="P75" s="20">
        <f>'Output RAW'!BF79</f>
        <v>20489</v>
      </c>
      <c r="Q75" s="20">
        <f>'Output RAW'!BG79</f>
        <v>26312</v>
      </c>
      <c r="R75" s="20">
        <f>SUM('Output RAW'!BH79:BJ79)</f>
        <v>31487</v>
      </c>
    </row>
    <row r="76" spans="1:18" x14ac:dyDescent="0.25">
      <c r="A76" s="7" t="s">
        <v>106</v>
      </c>
      <c r="B76" s="20">
        <f>'Output RAW'!B80</f>
        <v>432562</v>
      </c>
      <c r="E76" s="20">
        <f>'Output RAW'!C80</f>
        <v>3132</v>
      </c>
      <c r="F76" s="20">
        <f>'Output RAW'!D80+'Output RAW'!T80+'Output RAW'!U80</f>
        <v>16452</v>
      </c>
      <c r="G76" s="20">
        <f>SUM('Output RAW'!G80:S80)</f>
        <v>44990</v>
      </c>
      <c r="H76" s="20">
        <f>SUM('Output RAW'!V80:X80)</f>
        <v>27592</v>
      </c>
      <c r="I76" s="20">
        <f>SUM('Output RAW'!Y80:AA80)</f>
        <v>45339</v>
      </c>
      <c r="J76" s="20">
        <f>SUM('Output RAW'!AB80:AF80)</f>
        <v>16932</v>
      </c>
      <c r="K76" s="20">
        <f>SUM('Output RAW'!AG80:AH80)</f>
        <v>11742</v>
      </c>
      <c r="L76" s="20">
        <f>SUM('Output RAW'!AI80:AN80)</f>
        <v>26530</v>
      </c>
      <c r="M76" s="20">
        <f>SUM('Output RAW'!AO80:AR80)</f>
        <v>90721</v>
      </c>
      <c r="N76" s="20">
        <f>SUM('Output RAW'!AS80:AY80)</f>
        <v>32577</v>
      </c>
      <c r="O76" s="20">
        <f>SUM('Output RAW'!AZ80:BE80)</f>
        <v>21433</v>
      </c>
      <c r="P76" s="20">
        <f>'Output RAW'!BF80</f>
        <v>20734</v>
      </c>
      <c r="Q76" s="20">
        <f>'Output RAW'!BG80</f>
        <v>25899</v>
      </c>
      <c r="R76" s="20">
        <f>SUM('Output RAW'!BH80:BJ80)</f>
        <v>31189</v>
      </c>
    </row>
    <row r="77" spans="1:18" x14ac:dyDescent="0.25">
      <c r="A77" s="7" t="s">
        <v>107</v>
      </c>
      <c r="B77" s="20">
        <f>'Output RAW'!B81</f>
        <v>432994</v>
      </c>
      <c r="E77" s="20">
        <f>'Output RAW'!C81</f>
        <v>3569</v>
      </c>
      <c r="F77" s="20">
        <f>'Output RAW'!D81+'Output RAW'!T81+'Output RAW'!U81</f>
        <v>15721</v>
      </c>
      <c r="G77" s="20">
        <f>SUM('Output RAW'!G81:S81)</f>
        <v>44571</v>
      </c>
      <c r="H77" s="20">
        <f>SUM('Output RAW'!V81:X81)</f>
        <v>27399</v>
      </c>
      <c r="I77" s="20">
        <f>SUM('Output RAW'!Y81:AA81)</f>
        <v>45089</v>
      </c>
      <c r="J77" s="20">
        <f>SUM('Output RAW'!AB81:AF81)</f>
        <v>17257</v>
      </c>
      <c r="K77" s="20">
        <f>SUM('Output RAW'!AG81:AH81)</f>
        <v>11908</v>
      </c>
      <c r="L77" s="20">
        <f>SUM('Output RAW'!AI81:AN81)</f>
        <v>26713</v>
      </c>
      <c r="M77" s="20">
        <f>SUM('Output RAW'!AO81:AR81)</f>
        <v>90705</v>
      </c>
      <c r="N77" s="20">
        <f>SUM('Output RAW'!AS81:AY81)</f>
        <v>33011</v>
      </c>
      <c r="O77" s="20">
        <f>SUM('Output RAW'!AZ81:BE81)</f>
        <v>22041</v>
      </c>
      <c r="P77" s="20">
        <f>'Output RAW'!BF81</f>
        <v>21119</v>
      </c>
      <c r="Q77" s="20">
        <f>'Output RAW'!BG81</f>
        <v>26506</v>
      </c>
      <c r="R77" s="20">
        <f>SUM('Output RAW'!BH81:BJ81)</f>
        <v>32358</v>
      </c>
    </row>
    <row r="78" spans="1:18" x14ac:dyDescent="0.25">
      <c r="A78" s="7" t="s">
        <v>108</v>
      </c>
      <c r="B78" s="20">
        <f>'Output RAW'!B82</f>
        <v>434994</v>
      </c>
      <c r="E78" s="20">
        <f>'Output RAW'!C82</f>
        <v>3270</v>
      </c>
      <c r="F78" s="20">
        <f>'Output RAW'!D82+'Output RAW'!T82+'Output RAW'!U82</f>
        <v>14734</v>
      </c>
      <c r="G78" s="20">
        <f>SUM('Output RAW'!G82:S82)</f>
        <v>44185</v>
      </c>
      <c r="H78" s="20">
        <f>SUM('Output RAW'!V82:X82)</f>
        <v>27685</v>
      </c>
      <c r="I78" s="20">
        <f>SUM('Output RAW'!Y82:AA82)</f>
        <v>44947</v>
      </c>
      <c r="J78" s="20">
        <f>SUM('Output RAW'!AB82:AF82)</f>
        <v>17286</v>
      </c>
      <c r="K78" s="20">
        <f>SUM('Output RAW'!AG82:AH82)</f>
        <v>12304</v>
      </c>
      <c r="L78" s="20">
        <f>SUM('Output RAW'!AI82:AN82)</f>
        <v>27147</v>
      </c>
      <c r="M78" s="20">
        <f>SUM('Output RAW'!AO82:AR82)</f>
        <v>95787</v>
      </c>
      <c r="N78" s="20">
        <f>SUM('Output RAW'!AS82:AY82)</f>
        <v>33293</v>
      </c>
      <c r="O78" s="20">
        <f>SUM('Output RAW'!AZ82:BE82)</f>
        <v>22057</v>
      </c>
      <c r="P78" s="20">
        <f>'Output RAW'!BF82</f>
        <v>21267</v>
      </c>
      <c r="Q78" s="20">
        <f>'Output RAW'!BG82</f>
        <v>26568</v>
      </c>
      <c r="R78" s="20">
        <f>SUM('Output RAW'!BH82:BJ82)</f>
        <v>32346</v>
      </c>
    </row>
    <row r="79" spans="1:18" x14ac:dyDescent="0.25">
      <c r="A79" s="7" t="s">
        <v>109</v>
      </c>
      <c r="B79" s="20">
        <f>'Output RAW'!B83</f>
        <v>440522</v>
      </c>
      <c r="E79" s="20">
        <f>'Output RAW'!C83</f>
        <v>1840</v>
      </c>
      <c r="F79" s="20">
        <f>'Output RAW'!D83+'Output RAW'!T83+'Output RAW'!U83</f>
        <v>15222</v>
      </c>
      <c r="G79" s="20">
        <f>SUM('Output RAW'!G83:S83)</f>
        <v>44259</v>
      </c>
      <c r="H79" s="20">
        <f>SUM('Output RAW'!V83:X83)</f>
        <v>27970</v>
      </c>
      <c r="I79" s="20">
        <f>SUM('Output RAW'!Y83:AA83)</f>
        <v>45049</v>
      </c>
      <c r="J79" s="20">
        <f>SUM('Output RAW'!AB83:AF83)</f>
        <v>17474</v>
      </c>
      <c r="K79" s="20">
        <f>SUM('Output RAW'!AG83:AH83)</f>
        <v>12488</v>
      </c>
      <c r="L79" s="20">
        <f>SUM('Output RAW'!AI83:AN83)</f>
        <v>28028</v>
      </c>
      <c r="M79" s="20">
        <f>SUM('Output RAW'!AO83:AR83)</f>
        <v>96967</v>
      </c>
      <c r="N79" s="20">
        <f>SUM('Output RAW'!AS83:AY83)</f>
        <v>33309</v>
      </c>
      <c r="O79" s="20">
        <f>SUM('Output RAW'!AZ83:BE83)</f>
        <v>22507</v>
      </c>
      <c r="P79" s="20">
        <f>'Output RAW'!BF83</f>
        <v>21604</v>
      </c>
      <c r="Q79" s="20">
        <f>'Output RAW'!BG83</f>
        <v>26514</v>
      </c>
      <c r="R79" s="20">
        <f>SUM('Output RAW'!BH83:BJ83)</f>
        <v>33180</v>
      </c>
    </row>
    <row r="80" spans="1:18" x14ac:dyDescent="0.25">
      <c r="A80" s="7" t="s">
        <v>110</v>
      </c>
      <c r="B80" s="20">
        <f>'Output RAW'!B84</f>
        <v>448054</v>
      </c>
      <c r="E80" s="20">
        <f>'Output RAW'!C84</f>
        <v>2620</v>
      </c>
      <c r="F80" s="20">
        <f>'Output RAW'!D84+'Output RAW'!T84+'Output RAW'!U84</f>
        <v>15091</v>
      </c>
      <c r="G80" s="20">
        <f>SUM('Output RAW'!G84:S84)</f>
        <v>45376</v>
      </c>
      <c r="H80" s="20">
        <f>SUM('Output RAW'!V84:X84)</f>
        <v>28302</v>
      </c>
      <c r="I80" s="20">
        <f>SUM('Output RAW'!Y84:AA84)</f>
        <v>45502</v>
      </c>
      <c r="J80" s="20">
        <f>SUM('Output RAW'!AB84:AF84)</f>
        <v>17517</v>
      </c>
      <c r="K80" s="20">
        <f>SUM('Output RAW'!AG84:AH84)</f>
        <v>12680</v>
      </c>
      <c r="L80" s="20">
        <f>SUM('Output RAW'!AI84:AN84)</f>
        <v>28611</v>
      </c>
      <c r="M80" s="20">
        <f>SUM('Output RAW'!AO84:AR84)</f>
        <v>97796</v>
      </c>
      <c r="N80" s="20">
        <f>SUM('Output RAW'!AS84:AY84)</f>
        <v>33898</v>
      </c>
      <c r="O80" s="20">
        <f>SUM('Output RAW'!AZ84:BE84)</f>
        <v>22358</v>
      </c>
      <c r="P80" s="20">
        <f>'Output RAW'!BF84</f>
        <v>21729</v>
      </c>
      <c r="Q80" s="20">
        <f>'Output RAW'!BG84</f>
        <v>26342</v>
      </c>
      <c r="R80" s="20">
        <f>SUM('Output RAW'!BH84:BJ84)</f>
        <v>33279</v>
      </c>
    </row>
    <row r="81" spans="1:18" x14ac:dyDescent="0.25">
      <c r="A81" s="7" t="s">
        <v>111</v>
      </c>
      <c r="B81" s="20">
        <f>'Output RAW'!B85</f>
        <v>452402</v>
      </c>
      <c r="E81" s="20">
        <f>'Output RAW'!C85</f>
        <v>3416</v>
      </c>
      <c r="F81" s="20">
        <f>'Output RAW'!D85+'Output RAW'!T85+'Output RAW'!U85</f>
        <v>14896</v>
      </c>
      <c r="G81" s="20">
        <f>SUM('Output RAW'!G85:S85)</f>
        <v>45503</v>
      </c>
      <c r="H81" s="20">
        <f>SUM('Output RAW'!V85:X85)</f>
        <v>28167</v>
      </c>
      <c r="I81" s="20">
        <f>SUM('Output RAW'!Y85:AA85)</f>
        <v>46124</v>
      </c>
      <c r="J81" s="20">
        <f>SUM('Output RAW'!AB85:AF85)</f>
        <v>17638</v>
      </c>
      <c r="K81" s="20">
        <f>SUM('Output RAW'!AG85:AH85)</f>
        <v>12930</v>
      </c>
      <c r="L81" s="20">
        <f>SUM('Output RAW'!AI85:AN85)</f>
        <v>29343</v>
      </c>
      <c r="M81" s="20">
        <f>SUM('Output RAW'!AO85:AR85)</f>
        <v>101593</v>
      </c>
      <c r="N81" s="20">
        <f>SUM('Output RAW'!AS85:AY85)</f>
        <v>33817</v>
      </c>
      <c r="O81" s="20">
        <f>SUM('Output RAW'!AZ85:BE85)</f>
        <v>22540</v>
      </c>
      <c r="P81" s="20">
        <f>'Output RAW'!BF85</f>
        <v>21908</v>
      </c>
      <c r="Q81" s="20">
        <f>'Output RAW'!BG85</f>
        <v>26257</v>
      </c>
      <c r="R81" s="20">
        <f>SUM('Output RAW'!BH85:BJ85)</f>
        <v>33653</v>
      </c>
    </row>
    <row r="82" spans="1:18" x14ac:dyDescent="0.25">
      <c r="A82" s="7" t="s">
        <v>112</v>
      </c>
      <c r="B82" s="20">
        <f>'Output RAW'!B86</f>
        <v>458314</v>
      </c>
      <c r="E82" s="20">
        <f>'Output RAW'!C86</f>
        <v>3555</v>
      </c>
      <c r="F82" s="20">
        <f>'Output RAW'!D86+'Output RAW'!T86+'Output RAW'!U86</f>
        <v>15547</v>
      </c>
      <c r="G82" s="20">
        <f>SUM('Output RAW'!G86:S86)</f>
        <v>46262</v>
      </c>
      <c r="H82" s="20">
        <f>SUM('Output RAW'!V86:X86)</f>
        <v>28402</v>
      </c>
      <c r="I82" s="20">
        <f>SUM('Output RAW'!Y86:AA86)</f>
        <v>47681</v>
      </c>
      <c r="J82" s="20">
        <f>SUM('Output RAW'!AB86:AF86)</f>
        <v>17799</v>
      </c>
      <c r="K82" s="20">
        <f>SUM('Output RAW'!AG86:AH86)</f>
        <v>13146</v>
      </c>
      <c r="L82" s="20">
        <f>SUM('Output RAW'!AI86:AN86)</f>
        <v>29551</v>
      </c>
      <c r="M82" s="20">
        <f>SUM('Output RAW'!AO86:AR86)</f>
        <v>101044</v>
      </c>
      <c r="N82" s="20">
        <f>SUM('Output RAW'!AS86:AY86)</f>
        <v>34253</v>
      </c>
      <c r="O82" s="20">
        <f>SUM('Output RAW'!AZ86:BE86)</f>
        <v>22871</v>
      </c>
      <c r="P82" s="20">
        <f>'Output RAW'!BF86</f>
        <v>21991</v>
      </c>
      <c r="Q82" s="20">
        <f>'Output RAW'!BG86</f>
        <v>26314</v>
      </c>
      <c r="R82" s="20">
        <f>SUM('Output RAW'!BH86:BJ86)</f>
        <v>34250</v>
      </c>
    </row>
    <row r="83" spans="1:18" x14ac:dyDescent="0.25">
      <c r="A83" s="7" t="s">
        <v>113</v>
      </c>
      <c r="B83" s="20">
        <f>'Output RAW'!B87</f>
        <v>462562</v>
      </c>
      <c r="E83" s="20">
        <f>'Output RAW'!C87</f>
        <v>3717</v>
      </c>
      <c r="F83" s="20">
        <f>'Output RAW'!D87+'Output RAW'!T87+'Output RAW'!U87</f>
        <v>15835</v>
      </c>
      <c r="G83" s="20">
        <f>SUM('Output RAW'!G87:S87)</f>
        <v>46733</v>
      </c>
      <c r="H83" s="20">
        <f>SUM('Output RAW'!V87:X87)</f>
        <v>29394</v>
      </c>
      <c r="I83" s="20">
        <f>SUM('Output RAW'!Y87:AA87)</f>
        <v>47979</v>
      </c>
      <c r="J83" s="20">
        <f>SUM('Output RAW'!AB87:AF87)</f>
        <v>18123</v>
      </c>
      <c r="K83" s="20">
        <f>SUM('Output RAW'!AG87:AH87)</f>
        <v>13439</v>
      </c>
      <c r="L83" s="20">
        <f>SUM('Output RAW'!AI87:AN87)</f>
        <v>29041</v>
      </c>
      <c r="M83" s="20">
        <f>SUM('Output RAW'!AO87:AR87)</f>
        <v>101357</v>
      </c>
      <c r="N83" s="20">
        <f>SUM('Output RAW'!AS87:AY87)</f>
        <v>34821</v>
      </c>
      <c r="O83" s="20">
        <f>SUM('Output RAW'!AZ87:BE87)</f>
        <v>23421</v>
      </c>
      <c r="P83" s="20">
        <f>'Output RAW'!BF87</f>
        <v>22333</v>
      </c>
      <c r="Q83" s="20">
        <f>'Output RAW'!BG87</f>
        <v>26530</v>
      </c>
      <c r="R83" s="20">
        <f>SUM('Output RAW'!BH87:BJ87)</f>
        <v>34573</v>
      </c>
    </row>
    <row r="84" spans="1:18" x14ac:dyDescent="0.25">
      <c r="A84" s="7" t="s">
        <v>114</v>
      </c>
      <c r="B84" s="20">
        <f>'Output RAW'!B88</f>
        <v>465134</v>
      </c>
      <c r="E84" s="20">
        <f>'Output RAW'!C88</f>
        <v>3410</v>
      </c>
      <c r="F84" s="20">
        <f>'Output RAW'!D88+'Output RAW'!T88+'Output RAW'!U88</f>
        <v>15971</v>
      </c>
      <c r="G84" s="20">
        <f>SUM('Output RAW'!G88:S88)</f>
        <v>46653</v>
      </c>
      <c r="H84" s="20">
        <f>SUM('Output RAW'!V88:X88)</f>
        <v>29656</v>
      </c>
      <c r="I84" s="20">
        <f>SUM('Output RAW'!Y88:AA88)</f>
        <v>48313</v>
      </c>
      <c r="J84" s="20">
        <f>SUM('Output RAW'!AB88:AF88)</f>
        <v>18083</v>
      </c>
      <c r="K84" s="20">
        <f>SUM('Output RAW'!AG88:AH88)</f>
        <v>13572</v>
      </c>
      <c r="L84" s="20">
        <f>SUM('Output RAW'!AI88:AN88)</f>
        <v>29576</v>
      </c>
      <c r="M84" s="20">
        <f>SUM('Output RAW'!AO88:AR88)</f>
        <v>102305</v>
      </c>
      <c r="N84" s="20">
        <f>SUM('Output RAW'!AS88:AY88)</f>
        <v>35069</v>
      </c>
      <c r="O84" s="20">
        <f>SUM('Output RAW'!AZ88:BE88)</f>
        <v>23667</v>
      </c>
      <c r="P84" s="20">
        <f>'Output RAW'!BF88</f>
        <v>22815</v>
      </c>
      <c r="Q84" s="20">
        <f>'Output RAW'!BG88</f>
        <v>26486</v>
      </c>
      <c r="R84" s="20">
        <f>SUM('Output RAW'!BH88:BJ88)</f>
        <v>34782</v>
      </c>
    </row>
    <row r="85" spans="1:18" x14ac:dyDescent="0.25">
      <c r="A85" s="7" t="s">
        <v>115</v>
      </c>
      <c r="B85" s="20">
        <f>'Output RAW'!B89</f>
        <v>468332</v>
      </c>
      <c r="E85" s="20">
        <f>'Output RAW'!C89</f>
        <v>2894</v>
      </c>
      <c r="F85" s="20">
        <f>'Output RAW'!D89+'Output RAW'!T89+'Output RAW'!U89</f>
        <v>16941</v>
      </c>
      <c r="G85" s="20">
        <f>SUM('Output RAW'!G89:S89)</f>
        <v>46854</v>
      </c>
      <c r="H85" s="20">
        <f>SUM('Output RAW'!V89:X89)</f>
        <v>29924</v>
      </c>
      <c r="I85" s="20">
        <f>SUM('Output RAW'!Y89:AA89)</f>
        <v>48529</v>
      </c>
      <c r="J85" s="20">
        <f>SUM('Output RAW'!AB89:AF89)</f>
        <v>18097</v>
      </c>
      <c r="K85" s="20">
        <f>SUM('Output RAW'!AG89:AH89)</f>
        <v>13742</v>
      </c>
      <c r="L85" s="20">
        <f>SUM('Output RAW'!AI89:AN89)</f>
        <v>29287</v>
      </c>
      <c r="M85" s="20">
        <f>SUM('Output RAW'!AO89:AR89)</f>
        <v>102039</v>
      </c>
      <c r="N85" s="20">
        <f>SUM('Output RAW'!AS89:AY89)</f>
        <v>35527</v>
      </c>
      <c r="O85" s="20">
        <f>SUM('Output RAW'!AZ89:BE89)</f>
        <v>24044</v>
      </c>
      <c r="P85" s="20">
        <f>'Output RAW'!BF89</f>
        <v>22950</v>
      </c>
      <c r="Q85" s="20">
        <f>'Output RAW'!BG89</f>
        <v>26787</v>
      </c>
      <c r="R85" s="20">
        <f>SUM('Output RAW'!BH89:BJ89)</f>
        <v>34614</v>
      </c>
    </row>
    <row r="86" spans="1:18" x14ac:dyDescent="0.25">
      <c r="A86" s="7" t="s">
        <v>116</v>
      </c>
      <c r="B86" s="20">
        <f>'Output RAW'!B90</f>
        <v>476393</v>
      </c>
      <c r="E86" s="20">
        <f>'Output RAW'!C90</f>
        <v>2423</v>
      </c>
      <c r="F86" s="20">
        <f>'Output RAW'!D90+'Output RAW'!T90+'Output RAW'!U90</f>
        <v>18177</v>
      </c>
      <c r="G86" s="20">
        <f>SUM('Output RAW'!G90:S90)</f>
        <v>47404</v>
      </c>
      <c r="H86" s="20">
        <f>SUM('Output RAW'!V90:X90)</f>
        <v>30372</v>
      </c>
      <c r="I86" s="20">
        <f>SUM('Output RAW'!Y90:AA90)</f>
        <v>48879</v>
      </c>
      <c r="J86" s="20">
        <f>SUM('Output RAW'!AB90:AF90)</f>
        <v>18251</v>
      </c>
      <c r="K86" s="20">
        <f>SUM('Output RAW'!AG90:AH90)</f>
        <v>13594</v>
      </c>
      <c r="L86" s="20">
        <f>SUM('Output RAW'!AI90:AN90)</f>
        <v>29831</v>
      </c>
      <c r="M86" s="20">
        <f>SUM('Output RAW'!AO90:AR90)</f>
        <v>102617</v>
      </c>
      <c r="N86" s="20">
        <f>SUM('Output RAW'!AS90:AY90)</f>
        <v>35595</v>
      </c>
      <c r="O86" s="20">
        <f>SUM('Output RAW'!AZ90:BE90)</f>
        <v>24229</v>
      </c>
      <c r="P86" s="20">
        <f>'Output RAW'!BF90</f>
        <v>23039</v>
      </c>
      <c r="Q86" s="20">
        <f>'Output RAW'!BG90</f>
        <v>27021</v>
      </c>
      <c r="R86" s="20">
        <f>SUM('Output RAW'!BH90:BJ90)</f>
        <v>35339</v>
      </c>
    </row>
    <row r="87" spans="1:18" x14ac:dyDescent="0.25">
      <c r="A87" s="7" t="s">
        <v>117</v>
      </c>
      <c r="B87" s="20">
        <f>'Output RAW'!B91</f>
        <v>480066</v>
      </c>
      <c r="E87" s="20">
        <f>'Output RAW'!C91</f>
        <v>2751</v>
      </c>
      <c r="F87" s="20">
        <f>'Output RAW'!D91+'Output RAW'!T91+'Output RAW'!U91</f>
        <v>15199</v>
      </c>
      <c r="G87" s="20">
        <f>SUM('Output RAW'!G91:S91)</f>
        <v>47546</v>
      </c>
      <c r="H87" s="20">
        <f>SUM('Output RAW'!V91:X91)</f>
        <v>30224</v>
      </c>
      <c r="I87" s="20">
        <f>SUM('Output RAW'!Y91:AA91)</f>
        <v>48579</v>
      </c>
      <c r="J87" s="20">
        <f>SUM('Output RAW'!AB91:AF91)</f>
        <v>18256</v>
      </c>
      <c r="K87" s="20">
        <f>SUM('Output RAW'!AG91:AH91)</f>
        <v>13862</v>
      </c>
      <c r="L87" s="20">
        <f>SUM('Output RAW'!AI91:AN91)</f>
        <v>30341</v>
      </c>
      <c r="M87" s="20">
        <f>SUM('Output RAW'!AO91:AR91)</f>
        <v>105641</v>
      </c>
      <c r="N87" s="20">
        <f>SUM('Output RAW'!AS91:AY91)</f>
        <v>36130</v>
      </c>
      <c r="O87" s="20">
        <f>SUM('Output RAW'!AZ91:BE91)</f>
        <v>24320</v>
      </c>
      <c r="P87" s="20">
        <f>'Output RAW'!BF91</f>
        <v>23299</v>
      </c>
      <c r="Q87" s="20">
        <f>'Output RAW'!BG91</f>
        <v>27873</v>
      </c>
      <c r="R87" s="20">
        <f>SUM('Output RAW'!BH91:BJ91)</f>
        <v>35558</v>
      </c>
    </row>
    <row r="88" spans="1:18" x14ac:dyDescent="0.25">
      <c r="A88" s="7" t="s">
        <v>118</v>
      </c>
      <c r="B88" s="20">
        <f>'Output RAW'!B92</f>
        <v>481066</v>
      </c>
      <c r="E88" s="20">
        <f>'Output RAW'!C92</f>
        <v>3259</v>
      </c>
      <c r="F88" s="20">
        <f>'Output RAW'!D92+'Output RAW'!T92+'Output RAW'!U92</f>
        <v>17369</v>
      </c>
      <c r="G88" s="20">
        <f>SUM('Output RAW'!G92:S92)</f>
        <v>47892</v>
      </c>
      <c r="H88" s="20">
        <f>SUM('Output RAW'!V92:X92)</f>
        <v>31115</v>
      </c>
      <c r="I88" s="20">
        <f>SUM('Output RAW'!Y92:AA92)</f>
        <v>49393</v>
      </c>
      <c r="J88" s="20">
        <f>SUM('Output RAW'!AB92:AF92)</f>
        <v>18484</v>
      </c>
      <c r="K88" s="20">
        <f>SUM('Output RAW'!AG92:AH92)</f>
        <v>14115</v>
      </c>
      <c r="L88" s="20">
        <f>SUM('Output RAW'!AI92:AN92)</f>
        <v>30424</v>
      </c>
      <c r="M88" s="20">
        <f>SUM('Output RAW'!AO92:AR92)</f>
        <v>106488</v>
      </c>
      <c r="N88" s="20">
        <f>SUM('Output RAW'!AS92:AY92)</f>
        <v>35927</v>
      </c>
      <c r="O88" s="20">
        <f>SUM('Output RAW'!AZ92:BE92)</f>
        <v>24484</v>
      </c>
      <c r="P88" s="20">
        <f>'Output RAW'!BF92</f>
        <v>22984</v>
      </c>
      <c r="Q88" s="20">
        <f>'Output RAW'!BG92</f>
        <v>28123</v>
      </c>
      <c r="R88" s="20">
        <f>SUM('Output RAW'!BH92:BJ92)</f>
        <v>35816</v>
      </c>
    </row>
    <row r="89" spans="1:18" x14ac:dyDescent="0.25">
      <c r="A89" s="7" t="s">
        <v>119</v>
      </c>
      <c r="B89" s="20">
        <f>'Output RAW'!B93</f>
        <v>488782</v>
      </c>
      <c r="E89" s="20">
        <f>'Output RAW'!C93</f>
        <v>3277</v>
      </c>
      <c r="F89" s="20">
        <f>'Output RAW'!D93+'Output RAW'!T93+'Output RAW'!U93</f>
        <v>19476</v>
      </c>
      <c r="G89" s="20">
        <f>SUM('Output RAW'!G93:S93)</f>
        <v>48385</v>
      </c>
      <c r="H89" s="20">
        <f>SUM('Output RAW'!V93:X93)</f>
        <v>31464</v>
      </c>
      <c r="I89" s="20">
        <f>SUM('Output RAW'!Y93:AA93)</f>
        <v>50001</v>
      </c>
      <c r="J89" s="20">
        <f>SUM('Output RAW'!AB93:AF93)</f>
        <v>19036</v>
      </c>
      <c r="K89" s="20">
        <f>SUM('Output RAW'!AG93:AH93)</f>
        <v>14290</v>
      </c>
      <c r="L89" s="20">
        <f>SUM('Output RAW'!AI93:AN93)</f>
        <v>30530</v>
      </c>
      <c r="M89" s="20">
        <f>SUM('Output RAW'!AO93:AR93)</f>
        <v>106771</v>
      </c>
      <c r="N89" s="20">
        <f>SUM('Output RAW'!AS93:AY93)</f>
        <v>36222</v>
      </c>
      <c r="O89" s="20">
        <f>SUM('Output RAW'!AZ93:BE93)</f>
        <v>24710</v>
      </c>
      <c r="P89" s="20">
        <f>'Output RAW'!BF93</f>
        <v>23642</v>
      </c>
      <c r="Q89" s="20">
        <f>'Output RAW'!BG93</f>
        <v>28296</v>
      </c>
      <c r="R89" s="20">
        <f>SUM('Output RAW'!BH93:BJ93)</f>
        <v>35865</v>
      </c>
    </row>
    <row r="90" spans="1:18" x14ac:dyDescent="0.25">
      <c r="A90" s="7" t="s">
        <v>120</v>
      </c>
      <c r="B90" s="20">
        <f>'Output RAW'!B94</f>
        <v>492705</v>
      </c>
      <c r="E90" s="20">
        <f>'Output RAW'!C94</f>
        <v>3251</v>
      </c>
      <c r="F90" s="20">
        <f>'Output RAW'!D94+'Output RAW'!T94+'Output RAW'!U94</f>
        <v>20641</v>
      </c>
      <c r="G90" s="20">
        <f>SUM('Output RAW'!G94:S94)</f>
        <v>48544</v>
      </c>
      <c r="H90" s="20">
        <f>SUM('Output RAW'!V94:X94)</f>
        <v>31490</v>
      </c>
      <c r="I90" s="20">
        <f>SUM('Output RAW'!Y94:AA94)</f>
        <v>50860</v>
      </c>
      <c r="J90" s="20">
        <f>SUM('Output RAW'!AB94:AF94)</f>
        <v>19481</v>
      </c>
      <c r="K90" s="20">
        <f>SUM('Output RAW'!AG94:AH94)</f>
        <v>14528</v>
      </c>
      <c r="L90" s="20">
        <f>SUM('Output RAW'!AI94:AN94)</f>
        <v>30757</v>
      </c>
      <c r="M90" s="20">
        <f>SUM('Output RAW'!AO94:AR94)</f>
        <v>106556</v>
      </c>
      <c r="N90" s="20">
        <f>SUM('Output RAW'!AS94:AY94)</f>
        <v>36622</v>
      </c>
      <c r="O90" s="20">
        <f>SUM('Output RAW'!AZ94:BE94)</f>
        <v>25002</v>
      </c>
      <c r="P90" s="20">
        <f>'Output RAW'!BF94</f>
        <v>23910</v>
      </c>
      <c r="Q90" s="20">
        <f>'Output RAW'!BG94</f>
        <v>28491</v>
      </c>
      <c r="R90" s="20">
        <f>SUM('Output RAW'!BH94:BJ94)</f>
        <v>36322</v>
      </c>
    </row>
    <row r="91" spans="1:18" x14ac:dyDescent="0.25">
      <c r="A91" s="7" t="s">
        <v>121</v>
      </c>
      <c r="B91" s="20">
        <f>'Output RAW'!B95</f>
        <v>498591</v>
      </c>
      <c r="E91" s="20">
        <f>'Output RAW'!C95</f>
        <v>3185</v>
      </c>
      <c r="F91" s="20">
        <f>'Output RAW'!D95+'Output RAW'!T95+'Output RAW'!U95</f>
        <v>19621</v>
      </c>
      <c r="G91" s="20">
        <f>SUM('Output RAW'!G95:S95)</f>
        <v>50062</v>
      </c>
      <c r="H91" s="20">
        <f>SUM('Output RAW'!V95:X95)</f>
        <v>32016</v>
      </c>
      <c r="I91" s="20">
        <f>SUM('Output RAW'!Y95:AA95)</f>
        <v>51735</v>
      </c>
      <c r="J91" s="20">
        <f>SUM('Output RAW'!AB95:AF95)</f>
        <v>19730</v>
      </c>
      <c r="K91" s="20">
        <f>SUM('Output RAW'!AG95:AH95)</f>
        <v>14741</v>
      </c>
      <c r="L91" s="20">
        <f>SUM('Output RAW'!AI95:AN95)</f>
        <v>31112</v>
      </c>
      <c r="M91" s="20">
        <f>SUM('Output RAW'!AO95:AR95)</f>
        <v>107088</v>
      </c>
      <c r="N91" s="20">
        <f>SUM('Output RAW'!AS95:AY95)</f>
        <v>36523</v>
      </c>
      <c r="O91" s="20">
        <f>SUM('Output RAW'!AZ95:BE95)</f>
        <v>25474</v>
      </c>
      <c r="P91" s="20">
        <f>'Output RAW'!BF95</f>
        <v>24121</v>
      </c>
      <c r="Q91" s="20">
        <f>'Output RAW'!BG95</f>
        <v>28557</v>
      </c>
      <c r="R91" s="20">
        <f>SUM('Output RAW'!BH95:BJ95)</f>
        <v>36969</v>
      </c>
    </row>
    <row r="92" spans="1:18" x14ac:dyDescent="0.25">
      <c r="A92" s="7" t="s">
        <v>122</v>
      </c>
      <c r="B92" s="20">
        <f>'Output RAW'!B96</f>
        <v>500611</v>
      </c>
      <c r="E92" s="20">
        <f>'Output RAW'!C96</f>
        <v>3347</v>
      </c>
      <c r="F92" s="20">
        <f>'Output RAW'!D96+'Output RAW'!T96+'Output RAW'!U96</f>
        <v>19276</v>
      </c>
      <c r="G92" s="20">
        <f>SUM('Output RAW'!G96:S96)</f>
        <v>49800</v>
      </c>
      <c r="H92" s="20">
        <f>SUM('Output RAW'!V96:X96)</f>
        <v>32394</v>
      </c>
      <c r="I92" s="20">
        <f>SUM('Output RAW'!Y96:AA96)</f>
        <v>52673</v>
      </c>
      <c r="J92" s="20">
        <f>SUM('Output RAW'!AB96:AF96)</f>
        <v>20067</v>
      </c>
      <c r="K92" s="20">
        <f>SUM('Output RAW'!AG96:AH96)</f>
        <v>14747</v>
      </c>
      <c r="L92" s="20">
        <f>SUM('Output RAW'!AI96:AN96)</f>
        <v>31326</v>
      </c>
      <c r="M92" s="20">
        <f>SUM('Output RAW'!AO96:AR96)</f>
        <v>106698</v>
      </c>
      <c r="N92" s="20">
        <f>SUM('Output RAW'!AS96:AY96)</f>
        <v>37113</v>
      </c>
      <c r="O92" s="20">
        <f>SUM('Output RAW'!AZ96:BE96)</f>
        <v>25459</v>
      </c>
      <c r="P92" s="20">
        <f>'Output RAW'!BF96</f>
        <v>24114</v>
      </c>
      <c r="Q92" s="20">
        <f>'Output RAW'!BG96</f>
        <v>30321</v>
      </c>
      <c r="R92" s="20">
        <f>SUM('Output RAW'!BH96:BJ96)</f>
        <v>37591</v>
      </c>
    </row>
    <row r="93" spans="1:18" x14ac:dyDescent="0.25">
      <c r="A93" s="7" t="s">
        <v>123</v>
      </c>
      <c r="B93" s="20">
        <f>'Output RAW'!B97</f>
        <v>508813</v>
      </c>
      <c r="E93" s="20">
        <f>'Output RAW'!C97</f>
        <v>3637</v>
      </c>
      <c r="F93" s="20">
        <f>'Output RAW'!D97+'Output RAW'!T97+'Output RAW'!U97</f>
        <v>18575</v>
      </c>
      <c r="G93" s="20">
        <f>SUM('Output RAW'!G97:S97)</f>
        <v>50387</v>
      </c>
      <c r="H93" s="20">
        <f>SUM('Output RAW'!V97:X97)</f>
        <v>32726</v>
      </c>
      <c r="I93" s="20">
        <f>SUM('Output RAW'!Y97:AA97)</f>
        <v>53205</v>
      </c>
      <c r="J93" s="20">
        <f>SUM('Output RAW'!AB97:AF97)</f>
        <v>20259</v>
      </c>
      <c r="K93" s="20">
        <f>SUM('Output RAW'!AG97:AH97)</f>
        <v>14865</v>
      </c>
      <c r="L93" s="20">
        <f>SUM('Output RAW'!AI97:AN97)</f>
        <v>31444</v>
      </c>
      <c r="M93" s="20">
        <f>SUM('Output RAW'!AO97:AR97)</f>
        <v>107332</v>
      </c>
      <c r="N93" s="20">
        <f>SUM('Output RAW'!AS97:AY97)</f>
        <v>37963</v>
      </c>
      <c r="O93" s="20">
        <f>SUM('Output RAW'!AZ97:BE97)</f>
        <v>25872</v>
      </c>
      <c r="P93" s="20">
        <f>'Output RAW'!BF97</f>
        <v>24430</v>
      </c>
      <c r="Q93" s="20">
        <f>'Output RAW'!BG97</f>
        <v>30034</v>
      </c>
      <c r="R93" s="20">
        <f>SUM('Output RAW'!BH97:BJ97)</f>
        <v>39062</v>
      </c>
    </row>
    <row r="94" spans="1:18" x14ac:dyDescent="0.25">
      <c r="A94" s="7" t="s">
        <v>124</v>
      </c>
      <c r="B94" s="20">
        <f>'Output RAW'!B98</f>
        <v>509329</v>
      </c>
      <c r="E94" s="20">
        <f>'Output RAW'!C98</f>
        <v>3633</v>
      </c>
      <c r="F94" s="20">
        <f>'Output RAW'!D98+'Output RAW'!T98+'Output RAW'!U98</f>
        <v>18659</v>
      </c>
      <c r="G94" s="20">
        <f>SUM('Output RAW'!G98:S98)</f>
        <v>50014</v>
      </c>
      <c r="H94" s="20">
        <f>SUM('Output RAW'!V98:X98)</f>
        <v>31998</v>
      </c>
      <c r="I94" s="20">
        <f>SUM('Output RAW'!Y98:AA98)</f>
        <v>53232</v>
      </c>
      <c r="J94" s="20">
        <f>SUM('Output RAW'!AB98:AF98)</f>
        <v>20373</v>
      </c>
      <c r="K94" s="20">
        <f>SUM('Output RAW'!AG98:AH98)</f>
        <v>14938</v>
      </c>
      <c r="L94" s="20">
        <f>SUM('Output RAW'!AI98:AN98)</f>
        <v>31346</v>
      </c>
      <c r="M94" s="20">
        <f>SUM('Output RAW'!AO98:AR98)</f>
        <v>107280</v>
      </c>
      <c r="N94" s="20">
        <f>SUM('Output RAW'!AS98:AY98)</f>
        <v>38485</v>
      </c>
      <c r="O94" s="20">
        <f>SUM('Output RAW'!AZ98:BE98)</f>
        <v>25916</v>
      </c>
      <c r="P94" s="20">
        <f>'Output RAW'!BF98</f>
        <v>24979</v>
      </c>
      <c r="Q94" s="20">
        <f>'Output RAW'!BG98</f>
        <v>30597</v>
      </c>
      <c r="R94" s="20">
        <f>SUM('Output RAW'!BH98:BJ98)</f>
        <v>38973</v>
      </c>
    </row>
  </sheetData>
  <pageMargins left="0.7" right="0.7" top="0.75" bottom="0.75" header="0.3" footer="0.3"/>
  <ignoredErrors>
    <ignoredError sqref="E3:R9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E89C-6E46-4A06-BBD3-214E292804FA}">
  <sheetPr codeName="Sheet6"/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51.7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3">
        <f>('Output N'!B3*1000000)/'Output Hours Aggregated'!B3</f>
        <v>18.714283880915527</v>
      </c>
      <c r="C3" s="23"/>
      <c r="D3" s="23"/>
      <c r="E3" s="23">
        <f>('Output N'!E3*1000000)/'Output Hours Aggregated'!E3</f>
        <v>8.6019811407746083</v>
      </c>
      <c r="F3" s="23">
        <f>('Output N'!F3*1000000)/'Output Hours Aggregated'!F3</f>
        <v>60.780598189142957</v>
      </c>
      <c r="G3" s="23">
        <f>('Output N'!G3*1000000)/'Output Hours Aggregated'!G3</f>
        <v>18.746571383027142</v>
      </c>
      <c r="H3" s="23">
        <f>('Output N'!H3*1000000)/'Output Hours Aggregated'!H3</f>
        <v>11.842636809740588</v>
      </c>
      <c r="I3" s="23">
        <f>('Output N'!I3*1000000)/'Output Hours Aggregated'!I3</f>
        <v>13.934239472032445</v>
      </c>
      <c r="J3" s="23">
        <f>('Output N'!J3*1000000)/'Output Hours Aggregated'!J3</f>
        <v>14.704440682001193</v>
      </c>
      <c r="K3" s="23">
        <f>('Output N'!K3*1000000)/'Output Hours Aggregated'!K3</f>
        <v>9.7036950950350551</v>
      </c>
      <c r="L3" s="23">
        <f>('Output N'!L3*1000000)/'Output Hours Aggregated'!L3</f>
        <v>34.852930667062587</v>
      </c>
      <c r="M3" s="23">
        <f>('Output N'!M3*1000000)/'Output Hours Aggregated'!M3</f>
        <v>84.270912649616534</v>
      </c>
      <c r="N3" s="23">
        <f>('Output N'!N3*1000000)/'Output Hours Aggregated'!N3</f>
        <v>16.225467790093191</v>
      </c>
      <c r="O3" s="23">
        <f>('Output N'!O3*1000000)/'Output Hours Aggregated'!O3</f>
        <v>13.737595151117585</v>
      </c>
      <c r="P3" s="23">
        <f>('Output N'!P3*1000000)/'Output Hours Aggregated'!P3</f>
        <v>17.453587336653047</v>
      </c>
      <c r="Q3" s="23">
        <f>('Output N'!Q3*1000000)/'Output Hours Aggregated'!Q3</f>
        <v>16.663806337103022</v>
      </c>
      <c r="R3" s="23">
        <f>('Output N'!R3*1000000)/'Output Hours Aggregated'!R3</f>
        <v>11.60831892647686</v>
      </c>
      <c r="S3" s="23"/>
    </row>
    <row r="4" spans="1:19" x14ac:dyDescent="0.25">
      <c r="A4" s="7" t="s">
        <v>34</v>
      </c>
      <c r="B4" s="23">
        <f>('Output N'!B4*1000000)/'Output Hours Aggregated'!B4</f>
        <v>18.607362463927217</v>
      </c>
      <c r="E4" s="23">
        <f>('Output N'!E4*1000000)/'Output Hours Aggregated'!E4</f>
        <v>8.8628743904970975</v>
      </c>
      <c r="F4" s="23">
        <f>('Output N'!F4*1000000)/'Output Hours Aggregated'!F4</f>
        <v>61.377869190770319</v>
      </c>
      <c r="G4" s="23">
        <f>('Output N'!G4*1000000)/'Output Hours Aggregated'!G4</f>
        <v>18.149853410587021</v>
      </c>
      <c r="H4" s="23">
        <f>('Output N'!H4*1000000)/'Output Hours Aggregated'!H4</f>
        <v>11.974653947083784</v>
      </c>
      <c r="I4" s="23">
        <f>('Output N'!I4*1000000)/'Output Hours Aggregated'!I4</f>
        <v>13.646388071854343</v>
      </c>
      <c r="J4" s="23">
        <f>('Output N'!J4*1000000)/'Output Hours Aggregated'!J4</f>
        <v>14.546404574423182</v>
      </c>
      <c r="K4" s="23">
        <f>('Output N'!K4*1000000)/'Output Hours Aggregated'!K4</f>
        <v>9.7182849906250475</v>
      </c>
      <c r="L4" s="23">
        <f>('Output N'!L4*1000000)/'Output Hours Aggregated'!L4</f>
        <v>31.947926804050706</v>
      </c>
      <c r="M4" s="23">
        <f>('Output N'!M4*1000000)/'Output Hours Aggregated'!M4</f>
        <v>81.208710580653587</v>
      </c>
      <c r="N4" s="23">
        <f>('Output N'!N4*1000000)/'Output Hours Aggregated'!N4</f>
        <v>15.759673225330912</v>
      </c>
      <c r="O4" s="23">
        <f>('Output N'!O4*1000000)/'Output Hours Aggregated'!O4</f>
        <v>12.798156386617373</v>
      </c>
      <c r="P4" s="23">
        <f>('Output N'!P4*1000000)/'Output Hours Aggregated'!P4</f>
        <v>15.770099755236314</v>
      </c>
      <c r="Q4" s="23">
        <f>('Output N'!Q4*1000000)/'Output Hours Aggregated'!Q4</f>
        <v>16.575659534964572</v>
      </c>
      <c r="R4" s="23">
        <f>('Output N'!R4*1000000)/'Output Hours Aggregated'!R4</f>
        <v>11.814961883808664</v>
      </c>
    </row>
    <row r="5" spans="1:19" x14ac:dyDescent="0.25">
      <c r="A5" s="7" t="s">
        <v>35</v>
      </c>
      <c r="B5" s="23">
        <f>('Output N'!B5*1000000)/'Output Hours Aggregated'!B5</f>
        <v>19.225041315833462</v>
      </c>
      <c r="E5" s="23">
        <f>('Output N'!E5*1000000)/'Output Hours Aggregated'!E5</f>
        <v>8.8464772725072951</v>
      </c>
      <c r="F5" s="23">
        <f>('Output N'!F5*1000000)/'Output Hours Aggregated'!F5</f>
        <v>67.803379541395429</v>
      </c>
      <c r="G5" s="23">
        <f>('Output N'!G5*1000000)/'Output Hours Aggregated'!G5</f>
        <v>18.215458150148887</v>
      </c>
      <c r="H5" s="23">
        <f>('Output N'!H5*1000000)/'Output Hours Aggregated'!H5</f>
        <v>11.713773203809245</v>
      </c>
      <c r="I5" s="23">
        <f>('Output N'!I5*1000000)/'Output Hours Aggregated'!I5</f>
        <v>13.993699037359084</v>
      </c>
      <c r="J5" s="23">
        <f>('Output N'!J5*1000000)/'Output Hours Aggregated'!J5</f>
        <v>14.896945033653385</v>
      </c>
      <c r="K5" s="23">
        <f>('Output N'!K5*1000000)/'Output Hours Aggregated'!K5</f>
        <v>9.6938400330462748</v>
      </c>
      <c r="L5" s="23">
        <f>('Output N'!L5*1000000)/'Output Hours Aggregated'!L5</f>
        <v>30.649531614028501</v>
      </c>
      <c r="M5" s="23">
        <f>('Output N'!M5*1000000)/'Output Hours Aggregated'!M5</f>
        <v>81.969164420814622</v>
      </c>
      <c r="N5" s="23">
        <f>('Output N'!N5*1000000)/'Output Hours Aggregated'!N5</f>
        <v>15.734429618813197</v>
      </c>
      <c r="O5" s="23">
        <f>('Output N'!O5*1000000)/'Output Hours Aggregated'!O5</f>
        <v>12.787898513636184</v>
      </c>
      <c r="P5" s="23">
        <f>('Output N'!P5*1000000)/'Output Hours Aggregated'!P5</f>
        <v>15.929928211647159</v>
      </c>
      <c r="Q5" s="23">
        <f>('Output N'!Q5*1000000)/'Output Hours Aggregated'!Q5</f>
        <v>15.901319629568365</v>
      </c>
      <c r="R5" s="23">
        <f>('Output N'!R5*1000000)/'Output Hours Aggregated'!R5</f>
        <v>11.711438533634119</v>
      </c>
    </row>
    <row r="6" spans="1:19" x14ac:dyDescent="0.25">
      <c r="A6" s="7" t="s">
        <v>36</v>
      </c>
      <c r="B6" s="23">
        <f>('Output N'!B6*1000000)/'Output Hours Aggregated'!B6</f>
        <v>18.891039187004786</v>
      </c>
      <c r="E6" s="23">
        <f>('Output N'!E6*1000000)/'Output Hours Aggregated'!E6</f>
        <v>9.0884888666825514</v>
      </c>
      <c r="F6" s="23">
        <f>('Output N'!F6*1000000)/'Output Hours Aggregated'!F6</f>
        <v>77.564203386368746</v>
      </c>
      <c r="G6" s="23">
        <f>('Output N'!G6*1000000)/'Output Hours Aggregated'!G6</f>
        <v>18.530777961719533</v>
      </c>
      <c r="H6" s="23">
        <f>('Output N'!H6*1000000)/'Output Hours Aggregated'!H6</f>
        <v>11.980743028172647</v>
      </c>
      <c r="I6" s="23">
        <f>('Output N'!I6*1000000)/'Output Hours Aggregated'!I6</f>
        <v>14.454062920822523</v>
      </c>
      <c r="J6" s="23">
        <f>('Output N'!J6*1000000)/'Output Hours Aggregated'!J6</f>
        <v>16.162567450516587</v>
      </c>
      <c r="K6" s="23">
        <f>('Output N'!K6*1000000)/'Output Hours Aggregated'!K6</f>
        <v>10.059435973541547</v>
      </c>
      <c r="L6" s="23">
        <f>('Output N'!L6*1000000)/'Output Hours Aggregated'!L6</f>
        <v>33.706185299997294</v>
      </c>
      <c r="M6" s="23">
        <f>('Output N'!M6*1000000)/'Output Hours Aggregated'!M6</f>
        <v>78.138047752990076</v>
      </c>
      <c r="N6" s="23">
        <f>('Output N'!N6*1000000)/'Output Hours Aggregated'!N6</f>
        <v>15.745962620510632</v>
      </c>
      <c r="O6" s="23">
        <f>('Output N'!O6*1000000)/'Output Hours Aggregated'!O6</f>
        <v>12.585158031261697</v>
      </c>
      <c r="P6" s="23">
        <f>('Output N'!P6*1000000)/'Output Hours Aggregated'!P6</f>
        <v>17.140208279361524</v>
      </c>
      <c r="Q6" s="23">
        <f>('Output N'!Q6*1000000)/'Output Hours Aggregated'!Q6</f>
        <v>15.763991607833997</v>
      </c>
      <c r="R6" s="23">
        <f>('Output N'!R6*1000000)/'Output Hours Aggregated'!R6</f>
        <v>11.589155791498394</v>
      </c>
    </row>
    <row r="7" spans="1:19" x14ac:dyDescent="0.25">
      <c r="A7" s="7" t="s">
        <v>37</v>
      </c>
      <c r="B7" s="23">
        <f>('Output N'!B7*1000000)/'Output Hours Aggregated'!B7</f>
        <v>19.129091203414909</v>
      </c>
      <c r="E7" s="23">
        <f>('Output N'!E7*1000000)/'Output Hours Aggregated'!E7</f>
        <v>8.7519169843926043</v>
      </c>
      <c r="F7" s="23">
        <f>('Output N'!F7*1000000)/'Output Hours Aggregated'!F7</f>
        <v>74.870147112510026</v>
      </c>
      <c r="G7" s="23">
        <f>('Output N'!G7*1000000)/'Output Hours Aggregated'!G7</f>
        <v>18.585317638394731</v>
      </c>
      <c r="H7" s="23">
        <f>('Output N'!H7*1000000)/'Output Hours Aggregated'!H7</f>
        <v>12.369956896061296</v>
      </c>
      <c r="I7" s="23">
        <f>('Output N'!I7*1000000)/'Output Hours Aggregated'!I7</f>
        <v>14.108720155654414</v>
      </c>
      <c r="J7" s="23">
        <f>('Output N'!J7*1000000)/'Output Hours Aggregated'!J7</f>
        <v>15.814826773977389</v>
      </c>
      <c r="K7" s="23">
        <f>('Output N'!K7*1000000)/'Output Hours Aggregated'!K7</f>
        <v>10.344631994171451</v>
      </c>
      <c r="L7" s="23">
        <f>('Output N'!L7*1000000)/'Output Hours Aggregated'!L7</f>
        <v>32.910757537774423</v>
      </c>
      <c r="M7" s="23">
        <f>('Output N'!M7*1000000)/'Output Hours Aggregated'!M7</f>
        <v>82.868421832053343</v>
      </c>
      <c r="N7" s="23">
        <f>('Output N'!N7*1000000)/'Output Hours Aggregated'!N7</f>
        <v>15.44089908929139</v>
      </c>
      <c r="O7" s="23">
        <f>('Output N'!O7*1000000)/'Output Hours Aggregated'!O7</f>
        <v>12.411253407007848</v>
      </c>
      <c r="P7" s="23">
        <f>('Output N'!P7*1000000)/'Output Hours Aggregated'!P7</f>
        <v>16.130541563955045</v>
      </c>
      <c r="Q7" s="23">
        <f>('Output N'!Q7*1000000)/'Output Hours Aggregated'!Q7</f>
        <v>16.362768345937894</v>
      </c>
      <c r="R7" s="23">
        <f>('Output N'!R7*1000000)/'Output Hours Aggregated'!R7</f>
        <v>11.963033788279057</v>
      </c>
    </row>
    <row r="8" spans="1:19" x14ac:dyDescent="0.25">
      <c r="A8" s="7" t="s">
        <v>38</v>
      </c>
      <c r="B8" s="23">
        <f>('Output N'!B8*1000000)/'Output Hours Aggregated'!B8</f>
        <v>19.383097640536374</v>
      </c>
      <c r="E8" s="23">
        <f>('Output N'!E8*1000000)/'Output Hours Aggregated'!E8</f>
        <v>9.2570798434809216</v>
      </c>
      <c r="F8" s="23">
        <f>('Output N'!F8*1000000)/'Output Hours Aggregated'!F8</f>
        <v>67.413022123652866</v>
      </c>
      <c r="G8" s="23">
        <f>('Output N'!G8*1000000)/'Output Hours Aggregated'!G8</f>
        <v>18.513886582574493</v>
      </c>
      <c r="H8" s="23">
        <f>('Output N'!H8*1000000)/'Output Hours Aggregated'!H8</f>
        <v>12.657510229028583</v>
      </c>
      <c r="I8" s="23">
        <f>('Output N'!I8*1000000)/'Output Hours Aggregated'!I8</f>
        <v>14.437665822614882</v>
      </c>
      <c r="J8" s="23">
        <f>('Output N'!J8*1000000)/'Output Hours Aggregated'!J8</f>
        <v>15.69653558005693</v>
      </c>
      <c r="K8" s="23">
        <f>('Output N'!K8*1000000)/'Output Hours Aggregated'!K8</f>
        <v>10.739762050360444</v>
      </c>
      <c r="L8" s="23">
        <f>('Output N'!L8*1000000)/'Output Hours Aggregated'!L8</f>
        <v>35.301897466576072</v>
      </c>
      <c r="M8" s="23">
        <f>('Output N'!M8*1000000)/'Output Hours Aggregated'!M8</f>
        <v>83.445210647034585</v>
      </c>
      <c r="N8" s="23">
        <f>('Output N'!N8*1000000)/'Output Hours Aggregated'!N8</f>
        <v>16.768421158216292</v>
      </c>
      <c r="O8" s="23">
        <f>('Output N'!O8*1000000)/'Output Hours Aggregated'!O8</f>
        <v>13.188281704141186</v>
      </c>
      <c r="P8" s="23">
        <f>('Output N'!P8*1000000)/'Output Hours Aggregated'!P8</f>
        <v>16.962731630627005</v>
      </c>
      <c r="Q8" s="23">
        <f>('Output N'!Q8*1000000)/'Output Hours Aggregated'!Q8</f>
        <v>16.931411708754322</v>
      </c>
      <c r="R8" s="23">
        <f>('Output N'!R8*1000000)/'Output Hours Aggregated'!R8</f>
        <v>12.280229969653899</v>
      </c>
    </row>
    <row r="9" spans="1:19" x14ac:dyDescent="0.25">
      <c r="A9" s="7" t="s">
        <v>39</v>
      </c>
      <c r="B9" s="23">
        <f>('Output N'!B9*1000000)/'Output Hours Aggregated'!B9</f>
        <v>19.517692159984797</v>
      </c>
      <c r="E9" s="23">
        <f>('Output N'!E9*1000000)/'Output Hours Aggregated'!E9</f>
        <v>10.30486906578772</v>
      </c>
      <c r="F9" s="23">
        <f>('Output N'!F9*1000000)/'Output Hours Aggregated'!F9</f>
        <v>59.355621478657739</v>
      </c>
      <c r="G9" s="23">
        <f>('Output N'!G9*1000000)/'Output Hours Aggregated'!G9</f>
        <v>18.509804754630654</v>
      </c>
      <c r="H9" s="23">
        <f>('Output N'!H9*1000000)/'Output Hours Aggregated'!H9</f>
        <v>13.166360214596398</v>
      </c>
      <c r="I9" s="23">
        <f>('Output N'!I9*1000000)/'Output Hours Aggregated'!I9</f>
        <v>14.722388045000775</v>
      </c>
      <c r="J9" s="23">
        <f>('Output N'!J9*1000000)/'Output Hours Aggregated'!J9</f>
        <v>15.792785273362217</v>
      </c>
      <c r="K9" s="23">
        <f>('Output N'!K9*1000000)/'Output Hours Aggregated'!K9</f>
        <v>10.865994134581353</v>
      </c>
      <c r="L9" s="23">
        <f>('Output N'!L9*1000000)/'Output Hours Aggregated'!L9</f>
        <v>36.186664158428947</v>
      </c>
      <c r="M9" s="23">
        <f>('Output N'!M9*1000000)/'Output Hours Aggregated'!M9</f>
        <v>82.684466558343416</v>
      </c>
      <c r="N9" s="23">
        <f>('Output N'!N9*1000000)/'Output Hours Aggregated'!N9</f>
        <v>17.349129676347921</v>
      </c>
      <c r="O9" s="23">
        <f>('Output N'!O9*1000000)/'Output Hours Aggregated'!O9</f>
        <v>13.19241253094247</v>
      </c>
      <c r="P9" s="23">
        <f>('Output N'!P9*1000000)/'Output Hours Aggregated'!P9</f>
        <v>17.26361031115789</v>
      </c>
      <c r="Q9" s="23">
        <f>('Output N'!Q9*1000000)/'Output Hours Aggregated'!Q9</f>
        <v>17.808109959193857</v>
      </c>
      <c r="R9" s="23">
        <f>('Output N'!R9*1000000)/'Output Hours Aggregated'!R9</f>
        <v>12.775526432848459</v>
      </c>
    </row>
    <row r="10" spans="1:19" x14ac:dyDescent="0.25">
      <c r="A10" s="7" t="s">
        <v>40</v>
      </c>
      <c r="B10" s="23">
        <f>('Output N'!B10*1000000)/'Output Hours Aggregated'!B10</f>
        <v>20.18478785697031</v>
      </c>
      <c r="E10" s="23">
        <f>('Output N'!E10*1000000)/'Output Hours Aggregated'!E10</f>
        <v>11.31044365233981</v>
      </c>
      <c r="F10" s="23">
        <f>('Output N'!F10*1000000)/'Output Hours Aggregated'!F10</f>
        <v>55.343362802249878</v>
      </c>
      <c r="G10" s="23">
        <f>('Output N'!G10*1000000)/'Output Hours Aggregated'!G10</f>
        <v>18.760211392508666</v>
      </c>
      <c r="H10" s="23">
        <f>('Output N'!H10*1000000)/'Output Hours Aggregated'!H10</f>
        <v>13.573267213647174</v>
      </c>
      <c r="I10" s="23">
        <f>('Output N'!I10*1000000)/'Output Hours Aggregated'!I10</f>
        <v>14.8796868641454</v>
      </c>
      <c r="J10" s="23">
        <f>('Output N'!J10*1000000)/'Output Hours Aggregated'!J10</f>
        <v>15.964808499470582</v>
      </c>
      <c r="K10" s="23">
        <f>('Output N'!K10*1000000)/'Output Hours Aggregated'!K10</f>
        <v>11.422081379801746</v>
      </c>
      <c r="L10" s="23">
        <f>('Output N'!L10*1000000)/'Output Hours Aggregated'!L10</f>
        <v>38.187436999426566</v>
      </c>
      <c r="M10" s="23">
        <f>('Output N'!M10*1000000)/'Output Hours Aggregated'!M10</f>
        <v>82.951069101808642</v>
      </c>
      <c r="N10" s="23">
        <f>('Output N'!N10*1000000)/'Output Hours Aggregated'!N10</f>
        <v>17.984219206968039</v>
      </c>
      <c r="O10" s="23">
        <f>('Output N'!O10*1000000)/'Output Hours Aggregated'!O10</f>
        <v>13.732007625740801</v>
      </c>
      <c r="P10" s="23">
        <f>('Output N'!P10*1000000)/'Output Hours Aggregated'!P10</f>
        <v>17.081624548384998</v>
      </c>
      <c r="Q10" s="23">
        <f>('Output N'!Q10*1000000)/'Output Hours Aggregated'!Q10</f>
        <v>18.192145168097248</v>
      </c>
      <c r="R10" s="23">
        <f>('Output N'!R10*1000000)/'Output Hours Aggregated'!R10</f>
        <v>12.751640046831865</v>
      </c>
    </row>
    <row r="11" spans="1:19" x14ac:dyDescent="0.25">
      <c r="A11" s="7" t="s">
        <v>41</v>
      </c>
      <c r="B11" s="23">
        <f>('Output N'!B11*1000000)/'Output Hours Aggregated'!B11</f>
        <v>20.12628945161044</v>
      </c>
      <c r="E11" s="23">
        <f>('Output N'!E11*1000000)/'Output Hours Aggregated'!E11</f>
        <v>12.274299951614363</v>
      </c>
      <c r="F11" s="23">
        <f>('Output N'!F11*1000000)/'Output Hours Aggregated'!F11</f>
        <v>56.989701846606941</v>
      </c>
      <c r="G11" s="23">
        <f>('Output N'!G11*1000000)/'Output Hours Aggregated'!G11</f>
        <v>19.043056146532741</v>
      </c>
      <c r="H11" s="23">
        <f>('Output N'!H11*1000000)/'Output Hours Aggregated'!H11</f>
        <v>13.883296380540429</v>
      </c>
      <c r="I11" s="23">
        <f>('Output N'!I11*1000000)/'Output Hours Aggregated'!I11</f>
        <v>14.487693490860174</v>
      </c>
      <c r="J11" s="23">
        <f>('Output N'!J11*1000000)/'Output Hours Aggregated'!J11</f>
        <v>16.588500881591127</v>
      </c>
      <c r="K11" s="23">
        <f>('Output N'!K11*1000000)/'Output Hours Aggregated'!K11</f>
        <v>11.411635877532547</v>
      </c>
      <c r="L11" s="23">
        <f>('Output N'!L11*1000000)/'Output Hours Aggregated'!L11</f>
        <v>36.164090629902162</v>
      </c>
      <c r="M11" s="23">
        <f>('Output N'!M11*1000000)/'Output Hours Aggregated'!M11</f>
        <v>84.553439254738421</v>
      </c>
      <c r="N11" s="23">
        <f>('Output N'!N11*1000000)/'Output Hours Aggregated'!N11</f>
        <v>17.614503095040593</v>
      </c>
      <c r="O11" s="23">
        <f>('Output N'!O11*1000000)/'Output Hours Aggregated'!O11</f>
        <v>13.071026099151254</v>
      </c>
      <c r="P11" s="23">
        <f>('Output N'!P11*1000000)/'Output Hours Aggregated'!P11</f>
        <v>17.04121910122749</v>
      </c>
      <c r="Q11" s="23">
        <f>('Output N'!Q11*1000000)/'Output Hours Aggregated'!Q11</f>
        <v>18.114992056571559</v>
      </c>
      <c r="R11" s="23">
        <f>('Output N'!R11*1000000)/'Output Hours Aggregated'!R11</f>
        <v>12.793385061912208</v>
      </c>
    </row>
    <row r="12" spans="1:19" x14ac:dyDescent="0.25">
      <c r="A12" s="7" t="s">
        <v>42</v>
      </c>
      <c r="B12" s="23">
        <f>('Output N'!B12*1000000)/'Output Hours Aggregated'!B12</f>
        <v>20.018365511623056</v>
      </c>
      <c r="E12" s="23">
        <f>('Output N'!E12*1000000)/'Output Hours Aggregated'!E12</f>
        <v>9.4796109206823385</v>
      </c>
      <c r="F12" s="23">
        <f>('Output N'!F12*1000000)/'Output Hours Aggregated'!F12</f>
        <v>68.561736961973864</v>
      </c>
      <c r="G12" s="23">
        <f>('Output N'!G12*1000000)/'Output Hours Aggregated'!G12</f>
        <v>19.267934890863511</v>
      </c>
      <c r="H12" s="23">
        <f>('Output N'!H12*1000000)/'Output Hours Aggregated'!H12</f>
        <v>14.229627541236514</v>
      </c>
      <c r="I12" s="23">
        <f>('Output N'!I12*1000000)/'Output Hours Aggregated'!I12</f>
        <v>14.427500811625221</v>
      </c>
      <c r="J12" s="23">
        <f>('Output N'!J12*1000000)/'Output Hours Aggregated'!J12</f>
        <v>16.78974147696637</v>
      </c>
      <c r="K12" s="23">
        <f>('Output N'!K12*1000000)/'Output Hours Aggregated'!K12</f>
        <v>11.281205977629114</v>
      </c>
      <c r="L12" s="23">
        <f>('Output N'!L12*1000000)/'Output Hours Aggregated'!L12</f>
        <v>35.819163226801997</v>
      </c>
      <c r="M12" s="23">
        <f>('Output N'!M12*1000000)/'Output Hours Aggregated'!M12</f>
        <v>81.193328416203556</v>
      </c>
      <c r="N12" s="23">
        <f>('Output N'!N12*1000000)/'Output Hours Aggregated'!N12</f>
        <v>17.382719922627736</v>
      </c>
      <c r="O12" s="23">
        <f>('Output N'!O12*1000000)/'Output Hours Aggregated'!O12</f>
        <v>12.970076275554353</v>
      </c>
      <c r="P12" s="23">
        <f>('Output N'!P12*1000000)/'Output Hours Aggregated'!P12</f>
        <v>17.114079998636935</v>
      </c>
      <c r="Q12" s="23">
        <f>('Output N'!Q12*1000000)/'Output Hours Aggregated'!Q12</f>
        <v>17.517396192378275</v>
      </c>
      <c r="R12" s="23">
        <f>('Output N'!R12*1000000)/'Output Hours Aggregated'!R12</f>
        <v>12.424511962928689</v>
      </c>
    </row>
    <row r="13" spans="1:19" x14ac:dyDescent="0.25">
      <c r="A13" s="7" t="s">
        <v>43</v>
      </c>
      <c r="B13" s="23">
        <f>('Output N'!B13*1000000)/'Output Hours Aggregated'!B13</f>
        <v>20.096707870037587</v>
      </c>
      <c r="E13" s="23">
        <f>('Output N'!E13*1000000)/'Output Hours Aggregated'!E13</f>
        <v>8.8618315927320577</v>
      </c>
      <c r="F13" s="23">
        <f>('Output N'!F13*1000000)/'Output Hours Aggregated'!F13</f>
        <v>75.921396061393381</v>
      </c>
      <c r="G13" s="23">
        <f>('Output N'!G13*1000000)/'Output Hours Aggregated'!G13</f>
        <v>19.821755587323686</v>
      </c>
      <c r="H13" s="23">
        <f>('Output N'!H13*1000000)/'Output Hours Aggregated'!H13</f>
        <v>14.770210796206348</v>
      </c>
      <c r="I13" s="23">
        <f>('Output N'!I13*1000000)/'Output Hours Aggregated'!I13</f>
        <v>14.987940418263394</v>
      </c>
      <c r="J13" s="23">
        <f>('Output N'!J13*1000000)/'Output Hours Aggregated'!J13</f>
        <v>16.400459284852921</v>
      </c>
      <c r="K13" s="23">
        <f>('Output N'!K13*1000000)/'Output Hours Aggregated'!K13</f>
        <v>11.509057303794901</v>
      </c>
      <c r="L13" s="23">
        <f>('Output N'!L13*1000000)/'Output Hours Aggregated'!L13</f>
        <v>37.657934562055125</v>
      </c>
      <c r="M13" s="23">
        <f>('Output N'!M13*1000000)/'Output Hours Aggregated'!M13</f>
        <v>79.47585455812623</v>
      </c>
      <c r="N13" s="23">
        <f>('Output N'!N13*1000000)/'Output Hours Aggregated'!N13</f>
        <v>17.401060105084824</v>
      </c>
      <c r="O13" s="23">
        <f>('Output N'!O13*1000000)/'Output Hours Aggregated'!O13</f>
        <v>12.805005009350836</v>
      </c>
      <c r="P13" s="23">
        <f>('Output N'!P13*1000000)/'Output Hours Aggregated'!P13</f>
        <v>17.136656532192077</v>
      </c>
      <c r="Q13" s="23">
        <f>('Output N'!Q13*1000000)/'Output Hours Aggregated'!Q13</f>
        <v>17.119667690421345</v>
      </c>
      <c r="R13" s="23">
        <f>('Output N'!R13*1000000)/'Output Hours Aggregated'!R13</f>
        <v>12.688619136296728</v>
      </c>
    </row>
    <row r="14" spans="1:19" x14ac:dyDescent="0.25">
      <c r="A14" s="7" t="s">
        <v>44</v>
      </c>
      <c r="B14" s="23">
        <f>('Output N'!B14*1000000)/'Output Hours Aggregated'!B14</f>
        <v>20.320263022253993</v>
      </c>
      <c r="E14" s="23">
        <f>('Output N'!E14*1000000)/'Output Hours Aggregated'!E14</f>
        <v>10.451419341206643</v>
      </c>
      <c r="F14" s="23">
        <f>('Output N'!F14*1000000)/'Output Hours Aggregated'!F14</f>
        <v>73.825884967955574</v>
      </c>
      <c r="G14" s="23">
        <f>('Output N'!G14*1000000)/'Output Hours Aggregated'!G14</f>
        <v>19.906463765728628</v>
      </c>
      <c r="H14" s="23">
        <f>('Output N'!H14*1000000)/'Output Hours Aggregated'!H14</f>
        <v>15.150231289110863</v>
      </c>
      <c r="I14" s="23">
        <f>('Output N'!I14*1000000)/'Output Hours Aggregated'!I14</f>
        <v>15.161238953439586</v>
      </c>
      <c r="J14" s="23">
        <f>('Output N'!J14*1000000)/'Output Hours Aggregated'!J14</f>
        <v>15.71569222236246</v>
      </c>
      <c r="K14" s="23">
        <f>('Output N'!K14*1000000)/'Output Hours Aggregated'!K14</f>
        <v>11.998604897136254</v>
      </c>
      <c r="L14" s="23">
        <f>('Output N'!L14*1000000)/'Output Hours Aggregated'!L14</f>
        <v>37.843917814005074</v>
      </c>
      <c r="M14" s="23">
        <f>('Output N'!M14*1000000)/'Output Hours Aggregated'!M14</f>
        <v>83.223874662417487</v>
      </c>
      <c r="N14" s="23">
        <f>('Output N'!N14*1000000)/'Output Hours Aggregated'!N14</f>
        <v>18.245168764681097</v>
      </c>
      <c r="O14" s="23">
        <f>('Output N'!O14*1000000)/'Output Hours Aggregated'!O14</f>
        <v>12.958752408031918</v>
      </c>
      <c r="P14" s="23">
        <f>('Output N'!P14*1000000)/'Output Hours Aggregated'!P14</f>
        <v>17.156303096357373</v>
      </c>
      <c r="Q14" s="23">
        <f>('Output N'!Q14*1000000)/'Output Hours Aggregated'!Q14</f>
        <v>17.990383845375824</v>
      </c>
      <c r="R14" s="23">
        <f>('Output N'!R14*1000000)/'Output Hours Aggregated'!R14</f>
        <v>12.967070152579113</v>
      </c>
    </row>
    <row r="15" spans="1:19" x14ac:dyDescent="0.25">
      <c r="A15" s="7" t="s">
        <v>45</v>
      </c>
      <c r="B15" s="23">
        <f>('Output N'!B15*1000000)/'Output Hours Aggregated'!B15</f>
        <v>21.063539924904656</v>
      </c>
      <c r="E15" s="23">
        <f>('Output N'!E15*1000000)/'Output Hours Aggregated'!E15</f>
        <v>12.52172804287915</v>
      </c>
      <c r="F15" s="23">
        <f>('Output N'!F15*1000000)/'Output Hours Aggregated'!F15</f>
        <v>67.149424049197265</v>
      </c>
      <c r="G15" s="23">
        <f>('Output N'!G15*1000000)/'Output Hours Aggregated'!G15</f>
        <v>20.389771707716424</v>
      </c>
      <c r="H15" s="23">
        <f>('Output N'!H15*1000000)/'Output Hours Aggregated'!H15</f>
        <v>15.942447595439718</v>
      </c>
      <c r="I15" s="23">
        <f>('Output N'!I15*1000000)/'Output Hours Aggregated'!I15</f>
        <v>15.319880750435269</v>
      </c>
      <c r="J15" s="23">
        <f>('Output N'!J15*1000000)/'Output Hours Aggregated'!J15</f>
        <v>17.454202562220054</v>
      </c>
      <c r="K15" s="23">
        <f>('Output N'!K15*1000000)/'Output Hours Aggregated'!K15</f>
        <v>12.824973185489478</v>
      </c>
      <c r="L15" s="23">
        <f>('Output N'!L15*1000000)/'Output Hours Aggregated'!L15</f>
        <v>38.626065128974659</v>
      </c>
      <c r="M15" s="23">
        <f>('Output N'!M15*1000000)/'Output Hours Aggregated'!M15</f>
        <v>87.167719409555644</v>
      </c>
      <c r="N15" s="23">
        <f>('Output N'!N15*1000000)/'Output Hours Aggregated'!N15</f>
        <v>17.964883918050703</v>
      </c>
      <c r="O15" s="23">
        <f>('Output N'!O15*1000000)/'Output Hours Aggregated'!O15</f>
        <v>12.831842320368812</v>
      </c>
      <c r="P15" s="23">
        <f>('Output N'!P15*1000000)/'Output Hours Aggregated'!P15</f>
        <v>17.809726174244904</v>
      </c>
      <c r="Q15" s="23">
        <f>('Output N'!Q15*1000000)/'Output Hours Aggregated'!Q15</f>
        <v>18.259563982225991</v>
      </c>
      <c r="R15" s="23">
        <f>('Output N'!R15*1000000)/'Output Hours Aggregated'!R15</f>
        <v>13.441554350635215</v>
      </c>
    </row>
    <row r="16" spans="1:19" x14ac:dyDescent="0.25">
      <c r="A16" s="7" t="s">
        <v>46</v>
      </c>
      <c r="B16" s="23">
        <f>('Output N'!B16*1000000)/'Output Hours Aggregated'!B16</f>
        <v>21.066431717089642</v>
      </c>
      <c r="E16" s="23">
        <f>('Output N'!E16*1000000)/'Output Hours Aggregated'!E16</f>
        <v>9.5013215324931792</v>
      </c>
      <c r="F16" s="23">
        <f>('Output N'!F16*1000000)/'Output Hours Aggregated'!F16</f>
        <v>73.306619731696529</v>
      </c>
      <c r="G16" s="23">
        <f>('Output N'!G16*1000000)/'Output Hours Aggregated'!G16</f>
        <v>20.4012210269773</v>
      </c>
      <c r="H16" s="23">
        <f>('Output N'!H16*1000000)/'Output Hours Aggregated'!H16</f>
        <v>15.405438313884423</v>
      </c>
      <c r="I16" s="23">
        <f>('Output N'!I16*1000000)/'Output Hours Aggregated'!I16</f>
        <v>15.073572009619602</v>
      </c>
      <c r="J16" s="23">
        <f>('Output N'!J16*1000000)/'Output Hours Aggregated'!J16</f>
        <v>16.890067632587499</v>
      </c>
      <c r="K16" s="23">
        <f>('Output N'!K16*1000000)/'Output Hours Aggregated'!K16</f>
        <v>12.324527318740424</v>
      </c>
      <c r="L16" s="23">
        <f>('Output N'!L16*1000000)/'Output Hours Aggregated'!L16</f>
        <v>40.935902824423607</v>
      </c>
      <c r="M16" s="23">
        <f>('Output N'!M16*1000000)/'Output Hours Aggregated'!M16</f>
        <v>85.511782702429954</v>
      </c>
      <c r="N16" s="23">
        <f>('Output N'!N16*1000000)/'Output Hours Aggregated'!N16</f>
        <v>18.605070025825814</v>
      </c>
      <c r="O16" s="23">
        <f>('Output N'!O16*1000000)/'Output Hours Aggregated'!O16</f>
        <v>12.901666144604553</v>
      </c>
      <c r="P16" s="23">
        <f>('Output N'!P16*1000000)/'Output Hours Aggregated'!P16</f>
        <v>17.960757101033582</v>
      </c>
      <c r="Q16" s="23">
        <f>('Output N'!Q16*1000000)/'Output Hours Aggregated'!Q16</f>
        <v>18.421067842765012</v>
      </c>
      <c r="R16" s="23">
        <f>('Output N'!R16*1000000)/'Output Hours Aggregated'!R16</f>
        <v>13.259531418109551</v>
      </c>
    </row>
    <row r="17" spans="1:18" x14ac:dyDescent="0.25">
      <c r="A17" s="7" t="s">
        <v>47</v>
      </c>
      <c r="B17" s="23">
        <f>('Output N'!B17*1000000)/'Output Hours Aggregated'!B17</f>
        <v>21.299199733833792</v>
      </c>
      <c r="E17" s="23">
        <f>('Output N'!E17*1000000)/'Output Hours Aggregated'!E17</f>
        <v>10.355407751677365</v>
      </c>
      <c r="F17" s="23">
        <f>('Output N'!F17*1000000)/'Output Hours Aggregated'!F17</f>
        <v>81.997779295426753</v>
      </c>
      <c r="G17" s="23">
        <f>('Output N'!G17*1000000)/'Output Hours Aggregated'!G17</f>
        <v>20.619476051508677</v>
      </c>
      <c r="H17" s="23">
        <f>('Output N'!H17*1000000)/'Output Hours Aggregated'!H17</f>
        <v>15.258417387996024</v>
      </c>
      <c r="I17" s="23">
        <f>('Output N'!I17*1000000)/'Output Hours Aggregated'!I17</f>
        <v>15.164959161704539</v>
      </c>
      <c r="J17" s="23">
        <f>('Output N'!J17*1000000)/'Output Hours Aggregated'!J17</f>
        <v>17.632095071634406</v>
      </c>
      <c r="K17" s="23">
        <f>('Output N'!K17*1000000)/'Output Hours Aggregated'!K17</f>
        <v>12.298925238535023</v>
      </c>
      <c r="L17" s="23">
        <f>('Output N'!L17*1000000)/'Output Hours Aggregated'!L17</f>
        <v>40.466492015323219</v>
      </c>
      <c r="M17" s="23">
        <f>('Output N'!M17*1000000)/'Output Hours Aggregated'!M17</f>
        <v>85.801460398471008</v>
      </c>
      <c r="N17" s="23">
        <f>('Output N'!N17*1000000)/'Output Hours Aggregated'!N17</f>
        <v>18.76884961698163</v>
      </c>
      <c r="O17" s="23">
        <f>('Output N'!O17*1000000)/'Output Hours Aggregated'!O17</f>
        <v>13.314707025070097</v>
      </c>
      <c r="P17" s="23">
        <f>('Output N'!P17*1000000)/'Output Hours Aggregated'!P17</f>
        <v>18.515794962736624</v>
      </c>
      <c r="Q17" s="23">
        <f>('Output N'!Q17*1000000)/'Output Hours Aggregated'!Q17</f>
        <v>18.521610255699755</v>
      </c>
      <c r="R17" s="23">
        <f>('Output N'!R17*1000000)/'Output Hours Aggregated'!R17</f>
        <v>13.29412319212711</v>
      </c>
    </row>
    <row r="18" spans="1:18" x14ac:dyDescent="0.25">
      <c r="A18" s="7" t="s">
        <v>48</v>
      </c>
      <c r="B18" s="23">
        <f>('Output N'!B18*1000000)/'Output Hours Aggregated'!B18</f>
        <v>21.271030176504215</v>
      </c>
      <c r="E18" s="23">
        <f>('Output N'!E18*1000000)/'Output Hours Aggregated'!E18</f>
        <v>13.225322176235816</v>
      </c>
      <c r="F18" s="23">
        <f>('Output N'!F18*1000000)/'Output Hours Aggregated'!F18</f>
        <v>90.258697990663904</v>
      </c>
      <c r="G18" s="23">
        <f>('Output N'!G18*1000000)/'Output Hours Aggregated'!G18</f>
        <v>21.060673042909791</v>
      </c>
      <c r="H18" s="23">
        <f>('Output N'!H18*1000000)/'Output Hours Aggregated'!H18</f>
        <v>15.852374033424301</v>
      </c>
      <c r="I18" s="23">
        <f>('Output N'!I18*1000000)/'Output Hours Aggregated'!I18</f>
        <v>15.097326978747965</v>
      </c>
      <c r="J18" s="23">
        <f>('Output N'!J18*1000000)/'Output Hours Aggregated'!J18</f>
        <v>17.40935156266054</v>
      </c>
      <c r="K18" s="23">
        <f>('Output N'!K18*1000000)/'Output Hours Aggregated'!K18</f>
        <v>11.898641109713214</v>
      </c>
      <c r="L18" s="23">
        <f>('Output N'!L18*1000000)/'Output Hours Aggregated'!L18</f>
        <v>38.955657855733314</v>
      </c>
      <c r="M18" s="23">
        <f>('Output N'!M18*1000000)/'Output Hours Aggregated'!M18</f>
        <v>80.607925908783542</v>
      </c>
      <c r="N18" s="23">
        <f>('Output N'!N18*1000000)/'Output Hours Aggregated'!N18</f>
        <v>18.671856301787592</v>
      </c>
      <c r="O18" s="23">
        <f>('Output N'!O18*1000000)/'Output Hours Aggregated'!O18</f>
        <v>13.313858327495359</v>
      </c>
      <c r="P18" s="23">
        <f>('Output N'!P18*1000000)/'Output Hours Aggregated'!P18</f>
        <v>18.353425361741479</v>
      </c>
      <c r="Q18" s="23">
        <f>('Output N'!Q18*1000000)/'Output Hours Aggregated'!Q18</f>
        <v>18.470861563466549</v>
      </c>
      <c r="R18" s="23">
        <f>('Output N'!R18*1000000)/'Output Hours Aggregated'!R18</f>
        <v>13.909269041084874</v>
      </c>
    </row>
    <row r="19" spans="1:18" x14ac:dyDescent="0.25">
      <c r="A19" s="7" t="s">
        <v>49</v>
      </c>
      <c r="B19" s="23">
        <f>('Output N'!B19*1000000)/'Output Hours Aggregated'!B19</f>
        <v>21.514295738188682</v>
      </c>
      <c r="E19" s="23">
        <f>('Output N'!E19*1000000)/'Output Hours Aggregated'!E19</f>
        <v>24.220894813209849</v>
      </c>
      <c r="F19" s="23">
        <f>('Output N'!F19*1000000)/'Output Hours Aggregated'!F19</f>
        <v>63.227884281274669</v>
      </c>
      <c r="G19" s="23">
        <f>('Output N'!G19*1000000)/'Output Hours Aggregated'!G19</f>
        <v>20.964156019463054</v>
      </c>
      <c r="H19" s="23">
        <f>('Output N'!H19*1000000)/'Output Hours Aggregated'!H19</f>
        <v>16.090789281867163</v>
      </c>
      <c r="I19" s="23">
        <f>('Output N'!I19*1000000)/'Output Hours Aggregated'!I19</f>
        <v>15.436908135946924</v>
      </c>
      <c r="J19" s="23">
        <f>('Output N'!J19*1000000)/'Output Hours Aggregated'!J19</f>
        <v>17.031671494401401</v>
      </c>
      <c r="K19" s="23">
        <f>('Output N'!K19*1000000)/'Output Hours Aggregated'!K19</f>
        <v>12.237666860653087</v>
      </c>
      <c r="L19" s="23">
        <f>('Output N'!L19*1000000)/'Output Hours Aggregated'!L19</f>
        <v>40.904528314599219</v>
      </c>
      <c r="M19" s="23">
        <f>('Output N'!M19*1000000)/'Output Hours Aggregated'!M19</f>
        <v>84.715495114726906</v>
      </c>
      <c r="N19" s="23">
        <f>('Output N'!N19*1000000)/'Output Hours Aggregated'!N19</f>
        <v>18.615040836791522</v>
      </c>
      <c r="O19" s="23">
        <f>('Output N'!O19*1000000)/'Output Hours Aggregated'!O19</f>
        <v>13.518785555253404</v>
      </c>
      <c r="P19" s="23">
        <f>('Output N'!P19*1000000)/'Output Hours Aggregated'!P19</f>
        <v>19.701103293792524</v>
      </c>
      <c r="Q19" s="23">
        <f>('Output N'!Q19*1000000)/'Output Hours Aggregated'!Q19</f>
        <v>18.820151438814015</v>
      </c>
      <c r="R19" s="23">
        <f>('Output N'!R19*1000000)/'Output Hours Aggregated'!R19</f>
        <v>13.88427963932596</v>
      </c>
    </row>
    <row r="20" spans="1:18" x14ac:dyDescent="0.25">
      <c r="A20" s="7" t="s">
        <v>50</v>
      </c>
      <c r="B20" s="23">
        <f>('Output N'!B20*1000000)/'Output Hours Aggregated'!B20</f>
        <v>21.831371375852477</v>
      </c>
      <c r="E20" s="23">
        <f>('Output N'!E20*1000000)/'Output Hours Aggregated'!E20</f>
        <v>13.208932355763503</v>
      </c>
      <c r="F20" s="23">
        <f>('Output N'!F20*1000000)/'Output Hours Aggregated'!F20</f>
        <v>77.000197289434453</v>
      </c>
      <c r="G20" s="23">
        <f>('Output N'!G20*1000000)/'Output Hours Aggregated'!G20</f>
        <v>20.622122181168418</v>
      </c>
      <c r="H20" s="23">
        <f>('Output N'!H20*1000000)/'Output Hours Aggregated'!H20</f>
        <v>16.23586202929198</v>
      </c>
      <c r="I20" s="23">
        <f>('Output N'!I20*1000000)/'Output Hours Aggregated'!I20</f>
        <v>15.976453669659179</v>
      </c>
      <c r="J20" s="23">
        <f>('Output N'!J20*1000000)/'Output Hours Aggregated'!J20</f>
        <v>17.880452427624206</v>
      </c>
      <c r="K20" s="23">
        <f>('Output N'!K20*1000000)/'Output Hours Aggregated'!K20</f>
        <v>12.707130169057224</v>
      </c>
      <c r="L20" s="23">
        <f>('Output N'!L20*1000000)/'Output Hours Aggregated'!L20</f>
        <v>39.345515043671774</v>
      </c>
      <c r="M20" s="23">
        <f>('Output N'!M20*1000000)/'Output Hours Aggregated'!M20</f>
        <v>83.912030290686246</v>
      </c>
      <c r="N20" s="23">
        <f>('Output N'!N20*1000000)/'Output Hours Aggregated'!N20</f>
        <v>18.890342915225734</v>
      </c>
      <c r="O20" s="23">
        <f>('Output N'!O20*1000000)/'Output Hours Aggregated'!O20</f>
        <v>13.852570265342202</v>
      </c>
      <c r="P20" s="23">
        <f>('Output N'!P20*1000000)/'Output Hours Aggregated'!P20</f>
        <v>18.78034120805599</v>
      </c>
      <c r="Q20" s="23">
        <f>('Output N'!Q20*1000000)/'Output Hours Aggregated'!Q20</f>
        <v>20.000275213337215</v>
      </c>
      <c r="R20" s="23">
        <f>('Output N'!R20*1000000)/'Output Hours Aggregated'!R20</f>
        <v>14.654409146750917</v>
      </c>
    </row>
    <row r="21" spans="1:18" x14ac:dyDescent="0.25">
      <c r="A21" s="7" t="s">
        <v>51</v>
      </c>
      <c r="B21" s="23">
        <f>('Output N'!B21*1000000)/'Output Hours Aggregated'!B21</f>
        <v>21.87117315966676</v>
      </c>
      <c r="E21" s="23">
        <f>('Output N'!E21*1000000)/'Output Hours Aggregated'!E21</f>
        <v>6.7873510569639208</v>
      </c>
      <c r="F21" s="23">
        <f>('Output N'!F21*1000000)/'Output Hours Aggregated'!F21</f>
        <v>83.635122291206201</v>
      </c>
      <c r="G21" s="23">
        <f>('Output N'!G21*1000000)/'Output Hours Aggregated'!G21</f>
        <v>21.024779649257781</v>
      </c>
      <c r="H21" s="23">
        <f>('Output N'!H21*1000000)/'Output Hours Aggregated'!H21</f>
        <v>16.254820154986994</v>
      </c>
      <c r="I21" s="23">
        <f>('Output N'!I21*1000000)/'Output Hours Aggregated'!I21</f>
        <v>16.17246905943114</v>
      </c>
      <c r="J21" s="23">
        <f>('Output N'!J21*1000000)/'Output Hours Aggregated'!J21</f>
        <v>18.105695369650334</v>
      </c>
      <c r="K21" s="23">
        <f>('Output N'!K21*1000000)/'Output Hours Aggregated'!K21</f>
        <v>12.665547703254964</v>
      </c>
      <c r="L21" s="23">
        <f>('Output N'!L21*1000000)/'Output Hours Aggregated'!L21</f>
        <v>37.983368793137934</v>
      </c>
      <c r="M21" s="23">
        <f>('Output N'!M21*1000000)/'Output Hours Aggregated'!M21</f>
        <v>85.948833654544131</v>
      </c>
      <c r="N21" s="23">
        <f>('Output N'!N21*1000000)/'Output Hours Aggregated'!N21</f>
        <v>19.718105760883223</v>
      </c>
      <c r="O21" s="23">
        <f>('Output N'!O21*1000000)/'Output Hours Aggregated'!O21</f>
        <v>14.098134149266379</v>
      </c>
      <c r="P21" s="23">
        <f>('Output N'!P21*1000000)/'Output Hours Aggregated'!P21</f>
        <v>19.226766964534246</v>
      </c>
      <c r="Q21" s="23">
        <f>('Output N'!Q21*1000000)/'Output Hours Aggregated'!Q21</f>
        <v>20.350289731294342</v>
      </c>
      <c r="R21" s="23">
        <f>('Output N'!R21*1000000)/'Output Hours Aggregated'!R21</f>
        <v>14.888174859238056</v>
      </c>
    </row>
    <row r="22" spans="1:18" x14ac:dyDescent="0.25">
      <c r="A22" s="7" t="s">
        <v>52</v>
      </c>
      <c r="B22" s="23">
        <f>('Output N'!B22*1000000)/'Output Hours Aggregated'!B22</f>
        <v>22.188199123801436</v>
      </c>
      <c r="E22" s="23">
        <f>('Output N'!E22*1000000)/'Output Hours Aggregated'!E22</f>
        <v>3.9338620036164507</v>
      </c>
      <c r="F22" s="23">
        <f>('Output N'!F22*1000000)/'Output Hours Aggregated'!F22</f>
        <v>81.915604275955928</v>
      </c>
      <c r="G22" s="23">
        <f>('Output N'!G22*1000000)/'Output Hours Aggregated'!G22</f>
        <v>21.146961347233887</v>
      </c>
      <c r="H22" s="23">
        <f>('Output N'!H22*1000000)/'Output Hours Aggregated'!H22</f>
        <v>16.524624675362887</v>
      </c>
      <c r="I22" s="23">
        <f>('Output N'!I22*1000000)/'Output Hours Aggregated'!I22</f>
        <v>16.492803785587508</v>
      </c>
      <c r="J22" s="23">
        <f>('Output N'!J22*1000000)/'Output Hours Aggregated'!J22</f>
        <v>17.821726464482186</v>
      </c>
      <c r="K22" s="23">
        <f>('Output N'!K22*1000000)/'Output Hours Aggregated'!K22</f>
        <v>12.777914323712773</v>
      </c>
      <c r="L22" s="23">
        <f>('Output N'!L22*1000000)/'Output Hours Aggregated'!L22</f>
        <v>38.982255784823408</v>
      </c>
      <c r="M22" s="23">
        <f>('Output N'!M22*1000000)/'Output Hours Aggregated'!M22</f>
        <v>84.630918651871184</v>
      </c>
      <c r="N22" s="23">
        <f>('Output N'!N22*1000000)/'Output Hours Aggregated'!N22</f>
        <v>20.151082381796069</v>
      </c>
      <c r="O22" s="23">
        <f>('Output N'!O22*1000000)/'Output Hours Aggregated'!O22</f>
        <v>13.858820128183142</v>
      </c>
      <c r="P22" s="23">
        <f>('Output N'!P22*1000000)/'Output Hours Aggregated'!P22</f>
        <v>19.27001959407513</v>
      </c>
      <c r="Q22" s="23">
        <f>('Output N'!Q22*1000000)/'Output Hours Aggregated'!Q22</f>
        <v>20.474689741073636</v>
      </c>
      <c r="R22" s="23">
        <f>('Output N'!R22*1000000)/'Output Hours Aggregated'!R22</f>
        <v>15.136539444635888</v>
      </c>
    </row>
    <row r="23" spans="1:18" x14ac:dyDescent="0.25">
      <c r="A23" s="7" t="s">
        <v>53</v>
      </c>
      <c r="B23" s="23">
        <f>('Output N'!B23*1000000)/'Output Hours Aggregated'!B23</f>
        <v>22.380587547870356</v>
      </c>
      <c r="E23" s="23">
        <f>('Output N'!E23*1000000)/'Output Hours Aggregated'!E23</f>
        <v>5.1432126442000428</v>
      </c>
      <c r="F23" s="23">
        <f>('Output N'!F23*1000000)/'Output Hours Aggregated'!F23</f>
        <v>90.944152296418977</v>
      </c>
      <c r="G23" s="23">
        <f>('Output N'!G23*1000000)/'Output Hours Aggregated'!G23</f>
        <v>21.821520410725139</v>
      </c>
      <c r="H23" s="23">
        <f>('Output N'!H23*1000000)/'Output Hours Aggregated'!H23</f>
        <v>16.903690113411919</v>
      </c>
      <c r="I23" s="23">
        <f>('Output N'!I23*1000000)/'Output Hours Aggregated'!I23</f>
        <v>16.224545755825833</v>
      </c>
      <c r="J23" s="23">
        <f>('Output N'!J23*1000000)/'Output Hours Aggregated'!J23</f>
        <v>17.243949128414112</v>
      </c>
      <c r="K23" s="23">
        <f>('Output N'!K23*1000000)/'Output Hours Aggregated'!K23</f>
        <v>12.624064962628276</v>
      </c>
      <c r="L23" s="23">
        <f>('Output N'!L23*1000000)/'Output Hours Aggregated'!L23</f>
        <v>40.090594496380973</v>
      </c>
      <c r="M23" s="23">
        <f>('Output N'!M23*1000000)/'Output Hours Aggregated'!M23</f>
        <v>86.094809701601932</v>
      </c>
      <c r="N23" s="23">
        <f>('Output N'!N23*1000000)/'Output Hours Aggregated'!N23</f>
        <v>20.304793228856585</v>
      </c>
      <c r="O23" s="23">
        <f>('Output N'!O23*1000000)/'Output Hours Aggregated'!O23</f>
        <v>14.221398761120735</v>
      </c>
      <c r="P23" s="23">
        <f>('Output N'!P23*1000000)/'Output Hours Aggregated'!P23</f>
        <v>18.908836009122023</v>
      </c>
      <c r="Q23" s="23">
        <f>('Output N'!Q23*1000000)/'Output Hours Aggregated'!Q23</f>
        <v>20.618770633669936</v>
      </c>
      <c r="R23" s="23">
        <f>('Output N'!R23*1000000)/'Output Hours Aggregated'!R23</f>
        <v>14.969841706653355</v>
      </c>
    </row>
    <row r="24" spans="1:18" x14ac:dyDescent="0.25">
      <c r="A24" s="7" t="s">
        <v>54</v>
      </c>
      <c r="B24" s="23">
        <f>('Output N'!B24*1000000)/'Output Hours Aggregated'!B24</f>
        <v>22.73152645007972</v>
      </c>
      <c r="E24" s="23">
        <f>('Output N'!E24*1000000)/'Output Hours Aggregated'!E24</f>
        <v>13.704778174243183</v>
      </c>
      <c r="F24" s="23">
        <f>('Output N'!F24*1000000)/'Output Hours Aggregated'!F24</f>
        <v>82.757790535192228</v>
      </c>
      <c r="G24" s="23">
        <f>('Output N'!G24*1000000)/'Output Hours Aggregated'!G24</f>
        <v>22.375585018323022</v>
      </c>
      <c r="H24" s="23">
        <f>('Output N'!H24*1000000)/'Output Hours Aggregated'!H24</f>
        <v>17.479576646146761</v>
      </c>
      <c r="I24" s="23">
        <f>('Output N'!I24*1000000)/'Output Hours Aggregated'!I24</f>
        <v>16.52741482688516</v>
      </c>
      <c r="J24" s="23">
        <f>('Output N'!J24*1000000)/'Output Hours Aggregated'!J24</f>
        <v>17.752474641330899</v>
      </c>
      <c r="K24" s="23">
        <f>('Output N'!K24*1000000)/'Output Hours Aggregated'!K24</f>
        <v>12.844644856700816</v>
      </c>
      <c r="L24" s="23">
        <f>('Output N'!L24*1000000)/'Output Hours Aggregated'!L24</f>
        <v>40.142230118463111</v>
      </c>
      <c r="M24" s="23">
        <f>('Output N'!M24*1000000)/'Output Hours Aggregated'!M24</f>
        <v>86.143211650369764</v>
      </c>
      <c r="N24" s="23">
        <f>('Output N'!N24*1000000)/'Output Hours Aggregated'!N24</f>
        <v>21.150248113443027</v>
      </c>
      <c r="O24" s="23">
        <f>('Output N'!O24*1000000)/'Output Hours Aggregated'!O24</f>
        <v>14.850141054791051</v>
      </c>
      <c r="P24" s="23">
        <f>('Output N'!P24*1000000)/'Output Hours Aggregated'!P24</f>
        <v>19.151027889439138</v>
      </c>
      <c r="Q24" s="23">
        <f>('Output N'!Q24*1000000)/'Output Hours Aggregated'!Q24</f>
        <v>21.105884315940401</v>
      </c>
      <c r="R24" s="23">
        <f>('Output N'!R24*1000000)/'Output Hours Aggregated'!R24</f>
        <v>15.528003238447777</v>
      </c>
    </row>
    <row r="25" spans="1:18" x14ac:dyDescent="0.25">
      <c r="A25" s="7" t="s">
        <v>55</v>
      </c>
      <c r="B25" s="23">
        <f>('Output N'!B25*1000000)/'Output Hours Aggregated'!B25</f>
        <v>22.915645459331824</v>
      </c>
      <c r="E25" s="23">
        <f>('Output N'!E25*1000000)/'Output Hours Aggregated'!E25</f>
        <v>18.392131687902488</v>
      </c>
      <c r="F25" s="23">
        <f>('Output N'!F25*1000000)/'Output Hours Aggregated'!F25</f>
        <v>72.655492180688967</v>
      </c>
      <c r="G25" s="23">
        <f>('Output N'!G25*1000000)/'Output Hours Aggregated'!G25</f>
        <v>23.025079290446143</v>
      </c>
      <c r="H25" s="23">
        <f>('Output N'!H25*1000000)/'Output Hours Aggregated'!H25</f>
        <v>17.727141099636064</v>
      </c>
      <c r="I25" s="23">
        <f>('Output N'!I25*1000000)/'Output Hours Aggregated'!I25</f>
        <v>16.389803312105677</v>
      </c>
      <c r="J25" s="23">
        <f>('Output N'!J25*1000000)/'Output Hours Aggregated'!J25</f>
        <v>17.642278278788897</v>
      </c>
      <c r="K25" s="23">
        <f>('Output N'!K25*1000000)/'Output Hours Aggregated'!K25</f>
        <v>13.321889395104993</v>
      </c>
      <c r="L25" s="23">
        <f>('Output N'!L25*1000000)/'Output Hours Aggregated'!L25</f>
        <v>41.435738197828933</v>
      </c>
      <c r="M25" s="23">
        <f>('Output N'!M25*1000000)/'Output Hours Aggregated'!M25</f>
        <v>86.342155584742358</v>
      </c>
      <c r="N25" s="23">
        <f>('Output N'!N25*1000000)/'Output Hours Aggregated'!N25</f>
        <v>21.047364788506407</v>
      </c>
      <c r="O25" s="23">
        <f>('Output N'!O25*1000000)/'Output Hours Aggregated'!O25</f>
        <v>14.884423421190183</v>
      </c>
      <c r="P25" s="23">
        <f>('Output N'!P25*1000000)/'Output Hours Aggregated'!P25</f>
        <v>19.797615803602763</v>
      </c>
      <c r="Q25" s="23">
        <f>('Output N'!Q25*1000000)/'Output Hours Aggregated'!Q25</f>
        <v>20.363502605552764</v>
      </c>
      <c r="R25" s="23">
        <f>('Output N'!R25*1000000)/'Output Hours Aggregated'!R25</f>
        <v>15.338046547378644</v>
      </c>
    </row>
    <row r="26" spans="1:18" x14ac:dyDescent="0.25">
      <c r="A26" s="7" t="s">
        <v>56</v>
      </c>
      <c r="B26" s="23">
        <f>('Output N'!B26*1000000)/'Output Hours Aggregated'!B26</f>
        <v>23.309339661155903</v>
      </c>
      <c r="E26" s="23">
        <f>('Output N'!E26*1000000)/'Output Hours Aggregated'!E26</f>
        <v>24.253053335157375</v>
      </c>
      <c r="F26" s="23">
        <f>('Output N'!F26*1000000)/'Output Hours Aggregated'!F26</f>
        <v>62.7410487494652</v>
      </c>
      <c r="G26" s="23">
        <f>('Output N'!G26*1000000)/'Output Hours Aggregated'!G26</f>
        <v>23.103358715391462</v>
      </c>
      <c r="H26" s="23">
        <f>('Output N'!H26*1000000)/'Output Hours Aggregated'!H26</f>
        <v>18.1015731753278</v>
      </c>
      <c r="I26" s="23">
        <f>('Output N'!I26*1000000)/'Output Hours Aggregated'!I26</f>
        <v>16.659108163260118</v>
      </c>
      <c r="J26" s="23">
        <f>('Output N'!J26*1000000)/'Output Hours Aggregated'!J26</f>
        <v>17.14687479122658</v>
      </c>
      <c r="K26" s="23">
        <f>('Output N'!K26*1000000)/'Output Hours Aggregated'!K26</f>
        <v>13.416913589242641</v>
      </c>
      <c r="L26" s="23">
        <f>('Output N'!L26*1000000)/'Output Hours Aggregated'!L26</f>
        <v>43.642825113630231</v>
      </c>
      <c r="M26" s="23">
        <f>('Output N'!M26*1000000)/'Output Hours Aggregated'!M26</f>
        <v>90.641853869360887</v>
      </c>
      <c r="N26" s="23">
        <f>('Output N'!N26*1000000)/'Output Hours Aggregated'!N26</f>
        <v>20.876689359542649</v>
      </c>
      <c r="O26" s="23">
        <f>('Output N'!O26*1000000)/'Output Hours Aggregated'!O26</f>
        <v>15.200068481622599</v>
      </c>
      <c r="P26" s="23">
        <f>('Output N'!P26*1000000)/'Output Hours Aggregated'!P26</f>
        <v>20.718463215861473</v>
      </c>
      <c r="Q26" s="23">
        <f>('Output N'!Q26*1000000)/'Output Hours Aggregated'!Q26</f>
        <v>20.826156968205183</v>
      </c>
      <c r="R26" s="23">
        <f>('Output N'!R26*1000000)/'Output Hours Aggregated'!R26</f>
        <v>15.595911037167953</v>
      </c>
    </row>
    <row r="27" spans="1:18" x14ac:dyDescent="0.25">
      <c r="A27" s="7" t="s">
        <v>57</v>
      </c>
      <c r="B27" s="23">
        <f>('Output N'!B27*1000000)/'Output Hours Aggregated'!B27</f>
        <v>23.622961239626537</v>
      </c>
      <c r="E27" s="23">
        <f>('Output N'!E27*1000000)/'Output Hours Aggregated'!E27</f>
        <v>17.775915966011794</v>
      </c>
      <c r="F27" s="23">
        <f>('Output N'!F27*1000000)/'Output Hours Aggregated'!F27</f>
        <v>74.452387718622063</v>
      </c>
      <c r="G27" s="23">
        <f>('Output N'!G27*1000000)/'Output Hours Aggregated'!G27</f>
        <v>23.953610407903263</v>
      </c>
      <c r="H27" s="23">
        <f>('Output N'!H27*1000000)/'Output Hours Aggregated'!H27</f>
        <v>18.000289462810002</v>
      </c>
      <c r="I27" s="23">
        <f>('Output N'!I27*1000000)/'Output Hours Aggregated'!I27</f>
        <v>16.79668282975728</v>
      </c>
      <c r="J27" s="23">
        <f>('Output N'!J27*1000000)/'Output Hours Aggregated'!J27</f>
        <v>17.6677973499771</v>
      </c>
      <c r="K27" s="23">
        <f>('Output N'!K27*1000000)/'Output Hours Aggregated'!K27</f>
        <v>13.440518771961575</v>
      </c>
      <c r="L27" s="23">
        <f>('Output N'!L27*1000000)/'Output Hours Aggregated'!L27</f>
        <v>43.731844342173723</v>
      </c>
      <c r="M27" s="23">
        <f>('Output N'!M27*1000000)/'Output Hours Aggregated'!M27</f>
        <v>90.966852153739111</v>
      </c>
      <c r="N27" s="23">
        <f>('Output N'!N27*1000000)/'Output Hours Aggregated'!N27</f>
        <v>21.848757448671616</v>
      </c>
      <c r="O27" s="23">
        <f>('Output N'!O27*1000000)/'Output Hours Aggregated'!O27</f>
        <v>15.128619719538836</v>
      </c>
      <c r="P27" s="23">
        <f>('Output N'!P27*1000000)/'Output Hours Aggregated'!P27</f>
        <v>19.388629492998049</v>
      </c>
      <c r="Q27" s="23">
        <f>('Output N'!Q27*1000000)/'Output Hours Aggregated'!Q27</f>
        <v>21.046675802923996</v>
      </c>
      <c r="R27" s="23">
        <f>('Output N'!R27*1000000)/'Output Hours Aggregated'!R27</f>
        <v>15.847184332199372</v>
      </c>
    </row>
    <row r="28" spans="1:18" x14ac:dyDescent="0.25">
      <c r="A28" s="7" t="s">
        <v>58</v>
      </c>
      <c r="B28" s="23">
        <f>('Output N'!B28*1000000)/'Output Hours Aggregated'!B28</f>
        <v>23.757321669516362</v>
      </c>
      <c r="E28" s="23">
        <f>('Output N'!E28*1000000)/'Output Hours Aggregated'!E28</f>
        <v>12.697269948201185</v>
      </c>
      <c r="F28" s="23">
        <f>('Output N'!F28*1000000)/'Output Hours Aggregated'!F28</f>
        <v>83.304011725848156</v>
      </c>
      <c r="G28" s="23">
        <f>('Output N'!G28*1000000)/'Output Hours Aggregated'!G28</f>
        <v>24.230589403989281</v>
      </c>
      <c r="H28" s="23">
        <f>('Output N'!H28*1000000)/'Output Hours Aggregated'!H28</f>
        <v>18.367876541503385</v>
      </c>
      <c r="I28" s="23">
        <f>('Output N'!I28*1000000)/'Output Hours Aggregated'!I28</f>
        <v>17.038074609701436</v>
      </c>
      <c r="J28" s="23">
        <f>('Output N'!J28*1000000)/'Output Hours Aggregated'!J28</f>
        <v>18.249984601290784</v>
      </c>
      <c r="K28" s="23">
        <f>('Output N'!K28*1000000)/'Output Hours Aggregated'!K28</f>
        <v>13.309821298709467</v>
      </c>
      <c r="L28" s="23">
        <f>('Output N'!L28*1000000)/'Output Hours Aggregated'!L28</f>
        <v>44.646278118844435</v>
      </c>
      <c r="M28" s="23">
        <f>('Output N'!M28*1000000)/'Output Hours Aggregated'!M28</f>
        <v>91.794842093204366</v>
      </c>
      <c r="N28" s="23">
        <f>('Output N'!N28*1000000)/'Output Hours Aggregated'!N28</f>
        <v>20.974727021126903</v>
      </c>
      <c r="O28" s="23">
        <f>('Output N'!O28*1000000)/'Output Hours Aggregated'!O28</f>
        <v>14.866081775000479</v>
      </c>
      <c r="P28" s="23">
        <f>('Output N'!P28*1000000)/'Output Hours Aggregated'!P28</f>
        <v>20.471574862329206</v>
      </c>
      <c r="Q28" s="23">
        <f>('Output N'!Q28*1000000)/'Output Hours Aggregated'!Q28</f>
        <v>20.912777005865692</v>
      </c>
      <c r="R28" s="23">
        <f>('Output N'!R28*1000000)/'Output Hours Aggregated'!R28</f>
        <v>16.942738305320901</v>
      </c>
    </row>
    <row r="29" spans="1:18" x14ac:dyDescent="0.25">
      <c r="A29" s="7" t="s">
        <v>59</v>
      </c>
      <c r="B29" s="23">
        <f>('Output N'!B29*1000000)/'Output Hours Aggregated'!B29</f>
        <v>24.289495048834691</v>
      </c>
      <c r="E29" s="23">
        <f>('Output N'!E29*1000000)/'Output Hours Aggregated'!E29</f>
        <v>12.150406321873623</v>
      </c>
      <c r="F29" s="23">
        <f>('Output N'!F29*1000000)/'Output Hours Aggregated'!F29</f>
        <v>92.502166126759917</v>
      </c>
      <c r="G29" s="23">
        <f>('Output N'!G29*1000000)/'Output Hours Aggregated'!G29</f>
        <v>24.491533522354374</v>
      </c>
      <c r="H29" s="23">
        <f>('Output N'!H29*1000000)/'Output Hours Aggregated'!H29</f>
        <v>18.709614029516466</v>
      </c>
      <c r="I29" s="23">
        <f>('Output N'!I29*1000000)/'Output Hours Aggregated'!I29</f>
        <v>17.297714722047228</v>
      </c>
      <c r="J29" s="23">
        <f>('Output N'!J29*1000000)/'Output Hours Aggregated'!J29</f>
        <v>18.633198160554532</v>
      </c>
      <c r="K29" s="23">
        <f>('Output N'!K29*1000000)/'Output Hours Aggregated'!K29</f>
        <v>13.405221226570243</v>
      </c>
      <c r="L29" s="23">
        <f>('Output N'!L29*1000000)/'Output Hours Aggregated'!L29</f>
        <v>43.331007918769636</v>
      </c>
      <c r="M29" s="23">
        <f>('Output N'!M29*1000000)/'Output Hours Aggregated'!M29</f>
        <v>93.901780911613329</v>
      </c>
      <c r="N29" s="23">
        <f>('Output N'!N29*1000000)/'Output Hours Aggregated'!N29</f>
        <v>21.298522044482141</v>
      </c>
      <c r="O29" s="23">
        <f>('Output N'!O29*1000000)/'Output Hours Aggregated'!O29</f>
        <v>15.450338523247735</v>
      </c>
      <c r="P29" s="23">
        <f>('Output N'!P29*1000000)/'Output Hours Aggregated'!P29</f>
        <v>21.195272076721071</v>
      </c>
      <c r="Q29" s="23">
        <f>('Output N'!Q29*1000000)/'Output Hours Aggregated'!Q29</f>
        <v>21.028421660807432</v>
      </c>
      <c r="R29" s="23">
        <f>('Output N'!R29*1000000)/'Output Hours Aggregated'!R29</f>
        <v>16.887692788151906</v>
      </c>
    </row>
    <row r="30" spans="1:18" x14ac:dyDescent="0.25">
      <c r="A30" s="7" t="s">
        <v>60</v>
      </c>
      <c r="B30" s="23">
        <f>('Output N'!B30*1000000)/'Output Hours Aggregated'!B30</f>
        <v>24.657104688470493</v>
      </c>
      <c r="E30" s="23">
        <f>('Output N'!E30*1000000)/'Output Hours Aggregated'!E30</f>
        <v>17.47634155170401</v>
      </c>
      <c r="F30" s="23">
        <f>('Output N'!F30*1000000)/'Output Hours Aggregated'!F30</f>
        <v>88.727803567752289</v>
      </c>
      <c r="G30" s="23">
        <f>('Output N'!G30*1000000)/'Output Hours Aggregated'!G30</f>
        <v>24.612484030586877</v>
      </c>
      <c r="H30" s="23">
        <f>('Output N'!H30*1000000)/'Output Hours Aggregated'!H30</f>
        <v>19.073178914582595</v>
      </c>
      <c r="I30" s="23">
        <f>('Output N'!I30*1000000)/'Output Hours Aggregated'!I30</f>
        <v>17.501403800277878</v>
      </c>
      <c r="J30" s="23">
        <f>('Output N'!J30*1000000)/'Output Hours Aggregated'!J30</f>
        <v>19.07224260733318</v>
      </c>
      <c r="K30" s="23">
        <f>('Output N'!K30*1000000)/'Output Hours Aggregated'!K30</f>
        <v>13.413999098032599</v>
      </c>
      <c r="L30" s="23">
        <f>('Output N'!L30*1000000)/'Output Hours Aggregated'!L30</f>
        <v>46.322671318538291</v>
      </c>
      <c r="M30" s="23">
        <f>('Output N'!M30*1000000)/'Output Hours Aggregated'!M30</f>
        <v>94.421262846948281</v>
      </c>
      <c r="N30" s="23">
        <f>('Output N'!N30*1000000)/'Output Hours Aggregated'!N30</f>
        <v>22.588953782742113</v>
      </c>
      <c r="O30" s="23">
        <f>('Output N'!O30*1000000)/'Output Hours Aggregated'!O30</f>
        <v>15.748482634652987</v>
      </c>
      <c r="P30" s="23">
        <f>('Output N'!P30*1000000)/'Output Hours Aggregated'!P30</f>
        <v>21.902972515191252</v>
      </c>
      <c r="Q30" s="23">
        <f>('Output N'!Q30*1000000)/'Output Hours Aggregated'!Q30</f>
        <v>21.568752363715575</v>
      </c>
      <c r="R30" s="23">
        <f>('Output N'!R30*1000000)/'Output Hours Aggregated'!R30</f>
        <v>17.178915971882461</v>
      </c>
    </row>
    <row r="31" spans="1:18" x14ac:dyDescent="0.25">
      <c r="A31" s="7" t="s">
        <v>61</v>
      </c>
      <c r="B31" s="23">
        <f>('Output N'!B31*1000000)/'Output Hours Aggregated'!B31</f>
        <v>24.415034696138196</v>
      </c>
      <c r="E31" s="23">
        <f>('Output N'!E31*1000000)/'Output Hours Aggregated'!E31</f>
        <v>24.92044124528865</v>
      </c>
      <c r="F31" s="23">
        <f>('Output N'!F31*1000000)/'Output Hours Aggregated'!F31</f>
        <v>61.460990665007607</v>
      </c>
      <c r="G31" s="23">
        <f>('Output N'!G31*1000000)/'Output Hours Aggregated'!G31</f>
        <v>24.941712229990255</v>
      </c>
      <c r="H31" s="23">
        <f>('Output N'!H31*1000000)/'Output Hours Aggregated'!H31</f>
        <v>19.013601478486301</v>
      </c>
      <c r="I31" s="23">
        <f>('Output N'!I31*1000000)/'Output Hours Aggregated'!I31</f>
        <v>17.610056893656626</v>
      </c>
      <c r="J31" s="23">
        <f>('Output N'!J31*1000000)/'Output Hours Aggregated'!J31</f>
        <v>19.650829787770007</v>
      </c>
      <c r="K31" s="23">
        <f>('Output N'!K31*1000000)/'Output Hours Aggregated'!K31</f>
        <v>14.30651203626768</v>
      </c>
      <c r="L31" s="23">
        <f>('Output N'!L31*1000000)/'Output Hours Aggregated'!L31</f>
        <v>45.99135969673727</v>
      </c>
      <c r="M31" s="23">
        <f>('Output N'!M31*1000000)/'Output Hours Aggregated'!M31</f>
        <v>96.324782595396186</v>
      </c>
      <c r="N31" s="23">
        <f>('Output N'!N31*1000000)/'Output Hours Aggregated'!N31</f>
        <v>22.640917967761617</v>
      </c>
      <c r="O31" s="23">
        <f>('Output N'!O31*1000000)/'Output Hours Aggregated'!O31</f>
        <v>15.042322845848584</v>
      </c>
      <c r="P31" s="23">
        <f>('Output N'!P31*1000000)/'Output Hours Aggregated'!P31</f>
        <v>21.675273164793389</v>
      </c>
      <c r="Q31" s="23">
        <f>('Output N'!Q31*1000000)/'Output Hours Aggregated'!Q31</f>
        <v>20.995180435562904</v>
      </c>
      <c r="R31" s="23">
        <f>('Output N'!R31*1000000)/'Output Hours Aggregated'!R31</f>
        <v>16.801706669204496</v>
      </c>
    </row>
    <row r="32" spans="1:18" x14ac:dyDescent="0.25">
      <c r="A32" s="7" t="s">
        <v>62</v>
      </c>
      <c r="B32" s="23">
        <f>('Output N'!B32*1000000)/'Output Hours Aggregated'!B32</f>
        <v>25.120682049222211</v>
      </c>
      <c r="E32" s="23">
        <f>('Output N'!E32*1000000)/'Output Hours Aggregated'!E32</f>
        <v>14.248459550761883</v>
      </c>
      <c r="F32" s="23">
        <f>('Output N'!F32*1000000)/'Output Hours Aggregated'!F32</f>
        <v>82.960564980017139</v>
      </c>
      <c r="G32" s="23">
        <f>('Output N'!G32*1000000)/'Output Hours Aggregated'!G32</f>
        <v>25.084484951565408</v>
      </c>
      <c r="H32" s="23">
        <f>('Output N'!H32*1000000)/'Output Hours Aggregated'!H32</f>
        <v>18.711653667162043</v>
      </c>
      <c r="I32" s="23">
        <f>('Output N'!I32*1000000)/'Output Hours Aggregated'!I32</f>
        <v>17.625218826252436</v>
      </c>
      <c r="J32" s="23">
        <f>('Output N'!J32*1000000)/'Output Hours Aggregated'!J32</f>
        <v>19.726367759966756</v>
      </c>
      <c r="K32" s="23">
        <f>('Output N'!K32*1000000)/'Output Hours Aggregated'!K32</f>
        <v>14.089139184002731</v>
      </c>
      <c r="L32" s="23">
        <f>('Output N'!L32*1000000)/'Output Hours Aggregated'!L32</f>
        <v>47.166390445438083</v>
      </c>
      <c r="M32" s="23">
        <f>('Output N'!M32*1000000)/'Output Hours Aggregated'!M32</f>
        <v>99.642773713567038</v>
      </c>
      <c r="N32" s="23">
        <f>('Output N'!N32*1000000)/'Output Hours Aggregated'!N32</f>
        <v>23.233818530669716</v>
      </c>
      <c r="O32" s="23">
        <f>('Output N'!O32*1000000)/'Output Hours Aggregated'!O32</f>
        <v>15.475015807424128</v>
      </c>
      <c r="P32" s="23">
        <f>('Output N'!P32*1000000)/'Output Hours Aggregated'!P32</f>
        <v>21.779132760823387</v>
      </c>
      <c r="Q32" s="23">
        <f>('Output N'!Q32*1000000)/'Output Hours Aggregated'!Q32</f>
        <v>22.507278435688356</v>
      </c>
      <c r="R32" s="23">
        <f>('Output N'!R32*1000000)/'Output Hours Aggregated'!R32</f>
        <v>18.108909433337097</v>
      </c>
    </row>
    <row r="33" spans="1:18" x14ac:dyDescent="0.25">
      <c r="A33" s="7" t="s">
        <v>63</v>
      </c>
      <c r="B33" s="23">
        <f>('Output N'!B33*1000000)/'Output Hours Aggregated'!B33</f>
        <v>25.236722150842894</v>
      </c>
      <c r="E33" s="23">
        <f>('Output N'!E33*1000000)/'Output Hours Aggregated'!E33</f>
        <v>7.5431337098416655</v>
      </c>
      <c r="F33" s="23">
        <f>('Output N'!F33*1000000)/'Output Hours Aggregated'!F33</f>
        <v>105.75845118055273</v>
      </c>
      <c r="G33" s="23">
        <f>('Output N'!G33*1000000)/'Output Hours Aggregated'!G33</f>
        <v>24.884065160374544</v>
      </c>
      <c r="H33" s="23">
        <f>('Output N'!H33*1000000)/'Output Hours Aggregated'!H33</f>
        <v>19.103021138532899</v>
      </c>
      <c r="I33" s="23">
        <f>('Output N'!I33*1000000)/'Output Hours Aggregated'!I33</f>
        <v>17.652758301858768</v>
      </c>
      <c r="J33" s="23">
        <f>('Output N'!J33*1000000)/'Output Hours Aggregated'!J33</f>
        <v>19.496363863979308</v>
      </c>
      <c r="K33" s="23">
        <f>('Output N'!K33*1000000)/'Output Hours Aggregated'!K33</f>
        <v>14.275494639482584</v>
      </c>
      <c r="L33" s="23">
        <f>('Output N'!L33*1000000)/'Output Hours Aggregated'!L33</f>
        <v>48.024174835542169</v>
      </c>
      <c r="M33" s="23">
        <f>('Output N'!M33*1000000)/'Output Hours Aggregated'!M33</f>
        <v>102.29126372212902</v>
      </c>
      <c r="N33" s="23">
        <f>('Output N'!N33*1000000)/'Output Hours Aggregated'!N33</f>
        <v>23.276398340580098</v>
      </c>
      <c r="O33" s="23">
        <f>('Output N'!O33*1000000)/'Output Hours Aggregated'!O33</f>
        <v>15.030184599096534</v>
      </c>
      <c r="P33" s="23">
        <f>('Output N'!P33*1000000)/'Output Hours Aggregated'!P33</f>
        <v>21.666112470768088</v>
      </c>
      <c r="Q33" s="23">
        <f>('Output N'!Q33*1000000)/'Output Hours Aggregated'!Q33</f>
        <v>22.765918150486939</v>
      </c>
      <c r="R33" s="23">
        <f>('Output N'!R33*1000000)/'Output Hours Aggregated'!R33</f>
        <v>18.063089153013014</v>
      </c>
    </row>
    <row r="34" spans="1:18" x14ac:dyDescent="0.25">
      <c r="A34" s="7" t="s">
        <v>64</v>
      </c>
      <c r="B34" s="23">
        <f>('Output N'!B34*1000000)/'Output Hours Aggregated'!B34</f>
        <v>25.288373076999022</v>
      </c>
      <c r="E34" s="23">
        <f>('Output N'!E34*1000000)/'Output Hours Aggregated'!E34</f>
        <v>6.7411311771663236</v>
      </c>
      <c r="F34" s="23">
        <f>('Output N'!F34*1000000)/'Output Hours Aggregated'!F34</f>
        <v>122.78240884814142</v>
      </c>
      <c r="G34" s="23">
        <f>('Output N'!G34*1000000)/'Output Hours Aggregated'!G34</f>
        <v>25.353650781916219</v>
      </c>
      <c r="H34" s="23">
        <f>('Output N'!H34*1000000)/'Output Hours Aggregated'!H34</f>
        <v>19.121254030740136</v>
      </c>
      <c r="I34" s="23">
        <f>('Output N'!I34*1000000)/'Output Hours Aggregated'!I34</f>
        <v>17.477617443271427</v>
      </c>
      <c r="J34" s="23">
        <f>('Output N'!J34*1000000)/'Output Hours Aggregated'!J34</f>
        <v>19.964719449221587</v>
      </c>
      <c r="K34" s="23">
        <f>('Output N'!K34*1000000)/'Output Hours Aggregated'!K34</f>
        <v>14.074731772755127</v>
      </c>
      <c r="L34" s="23">
        <f>('Output N'!L34*1000000)/'Output Hours Aggregated'!L34</f>
        <v>47.041538890526752</v>
      </c>
      <c r="M34" s="23">
        <f>('Output N'!M34*1000000)/'Output Hours Aggregated'!M34</f>
        <v>99.482043678554163</v>
      </c>
      <c r="N34" s="23">
        <f>('Output N'!N34*1000000)/'Output Hours Aggregated'!N34</f>
        <v>22.64612757354136</v>
      </c>
      <c r="O34" s="23">
        <f>('Output N'!O34*1000000)/'Output Hours Aggregated'!O34</f>
        <v>14.877080143850073</v>
      </c>
      <c r="P34" s="23">
        <f>('Output N'!P34*1000000)/'Output Hours Aggregated'!P34</f>
        <v>21.478690122512539</v>
      </c>
      <c r="Q34" s="23">
        <f>('Output N'!Q34*1000000)/'Output Hours Aggregated'!Q34</f>
        <v>22.236197815867243</v>
      </c>
      <c r="R34" s="23">
        <f>('Output N'!R34*1000000)/'Output Hours Aggregated'!R34</f>
        <v>17.480410501175783</v>
      </c>
    </row>
    <row r="35" spans="1:18" x14ac:dyDescent="0.25">
      <c r="A35" s="7" t="s">
        <v>65</v>
      </c>
      <c r="B35" s="23">
        <f>('Output N'!B35*1000000)/'Output Hours Aggregated'!B35</f>
        <v>25.514038334661194</v>
      </c>
      <c r="E35" s="23">
        <f>('Output N'!E35*1000000)/'Output Hours Aggregated'!E35</f>
        <v>13.610278398079652</v>
      </c>
      <c r="F35" s="23">
        <f>('Output N'!F35*1000000)/'Output Hours Aggregated'!F35</f>
        <v>93.878315259265165</v>
      </c>
      <c r="G35" s="23">
        <f>('Output N'!G35*1000000)/'Output Hours Aggregated'!G35</f>
        <v>25.808709453744783</v>
      </c>
      <c r="H35" s="23">
        <f>('Output N'!H35*1000000)/'Output Hours Aggregated'!H35</f>
        <v>19.97685354451119</v>
      </c>
      <c r="I35" s="23">
        <f>('Output N'!I35*1000000)/'Output Hours Aggregated'!I35</f>
        <v>17.723973409774842</v>
      </c>
      <c r="J35" s="23">
        <f>('Output N'!J35*1000000)/'Output Hours Aggregated'!J35</f>
        <v>20.250381218695615</v>
      </c>
      <c r="K35" s="23">
        <f>('Output N'!K35*1000000)/'Output Hours Aggregated'!K35</f>
        <v>14.679052961938918</v>
      </c>
      <c r="L35" s="23">
        <f>('Output N'!L35*1000000)/'Output Hours Aggregated'!L35</f>
        <v>46.893408101684429</v>
      </c>
      <c r="M35" s="23">
        <f>('Output N'!M35*1000000)/'Output Hours Aggregated'!M35</f>
        <v>101.39465555243724</v>
      </c>
      <c r="N35" s="23">
        <f>('Output N'!N35*1000000)/'Output Hours Aggregated'!N35</f>
        <v>22.818226092846579</v>
      </c>
      <c r="O35" s="23">
        <f>('Output N'!O35*1000000)/'Output Hours Aggregated'!O35</f>
        <v>14.760081348174333</v>
      </c>
      <c r="P35" s="23">
        <f>('Output N'!P35*1000000)/'Output Hours Aggregated'!P35</f>
        <v>22.198614670308235</v>
      </c>
      <c r="Q35" s="23">
        <f>('Output N'!Q35*1000000)/'Output Hours Aggregated'!Q35</f>
        <v>22.684045562725217</v>
      </c>
      <c r="R35" s="23">
        <f>('Output N'!R35*1000000)/'Output Hours Aggregated'!R35</f>
        <v>17.450867877429946</v>
      </c>
    </row>
    <row r="36" spans="1:18" x14ac:dyDescent="0.25">
      <c r="A36" s="7" t="s">
        <v>66</v>
      </c>
      <c r="B36" s="23">
        <f>('Output N'!B36*1000000)/'Output Hours Aggregated'!B36</f>
        <v>26.197708230898392</v>
      </c>
      <c r="E36" s="23">
        <f>('Output N'!E36*1000000)/'Output Hours Aggregated'!E36</f>
        <v>11.77300317345999</v>
      </c>
      <c r="F36" s="23">
        <f>('Output N'!F36*1000000)/'Output Hours Aggregated'!F36</f>
        <v>97.128074179169246</v>
      </c>
      <c r="G36" s="23">
        <f>('Output N'!G36*1000000)/'Output Hours Aggregated'!G36</f>
        <v>26.45875391000434</v>
      </c>
      <c r="H36" s="23">
        <f>('Output N'!H36*1000000)/'Output Hours Aggregated'!H36</f>
        <v>20.657699957844319</v>
      </c>
      <c r="I36" s="23">
        <f>('Output N'!I36*1000000)/'Output Hours Aggregated'!I36</f>
        <v>18.022000609723136</v>
      </c>
      <c r="J36" s="23">
        <f>('Output N'!J36*1000000)/'Output Hours Aggregated'!J36</f>
        <v>19.575493689010397</v>
      </c>
      <c r="K36" s="23">
        <f>('Output N'!K36*1000000)/'Output Hours Aggregated'!K36</f>
        <v>15.30086472167161</v>
      </c>
      <c r="L36" s="23">
        <f>('Output N'!L36*1000000)/'Output Hours Aggregated'!L36</f>
        <v>46.634153534277907</v>
      </c>
      <c r="M36" s="23">
        <f>('Output N'!M36*1000000)/'Output Hours Aggregated'!M36</f>
        <v>104.36978878920485</v>
      </c>
      <c r="N36" s="23">
        <f>('Output N'!N36*1000000)/'Output Hours Aggregated'!N36</f>
        <v>22.43407619007456</v>
      </c>
      <c r="O36" s="23">
        <f>('Output N'!O36*1000000)/'Output Hours Aggregated'!O36</f>
        <v>14.982003299455707</v>
      </c>
      <c r="P36" s="23">
        <f>('Output N'!P36*1000000)/'Output Hours Aggregated'!P36</f>
        <v>23.205981480276698</v>
      </c>
      <c r="Q36" s="23">
        <f>('Output N'!Q36*1000000)/'Output Hours Aggregated'!Q36</f>
        <v>22.820827916698608</v>
      </c>
      <c r="R36" s="23">
        <f>('Output N'!R36*1000000)/'Output Hours Aggregated'!R36</f>
        <v>17.909586161909921</v>
      </c>
    </row>
    <row r="37" spans="1:18" x14ac:dyDescent="0.25">
      <c r="A37" s="7" t="s">
        <v>67</v>
      </c>
      <c r="B37" s="23">
        <f>('Output N'!B37*1000000)/'Output Hours Aggregated'!B37</f>
        <v>26.143052967324884</v>
      </c>
      <c r="E37" s="23">
        <f>('Output N'!E37*1000000)/'Output Hours Aggregated'!E37</f>
        <v>8.4240312930125416</v>
      </c>
      <c r="F37" s="23">
        <f>('Output N'!F37*1000000)/'Output Hours Aggregated'!F37</f>
        <v>102.73865857140673</v>
      </c>
      <c r="G37" s="23">
        <f>('Output N'!G37*1000000)/'Output Hours Aggregated'!G37</f>
        <v>26.695979446235157</v>
      </c>
      <c r="H37" s="23">
        <f>('Output N'!H37*1000000)/'Output Hours Aggregated'!H37</f>
        <v>20.418807863490493</v>
      </c>
      <c r="I37" s="23">
        <f>('Output N'!I37*1000000)/'Output Hours Aggregated'!I37</f>
        <v>18.243030523749745</v>
      </c>
      <c r="J37" s="23">
        <f>('Output N'!J37*1000000)/'Output Hours Aggregated'!J37</f>
        <v>19.660819080838507</v>
      </c>
      <c r="K37" s="23">
        <f>('Output N'!K37*1000000)/'Output Hours Aggregated'!K37</f>
        <v>15.627157669390549</v>
      </c>
      <c r="L37" s="23">
        <f>('Output N'!L37*1000000)/'Output Hours Aggregated'!L37</f>
        <v>46.971515049652389</v>
      </c>
      <c r="M37" s="23">
        <f>('Output N'!M37*1000000)/'Output Hours Aggregated'!M37</f>
        <v>104.72068748763952</v>
      </c>
      <c r="N37" s="23">
        <f>('Output N'!N37*1000000)/'Output Hours Aggregated'!N37</f>
        <v>22.514590474066328</v>
      </c>
      <c r="O37" s="23">
        <f>('Output N'!O37*1000000)/'Output Hours Aggregated'!O37</f>
        <v>15.197551160122146</v>
      </c>
      <c r="P37" s="23">
        <f>('Output N'!P37*1000000)/'Output Hours Aggregated'!P37</f>
        <v>23.536175500912293</v>
      </c>
      <c r="Q37" s="23">
        <f>('Output N'!Q37*1000000)/'Output Hours Aggregated'!Q37</f>
        <v>23.516813569786176</v>
      </c>
      <c r="R37" s="23">
        <f>('Output N'!R37*1000000)/'Output Hours Aggregated'!R37</f>
        <v>18.258760320952629</v>
      </c>
    </row>
    <row r="38" spans="1:18" x14ac:dyDescent="0.25">
      <c r="A38" s="7" t="s">
        <v>68</v>
      </c>
      <c r="B38" s="23">
        <f>('Output N'!B38*1000000)/'Output Hours Aggregated'!B38</f>
        <v>26.835435427718519</v>
      </c>
      <c r="E38" s="23">
        <f>('Output N'!E38*1000000)/'Output Hours Aggregated'!E38</f>
        <v>5.5470307431792296</v>
      </c>
      <c r="F38" s="23">
        <f>('Output N'!F38*1000000)/'Output Hours Aggregated'!F38</f>
        <v>109.7548022653647</v>
      </c>
      <c r="G38" s="23">
        <f>('Output N'!G38*1000000)/'Output Hours Aggregated'!G38</f>
        <v>27.281074032833772</v>
      </c>
      <c r="H38" s="23">
        <f>('Output N'!H38*1000000)/'Output Hours Aggregated'!H38</f>
        <v>20.638946623653187</v>
      </c>
      <c r="I38" s="23">
        <f>('Output N'!I38*1000000)/'Output Hours Aggregated'!I38</f>
        <v>18.7004483192155</v>
      </c>
      <c r="J38" s="23">
        <f>('Output N'!J38*1000000)/'Output Hours Aggregated'!J38</f>
        <v>20.254817616150284</v>
      </c>
      <c r="K38" s="23">
        <f>('Output N'!K38*1000000)/'Output Hours Aggregated'!K38</f>
        <v>16.000312871215058</v>
      </c>
      <c r="L38" s="23">
        <f>('Output N'!L38*1000000)/'Output Hours Aggregated'!L38</f>
        <v>47.887150023060464</v>
      </c>
      <c r="M38" s="23">
        <f>('Output N'!M38*1000000)/'Output Hours Aggregated'!M38</f>
        <v>107.49321411003687</v>
      </c>
      <c r="N38" s="23">
        <f>('Output N'!N38*1000000)/'Output Hours Aggregated'!N38</f>
        <v>23.544613802274238</v>
      </c>
      <c r="O38" s="23">
        <f>('Output N'!O38*1000000)/'Output Hours Aggregated'!O38</f>
        <v>15.759231358006748</v>
      </c>
      <c r="P38" s="23">
        <f>('Output N'!P38*1000000)/'Output Hours Aggregated'!P38</f>
        <v>24.594830536403688</v>
      </c>
      <c r="Q38" s="23">
        <f>('Output N'!Q38*1000000)/'Output Hours Aggregated'!Q38</f>
        <v>23.332599972405138</v>
      </c>
      <c r="R38" s="23">
        <f>('Output N'!R38*1000000)/'Output Hours Aggregated'!R38</f>
        <v>18.731969899679857</v>
      </c>
    </row>
    <row r="39" spans="1:18" x14ac:dyDescent="0.25">
      <c r="A39" s="7" t="s">
        <v>69</v>
      </c>
      <c r="B39" s="23">
        <f>('Output N'!B39*1000000)/'Output Hours Aggregated'!B39</f>
        <v>26.93892377984541</v>
      </c>
      <c r="E39" s="23">
        <f>('Output N'!E39*1000000)/'Output Hours Aggregated'!E39</f>
        <v>9.5483373414118766</v>
      </c>
      <c r="F39" s="23">
        <f>('Output N'!F39*1000000)/'Output Hours Aggregated'!F39</f>
        <v>102.03873126828546</v>
      </c>
      <c r="G39" s="23">
        <f>('Output N'!G39*1000000)/'Output Hours Aggregated'!G39</f>
        <v>27.720763860112349</v>
      </c>
      <c r="H39" s="23">
        <f>('Output N'!H39*1000000)/'Output Hours Aggregated'!H39</f>
        <v>21.080493049840261</v>
      </c>
      <c r="I39" s="23">
        <f>('Output N'!I39*1000000)/'Output Hours Aggregated'!I39</f>
        <v>19.218089029015115</v>
      </c>
      <c r="J39" s="23">
        <f>('Output N'!J39*1000000)/'Output Hours Aggregated'!J39</f>
        <v>20.174790931297725</v>
      </c>
      <c r="K39" s="23">
        <f>('Output N'!K39*1000000)/'Output Hours Aggregated'!K39</f>
        <v>16.180632058163756</v>
      </c>
      <c r="L39" s="23">
        <f>('Output N'!L39*1000000)/'Output Hours Aggregated'!L39</f>
        <v>46.962433694030111</v>
      </c>
      <c r="M39" s="23">
        <f>('Output N'!M39*1000000)/'Output Hours Aggregated'!M39</f>
        <v>107.2475592191936</v>
      </c>
      <c r="N39" s="23">
        <f>('Output N'!N39*1000000)/'Output Hours Aggregated'!N39</f>
        <v>23.689383097619825</v>
      </c>
      <c r="O39" s="23">
        <f>('Output N'!O39*1000000)/'Output Hours Aggregated'!O39</f>
        <v>15.389700760713561</v>
      </c>
      <c r="P39" s="23">
        <f>('Output N'!P39*1000000)/'Output Hours Aggregated'!P39</f>
        <v>24.232099608446628</v>
      </c>
      <c r="Q39" s="23">
        <f>('Output N'!Q39*1000000)/'Output Hours Aggregated'!Q39</f>
        <v>23.119478612744853</v>
      </c>
      <c r="R39" s="23">
        <f>('Output N'!R39*1000000)/'Output Hours Aggregated'!R39</f>
        <v>18.953602621079703</v>
      </c>
    </row>
    <row r="40" spans="1:18" x14ac:dyDescent="0.25">
      <c r="A40" s="7" t="s">
        <v>70</v>
      </c>
      <c r="B40" s="23">
        <f>('Output N'!B40*1000000)/'Output Hours Aggregated'!B40</f>
        <v>27.427437517406268</v>
      </c>
      <c r="E40" s="23">
        <f>('Output N'!E40*1000000)/'Output Hours Aggregated'!E40</f>
        <v>12.667138536668475</v>
      </c>
      <c r="F40" s="23">
        <f>('Output N'!F40*1000000)/'Output Hours Aggregated'!F40</f>
        <v>108.83856254252977</v>
      </c>
      <c r="G40" s="23">
        <f>('Output N'!G40*1000000)/'Output Hours Aggregated'!G40</f>
        <v>27.993505539360733</v>
      </c>
      <c r="H40" s="23">
        <f>('Output N'!H40*1000000)/'Output Hours Aggregated'!H40</f>
        <v>21.404836779217099</v>
      </c>
      <c r="I40" s="23">
        <f>('Output N'!I40*1000000)/'Output Hours Aggregated'!I40</f>
        <v>19.488941347121898</v>
      </c>
      <c r="J40" s="23">
        <f>('Output N'!J40*1000000)/'Output Hours Aggregated'!J40</f>
        <v>20.581491021099701</v>
      </c>
      <c r="K40" s="23">
        <f>('Output N'!K40*1000000)/'Output Hours Aggregated'!K40</f>
        <v>16.009303025818209</v>
      </c>
      <c r="L40" s="23">
        <f>('Output N'!L40*1000000)/'Output Hours Aggregated'!L40</f>
        <v>46.247720461868298</v>
      </c>
      <c r="M40" s="23">
        <f>('Output N'!M40*1000000)/'Output Hours Aggregated'!M40</f>
        <v>107.47335269278615</v>
      </c>
      <c r="N40" s="23">
        <f>('Output N'!N40*1000000)/'Output Hours Aggregated'!N40</f>
        <v>24.041376761518116</v>
      </c>
      <c r="O40" s="23">
        <f>('Output N'!O40*1000000)/'Output Hours Aggregated'!O40</f>
        <v>15.408930072193607</v>
      </c>
      <c r="P40" s="23">
        <f>('Output N'!P40*1000000)/'Output Hours Aggregated'!P40</f>
        <v>24.356277004033966</v>
      </c>
      <c r="Q40" s="23">
        <f>('Output N'!Q40*1000000)/'Output Hours Aggregated'!Q40</f>
        <v>23.951617888556804</v>
      </c>
      <c r="R40" s="23">
        <f>('Output N'!R40*1000000)/'Output Hours Aggregated'!R40</f>
        <v>19.396482022540344</v>
      </c>
    </row>
    <row r="41" spans="1:18" x14ac:dyDescent="0.25">
      <c r="A41" s="7" t="s">
        <v>71</v>
      </c>
      <c r="B41" s="23">
        <f>('Output N'!B41*1000000)/'Output Hours Aggregated'!B41</f>
        <v>27.585447205898092</v>
      </c>
      <c r="E41" s="23">
        <f>('Output N'!E41*1000000)/'Output Hours Aggregated'!E41</f>
        <v>13.251869792388907</v>
      </c>
      <c r="F41" s="23">
        <f>('Output N'!F41*1000000)/'Output Hours Aggregated'!F41</f>
        <v>114.58473504882964</v>
      </c>
      <c r="G41" s="23">
        <f>('Output N'!G41*1000000)/'Output Hours Aggregated'!G41</f>
        <v>28.190638314066724</v>
      </c>
      <c r="H41" s="23">
        <f>('Output N'!H41*1000000)/'Output Hours Aggregated'!H41</f>
        <v>21.378729825844918</v>
      </c>
      <c r="I41" s="23">
        <f>('Output N'!I41*1000000)/'Output Hours Aggregated'!I41</f>
        <v>19.458840920272817</v>
      </c>
      <c r="J41" s="23">
        <f>('Output N'!J41*1000000)/'Output Hours Aggregated'!J41</f>
        <v>20.457447713457974</v>
      </c>
      <c r="K41" s="23">
        <f>('Output N'!K41*1000000)/'Output Hours Aggregated'!K41</f>
        <v>15.509757162665473</v>
      </c>
      <c r="L41" s="23">
        <f>('Output N'!L41*1000000)/'Output Hours Aggregated'!L41</f>
        <v>46.277543850121972</v>
      </c>
      <c r="M41" s="23">
        <f>('Output N'!M41*1000000)/'Output Hours Aggregated'!M41</f>
        <v>106.16407810277005</v>
      </c>
      <c r="N41" s="23">
        <f>('Output N'!N41*1000000)/'Output Hours Aggregated'!N41</f>
        <v>24.430306306089037</v>
      </c>
      <c r="O41" s="23">
        <f>('Output N'!O41*1000000)/'Output Hours Aggregated'!O41</f>
        <v>15.643190286102465</v>
      </c>
      <c r="P41" s="23">
        <f>('Output N'!P41*1000000)/'Output Hours Aggregated'!P41</f>
        <v>24.533110234977254</v>
      </c>
      <c r="Q41" s="23">
        <f>('Output N'!Q41*1000000)/'Output Hours Aggregated'!Q41</f>
        <v>24.162542624002462</v>
      </c>
      <c r="R41" s="23">
        <f>('Output N'!R41*1000000)/'Output Hours Aggregated'!R41</f>
        <v>19.168570547875454</v>
      </c>
    </row>
    <row r="42" spans="1:18" x14ac:dyDescent="0.25">
      <c r="A42" s="7" t="s">
        <v>72</v>
      </c>
      <c r="B42" s="23">
        <f>('Output N'!B42*1000000)/'Output Hours Aggregated'!B42</f>
        <v>27.820923553576399</v>
      </c>
      <c r="E42" s="23">
        <f>('Output N'!E42*1000000)/'Output Hours Aggregated'!E42</f>
        <v>10.380238658885869</v>
      </c>
      <c r="F42" s="23">
        <f>('Output N'!F42*1000000)/'Output Hours Aggregated'!F42</f>
        <v>120.33416312944482</v>
      </c>
      <c r="G42" s="23">
        <f>('Output N'!G42*1000000)/'Output Hours Aggregated'!G42</f>
        <v>28.034882824946116</v>
      </c>
      <c r="H42" s="23">
        <f>('Output N'!H42*1000000)/'Output Hours Aggregated'!H42</f>
        <v>21.74915075754646</v>
      </c>
      <c r="I42" s="23">
        <f>('Output N'!I42*1000000)/'Output Hours Aggregated'!I42</f>
        <v>19.617822835530532</v>
      </c>
      <c r="J42" s="23">
        <f>('Output N'!J42*1000000)/'Output Hours Aggregated'!J42</f>
        <v>20.595855795649854</v>
      </c>
      <c r="K42" s="23">
        <f>('Output N'!K42*1000000)/'Output Hours Aggregated'!K42</f>
        <v>15.098137461280132</v>
      </c>
      <c r="L42" s="23">
        <f>('Output N'!L42*1000000)/'Output Hours Aggregated'!L42</f>
        <v>47.247300217520326</v>
      </c>
      <c r="M42" s="23">
        <f>('Output N'!M42*1000000)/'Output Hours Aggregated'!M42</f>
        <v>108.42092703457952</v>
      </c>
      <c r="N42" s="23">
        <f>('Output N'!N42*1000000)/'Output Hours Aggregated'!N42</f>
        <v>24.272091090847525</v>
      </c>
      <c r="O42" s="23">
        <f>('Output N'!O42*1000000)/'Output Hours Aggregated'!O42</f>
        <v>15.894366389074209</v>
      </c>
      <c r="P42" s="23">
        <f>('Output N'!P42*1000000)/'Output Hours Aggregated'!P42</f>
        <v>24.690167830760586</v>
      </c>
      <c r="Q42" s="23">
        <f>('Output N'!Q42*1000000)/'Output Hours Aggregated'!Q42</f>
        <v>24.629598468580792</v>
      </c>
      <c r="R42" s="23">
        <f>('Output N'!R42*1000000)/'Output Hours Aggregated'!R42</f>
        <v>19.189996906133697</v>
      </c>
    </row>
    <row r="43" spans="1:18" x14ac:dyDescent="0.25">
      <c r="A43" s="7" t="s">
        <v>73</v>
      </c>
      <c r="B43" s="23">
        <f>('Output N'!B43*1000000)/'Output Hours Aggregated'!B43</f>
        <v>28.116638503121081</v>
      </c>
      <c r="E43" s="23">
        <f>('Output N'!E43*1000000)/'Output Hours Aggregated'!E43</f>
        <v>6.8880888925592059</v>
      </c>
      <c r="F43" s="23">
        <f>('Output N'!F43*1000000)/'Output Hours Aggregated'!F43</f>
        <v>119.9867581058304</v>
      </c>
      <c r="G43" s="23">
        <f>('Output N'!G43*1000000)/'Output Hours Aggregated'!G43</f>
        <v>28.00300960347932</v>
      </c>
      <c r="H43" s="23">
        <f>('Output N'!H43*1000000)/'Output Hours Aggregated'!H43</f>
        <v>22.126409439055401</v>
      </c>
      <c r="I43" s="23">
        <f>('Output N'!I43*1000000)/'Output Hours Aggregated'!I43</f>
        <v>19.803448071329754</v>
      </c>
      <c r="J43" s="23">
        <f>('Output N'!J43*1000000)/'Output Hours Aggregated'!J43</f>
        <v>20.66335049694046</v>
      </c>
      <c r="K43" s="23">
        <f>('Output N'!K43*1000000)/'Output Hours Aggregated'!K43</f>
        <v>15.6603561749822</v>
      </c>
      <c r="L43" s="23">
        <f>('Output N'!L43*1000000)/'Output Hours Aggregated'!L43</f>
        <v>49.25785159409196</v>
      </c>
      <c r="M43" s="23">
        <f>('Output N'!M43*1000000)/'Output Hours Aggregated'!M43</f>
        <v>107.78990474917777</v>
      </c>
      <c r="N43" s="23">
        <f>('Output N'!N43*1000000)/'Output Hours Aggregated'!N43</f>
        <v>24.439791322140174</v>
      </c>
      <c r="O43" s="23">
        <f>('Output N'!O43*1000000)/'Output Hours Aggregated'!O43</f>
        <v>16.239540844106223</v>
      </c>
      <c r="P43" s="23">
        <f>('Output N'!P43*1000000)/'Output Hours Aggregated'!P43</f>
        <v>24.53933904161627</v>
      </c>
      <c r="Q43" s="23">
        <f>('Output N'!Q43*1000000)/'Output Hours Aggregated'!Q43</f>
        <v>24.899682341033376</v>
      </c>
      <c r="R43" s="23">
        <f>('Output N'!R43*1000000)/'Output Hours Aggregated'!R43</f>
        <v>19.339576238243907</v>
      </c>
    </row>
    <row r="44" spans="1:18" x14ac:dyDescent="0.25">
      <c r="A44" s="7" t="s">
        <v>74</v>
      </c>
      <c r="B44" s="23">
        <f>('Output N'!B44*1000000)/'Output Hours Aggregated'!B44</f>
        <v>28.358841820810952</v>
      </c>
      <c r="E44" s="23">
        <f>('Output N'!E44*1000000)/'Output Hours Aggregated'!E44</f>
        <v>10.497798684030109</v>
      </c>
      <c r="F44" s="23">
        <f>('Output N'!F44*1000000)/'Output Hours Aggregated'!F44</f>
        <v>112.41240745506877</v>
      </c>
      <c r="G44" s="23">
        <f>('Output N'!G44*1000000)/'Output Hours Aggregated'!G44</f>
        <v>28.363220775804855</v>
      </c>
      <c r="H44" s="23">
        <f>('Output N'!H44*1000000)/'Output Hours Aggregated'!H44</f>
        <v>22.047701217667477</v>
      </c>
      <c r="I44" s="23">
        <f>('Output N'!I44*1000000)/'Output Hours Aggregated'!I44</f>
        <v>20.012747342386017</v>
      </c>
      <c r="J44" s="23">
        <f>('Output N'!J44*1000000)/'Output Hours Aggregated'!J44</f>
        <v>21.338659230293299</v>
      </c>
      <c r="K44" s="23">
        <f>('Output N'!K44*1000000)/'Output Hours Aggregated'!K44</f>
        <v>15.813839082518491</v>
      </c>
      <c r="L44" s="23">
        <f>('Output N'!L44*1000000)/'Output Hours Aggregated'!L44</f>
        <v>50.692711705568783</v>
      </c>
      <c r="M44" s="23">
        <f>('Output N'!M44*1000000)/'Output Hours Aggregated'!M44</f>
        <v>110.32897669475518</v>
      </c>
      <c r="N44" s="23">
        <f>('Output N'!N44*1000000)/'Output Hours Aggregated'!N44</f>
        <v>24.53740942149901</v>
      </c>
      <c r="O44" s="23">
        <f>('Output N'!O44*1000000)/'Output Hours Aggregated'!O44</f>
        <v>16.041518112852639</v>
      </c>
      <c r="P44" s="23">
        <f>('Output N'!P44*1000000)/'Output Hours Aggregated'!P44</f>
        <v>24.716533337592153</v>
      </c>
      <c r="Q44" s="23">
        <f>('Output N'!Q44*1000000)/'Output Hours Aggregated'!Q44</f>
        <v>25.327212347418165</v>
      </c>
      <c r="R44" s="23">
        <f>('Output N'!R44*1000000)/'Output Hours Aggregated'!R44</f>
        <v>20.025885981475241</v>
      </c>
    </row>
    <row r="45" spans="1:18" x14ac:dyDescent="0.25">
      <c r="A45" s="7" t="s">
        <v>75</v>
      </c>
      <c r="B45" s="23">
        <f>('Output N'!B45*1000000)/'Output Hours Aggregated'!B45</f>
        <v>28.703849595098905</v>
      </c>
      <c r="E45" s="23">
        <f>('Output N'!E45*1000000)/'Output Hours Aggregated'!E45</f>
        <v>13.324315646160711</v>
      </c>
      <c r="F45" s="23">
        <f>('Output N'!F45*1000000)/'Output Hours Aggregated'!F45</f>
        <v>104.06845540897925</v>
      </c>
      <c r="G45" s="23">
        <f>('Output N'!G45*1000000)/'Output Hours Aggregated'!G45</f>
        <v>28.359481890160961</v>
      </c>
      <c r="H45" s="23">
        <f>('Output N'!H45*1000000)/'Output Hours Aggregated'!H45</f>
        <v>22.384283552827529</v>
      </c>
      <c r="I45" s="23">
        <f>('Output N'!I45*1000000)/'Output Hours Aggregated'!I45</f>
        <v>20.174352742705636</v>
      </c>
      <c r="J45" s="23">
        <f>('Output N'!J45*1000000)/'Output Hours Aggregated'!J45</f>
        <v>22.126566272247125</v>
      </c>
      <c r="K45" s="23">
        <f>('Output N'!K45*1000000)/'Output Hours Aggregated'!K45</f>
        <v>16.083964079857292</v>
      </c>
      <c r="L45" s="23">
        <f>('Output N'!L45*1000000)/'Output Hours Aggregated'!L45</f>
        <v>50.515941613007648</v>
      </c>
      <c r="M45" s="23">
        <f>('Output N'!M45*1000000)/'Output Hours Aggregated'!M45</f>
        <v>115.66787304108408</v>
      </c>
      <c r="N45" s="23">
        <f>('Output N'!N45*1000000)/'Output Hours Aggregated'!N45</f>
        <v>24.576014811270802</v>
      </c>
      <c r="O45" s="23">
        <f>('Output N'!O45*1000000)/'Output Hours Aggregated'!O45</f>
        <v>16.118631460028897</v>
      </c>
      <c r="P45" s="23">
        <f>('Output N'!P45*1000000)/'Output Hours Aggregated'!P45</f>
        <v>25.16104150993203</v>
      </c>
      <c r="Q45" s="23">
        <f>('Output N'!Q45*1000000)/'Output Hours Aggregated'!Q45</f>
        <v>25.71918453532426</v>
      </c>
      <c r="R45" s="23">
        <f>('Output N'!R45*1000000)/'Output Hours Aggregated'!R45</f>
        <v>19.871164514683542</v>
      </c>
    </row>
    <row r="46" spans="1:18" x14ac:dyDescent="0.25">
      <c r="A46" s="7" t="s">
        <v>76</v>
      </c>
      <c r="B46" s="23">
        <f>('Output N'!B46*1000000)/'Output Hours Aggregated'!B46</f>
        <v>29.079308010913138</v>
      </c>
      <c r="E46" s="23">
        <f>('Output N'!E46*1000000)/'Output Hours Aggregated'!E46</f>
        <v>15.957515320919256</v>
      </c>
      <c r="F46" s="23">
        <f>('Output N'!F46*1000000)/'Output Hours Aggregated'!F46</f>
        <v>103.42871174405201</v>
      </c>
      <c r="G46" s="23">
        <f>('Output N'!G46*1000000)/'Output Hours Aggregated'!G46</f>
        <v>28.881312164018258</v>
      </c>
      <c r="H46" s="23">
        <f>('Output N'!H46*1000000)/'Output Hours Aggregated'!H46</f>
        <v>22.932019465294704</v>
      </c>
      <c r="I46" s="23">
        <f>('Output N'!I46*1000000)/'Output Hours Aggregated'!I46</f>
        <v>20.523083795711461</v>
      </c>
      <c r="J46" s="23">
        <f>('Output N'!J46*1000000)/'Output Hours Aggregated'!J46</f>
        <v>22.14550293862056</v>
      </c>
      <c r="K46" s="23">
        <f>('Output N'!K46*1000000)/'Output Hours Aggregated'!K46</f>
        <v>16.242375125493922</v>
      </c>
      <c r="L46" s="23">
        <f>('Output N'!L46*1000000)/'Output Hours Aggregated'!L46</f>
        <v>49.410702476519916</v>
      </c>
      <c r="M46" s="23">
        <f>('Output N'!M46*1000000)/'Output Hours Aggregated'!M46</f>
        <v>117.76960361717494</v>
      </c>
      <c r="N46" s="23">
        <f>('Output N'!N46*1000000)/'Output Hours Aggregated'!N46</f>
        <v>24.880268461090708</v>
      </c>
      <c r="O46" s="23">
        <f>('Output N'!O46*1000000)/'Output Hours Aggregated'!O46</f>
        <v>15.948647571472346</v>
      </c>
      <c r="P46" s="23">
        <f>('Output N'!P46*1000000)/'Output Hours Aggregated'!P46</f>
        <v>25.502912170382885</v>
      </c>
      <c r="Q46" s="23">
        <f>('Output N'!Q46*1000000)/'Output Hours Aggregated'!Q46</f>
        <v>26.831329832014109</v>
      </c>
      <c r="R46" s="23">
        <f>('Output N'!R46*1000000)/'Output Hours Aggregated'!R46</f>
        <v>20.187660957347859</v>
      </c>
    </row>
    <row r="47" spans="1:18" x14ac:dyDescent="0.25">
      <c r="A47" s="7" t="s">
        <v>77</v>
      </c>
      <c r="B47" s="23">
        <f>('Output N'!B47*1000000)/'Output Hours Aggregated'!B47</f>
        <v>29.237817708015726</v>
      </c>
      <c r="E47" s="23">
        <f>('Output N'!E47*1000000)/'Output Hours Aggregated'!E47</f>
        <v>17.121721970707362</v>
      </c>
      <c r="F47" s="23">
        <f>('Output N'!F47*1000000)/'Output Hours Aggregated'!F47</f>
        <v>101.80480576160549</v>
      </c>
      <c r="G47" s="23">
        <f>('Output N'!G47*1000000)/'Output Hours Aggregated'!G47</f>
        <v>29.247741325953921</v>
      </c>
      <c r="H47" s="23">
        <f>('Output N'!H47*1000000)/'Output Hours Aggregated'!H47</f>
        <v>23.286748119391245</v>
      </c>
      <c r="I47" s="23">
        <f>('Output N'!I47*1000000)/'Output Hours Aggregated'!I47</f>
        <v>20.084172843412603</v>
      </c>
      <c r="J47" s="23">
        <f>('Output N'!J47*1000000)/'Output Hours Aggregated'!J47</f>
        <v>22.016810377418636</v>
      </c>
      <c r="K47" s="23">
        <f>('Output N'!K47*1000000)/'Output Hours Aggregated'!K47</f>
        <v>16.547172055847586</v>
      </c>
      <c r="L47" s="23">
        <f>('Output N'!L47*1000000)/'Output Hours Aggregated'!L47</f>
        <v>49.073497107401444</v>
      </c>
      <c r="M47" s="23">
        <f>('Output N'!M47*1000000)/'Output Hours Aggregated'!M47</f>
        <v>110.0774351940496</v>
      </c>
      <c r="N47" s="23">
        <f>('Output N'!N47*1000000)/'Output Hours Aggregated'!N47</f>
        <v>25.301325532719929</v>
      </c>
      <c r="O47" s="23">
        <f>('Output N'!O47*1000000)/'Output Hours Aggregated'!O47</f>
        <v>16.269511902180078</v>
      </c>
      <c r="P47" s="23">
        <f>('Output N'!P47*1000000)/'Output Hours Aggregated'!P47</f>
        <v>25.399025548862749</v>
      </c>
      <c r="Q47" s="23">
        <f>('Output N'!Q47*1000000)/'Output Hours Aggregated'!Q47</f>
        <v>27.368691454161471</v>
      </c>
      <c r="R47" s="23">
        <f>('Output N'!R47*1000000)/'Output Hours Aggregated'!R47</f>
        <v>20.64419588059447</v>
      </c>
    </row>
    <row r="48" spans="1:18" x14ac:dyDescent="0.25">
      <c r="A48" s="7" t="s">
        <v>78</v>
      </c>
      <c r="B48" s="23">
        <f>('Output N'!B48*1000000)/'Output Hours Aggregated'!B48</f>
        <v>29.399478482626833</v>
      </c>
      <c r="E48" s="23">
        <f>('Output N'!E48*1000000)/'Output Hours Aggregated'!E48</f>
        <v>14.290276062234572</v>
      </c>
      <c r="F48" s="23">
        <f>('Output N'!F48*1000000)/'Output Hours Aggregated'!F48</f>
        <v>125.74054616797424</v>
      </c>
      <c r="G48" s="23">
        <f>('Output N'!G48*1000000)/'Output Hours Aggregated'!G48</f>
        <v>29.778653180962376</v>
      </c>
      <c r="H48" s="23">
        <f>('Output N'!H48*1000000)/'Output Hours Aggregated'!H48</f>
        <v>23.75098756287796</v>
      </c>
      <c r="I48" s="23">
        <f>('Output N'!I48*1000000)/'Output Hours Aggregated'!I48</f>
        <v>20.620204383721699</v>
      </c>
      <c r="J48" s="23">
        <f>('Output N'!J48*1000000)/'Output Hours Aggregated'!J48</f>
        <v>22.724515893905828</v>
      </c>
      <c r="K48" s="23">
        <f>('Output N'!K48*1000000)/'Output Hours Aggregated'!K48</f>
        <v>16.18194306579824</v>
      </c>
      <c r="L48" s="23">
        <f>('Output N'!L48*1000000)/'Output Hours Aggregated'!L48</f>
        <v>51.286501052235053</v>
      </c>
      <c r="M48" s="23">
        <f>('Output N'!M48*1000000)/'Output Hours Aggregated'!M48</f>
        <v>112.63738169082622</v>
      </c>
      <c r="N48" s="23">
        <f>('Output N'!N48*1000000)/'Output Hours Aggregated'!N48</f>
        <v>25.372517252254998</v>
      </c>
      <c r="O48" s="23">
        <f>('Output N'!O48*1000000)/'Output Hours Aggregated'!O48</f>
        <v>16.133469766926975</v>
      </c>
      <c r="P48" s="23">
        <f>('Output N'!P48*1000000)/'Output Hours Aggregated'!P48</f>
        <v>26.178221398351365</v>
      </c>
      <c r="Q48" s="23">
        <f>('Output N'!Q48*1000000)/'Output Hours Aggregated'!Q48</f>
        <v>28.024603193714565</v>
      </c>
      <c r="R48" s="23">
        <f>('Output N'!R48*1000000)/'Output Hours Aggregated'!R48</f>
        <v>20.055758370602152</v>
      </c>
    </row>
    <row r="49" spans="1:18" x14ac:dyDescent="0.25">
      <c r="A49" s="7" t="s">
        <v>79</v>
      </c>
      <c r="B49" s="23">
        <f>('Output N'!B49*1000000)/'Output Hours Aggregated'!B49</f>
        <v>29.491203681996332</v>
      </c>
      <c r="E49" s="23">
        <f>('Output N'!E49*1000000)/'Output Hours Aggregated'!E49</f>
        <v>13.896154090576999</v>
      </c>
      <c r="F49" s="23">
        <f>('Output N'!F49*1000000)/'Output Hours Aggregated'!F49</f>
        <v>131.07134980893235</v>
      </c>
      <c r="G49" s="23">
        <f>('Output N'!G49*1000000)/'Output Hours Aggregated'!G49</f>
        <v>30.220983833318989</v>
      </c>
      <c r="H49" s="23">
        <f>('Output N'!H49*1000000)/'Output Hours Aggregated'!H49</f>
        <v>22.933693304863777</v>
      </c>
      <c r="I49" s="23">
        <f>('Output N'!I49*1000000)/'Output Hours Aggregated'!I49</f>
        <v>20.187809637551599</v>
      </c>
      <c r="J49" s="23">
        <f>('Output N'!J49*1000000)/'Output Hours Aggregated'!J49</f>
        <v>22.978103975299046</v>
      </c>
      <c r="K49" s="23">
        <f>('Output N'!K49*1000000)/'Output Hours Aggregated'!K49</f>
        <v>15.896795702515796</v>
      </c>
      <c r="L49" s="23">
        <f>('Output N'!L49*1000000)/'Output Hours Aggregated'!L49</f>
        <v>52.090065205501539</v>
      </c>
      <c r="M49" s="23">
        <f>('Output N'!M49*1000000)/'Output Hours Aggregated'!M49</f>
        <v>112.36102592926832</v>
      </c>
      <c r="N49" s="23">
        <f>('Output N'!N49*1000000)/'Output Hours Aggregated'!N49</f>
        <v>25.447437081697874</v>
      </c>
      <c r="O49" s="23">
        <f>('Output N'!O49*1000000)/'Output Hours Aggregated'!O49</f>
        <v>15.725284002412918</v>
      </c>
      <c r="P49" s="23">
        <f>('Output N'!P49*1000000)/'Output Hours Aggregated'!P49</f>
        <v>28.244664999265368</v>
      </c>
      <c r="Q49" s="23">
        <f>('Output N'!Q49*1000000)/'Output Hours Aggregated'!Q49</f>
        <v>27.332378827875718</v>
      </c>
      <c r="R49" s="23">
        <f>('Output N'!R49*1000000)/'Output Hours Aggregated'!R49</f>
        <v>19.007331529390147</v>
      </c>
    </row>
    <row r="50" spans="1:18" x14ac:dyDescent="0.25">
      <c r="A50" s="7" t="s">
        <v>80</v>
      </c>
      <c r="B50" s="23">
        <f>('Output N'!B50*1000000)/'Output Hours Aggregated'!B50</f>
        <v>29.541603096485126</v>
      </c>
      <c r="E50" s="23">
        <f>('Output N'!E50*1000000)/'Output Hours Aggregated'!E50</f>
        <v>11.036564687276432</v>
      </c>
      <c r="F50" s="23">
        <f>('Output N'!F50*1000000)/'Output Hours Aggregated'!F50</f>
        <v>122.80751053099878</v>
      </c>
      <c r="G50" s="23">
        <f>('Output N'!G50*1000000)/'Output Hours Aggregated'!G50</f>
        <v>29.802645141316848</v>
      </c>
      <c r="H50" s="23">
        <f>('Output N'!H50*1000000)/'Output Hours Aggregated'!H50</f>
        <v>21.887614438232035</v>
      </c>
      <c r="I50" s="23">
        <f>('Output N'!I50*1000000)/'Output Hours Aggregated'!I50</f>
        <v>19.608651554216092</v>
      </c>
      <c r="J50" s="23">
        <f>('Output N'!J50*1000000)/'Output Hours Aggregated'!J50</f>
        <v>22.288561402319559</v>
      </c>
      <c r="K50" s="23">
        <f>('Output N'!K50*1000000)/'Output Hours Aggregated'!K50</f>
        <v>15.323293694229257</v>
      </c>
      <c r="L50" s="23">
        <f>('Output N'!L50*1000000)/'Output Hours Aggregated'!L50</f>
        <v>53.681160053201538</v>
      </c>
      <c r="M50" s="23">
        <f>('Output N'!M50*1000000)/'Output Hours Aggregated'!M50</f>
        <v>118.48679040937193</v>
      </c>
      <c r="N50" s="23">
        <f>('Output N'!N50*1000000)/'Output Hours Aggregated'!N50</f>
        <v>26.703482451575688</v>
      </c>
      <c r="O50" s="23">
        <f>('Output N'!O50*1000000)/'Output Hours Aggregated'!O50</f>
        <v>15.655199807429625</v>
      </c>
      <c r="P50" s="23">
        <f>('Output N'!P50*1000000)/'Output Hours Aggregated'!P50</f>
        <v>27.87301069729617</v>
      </c>
      <c r="Q50" s="23">
        <f>('Output N'!Q50*1000000)/'Output Hours Aggregated'!Q50</f>
        <v>26.900931326999629</v>
      </c>
      <c r="R50" s="23">
        <f>('Output N'!R50*1000000)/'Output Hours Aggregated'!R50</f>
        <v>19.210459885176213</v>
      </c>
    </row>
    <row r="51" spans="1:18" x14ac:dyDescent="0.25">
      <c r="A51" s="7" t="s">
        <v>81</v>
      </c>
      <c r="B51" s="23">
        <f>('Output N'!B51*1000000)/'Output Hours Aggregated'!B51</f>
        <v>29.518896990054156</v>
      </c>
      <c r="E51" s="23">
        <f>('Output N'!E51*1000000)/'Output Hours Aggregated'!E51</f>
        <v>11.347223068311216</v>
      </c>
      <c r="F51" s="23">
        <f>('Output N'!F51*1000000)/'Output Hours Aggregated'!F51</f>
        <v>112.50145319990226</v>
      </c>
      <c r="G51" s="23">
        <f>('Output N'!G51*1000000)/'Output Hours Aggregated'!G51</f>
        <v>29.572698828344272</v>
      </c>
      <c r="H51" s="23">
        <f>('Output N'!H51*1000000)/'Output Hours Aggregated'!H51</f>
        <v>20.541127650203361</v>
      </c>
      <c r="I51" s="23">
        <f>('Output N'!I51*1000000)/'Output Hours Aggregated'!I51</f>
        <v>20.130687765812347</v>
      </c>
      <c r="J51" s="23">
        <f>('Output N'!J51*1000000)/'Output Hours Aggregated'!J51</f>
        <v>21.71942086108157</v>
      </c>
      <c r="K51" s="23">
        <f>('Output N'!K51*1000000)/'Output Hours Aggregated'!K51</f>
        <v>15.653379145117952</v>
      </c>
      <c r="L51" s="23">
        <f>('Output N'!L51*1000000)/'Output Hours Aggregated'!L51</f>
        <v>49.914676180799049</v>
      </c>
      <c r="M51" s="23">
        <f>('Output N'!M51*1000000)/'Output Hours Aggregated'!M51</f>
        <v>119.63055705075051</v>
      </c>
      <c r="N51" s="23">
        <f>('Output N'!N51*1000000)/'Output Hours Aggregated'!N51</f>
        <v>27.055568706917651</v>
      </c>
      <c r="O51" s="23">
        <f>('Output N'!O51*1000000)/'Output Hours Aggregated'!O51</f>
        <v>15.986532646190788</v>
      </c>
      <c r="P51" s="23">
        <f>('Output N'!P51*1000000)/'Output Hours Aggregated'!P51</f>
        <v>27.977400770329162</v>
      </c>
      <c r="Q51" s="23">
        <f>('Output N'!Q51*1000000)/'Output Hours Aggregated'!Q51</f>
        <v>27.25626460118778</v>
      </c>
      <c r="R51" s="23">
        <f>('Output N'!R51*1000000)/'Output Hours Aggregated'!R51</f>
        <v>20.048873914367256</v>
      </c>
    </row>
    <row r="52" spans="1:18" x14ac:dyDescent="0.25">
      <c r="A52" s="7" t="s">
        <v>82</v>
      </c>
      <c r="B52" s="23">
        <f>('Output N'!B52*1000000)/'Output Hours Aggregated'!B52</f>
        <v>29.608020855156965</v>
      </c>
      <c r="E52" s="23">
        <f>('Output N'!E52*1000000)/'Output Hours Aggregated'!E52</f>
        <v>12.867226212791238</v>
      </c>
      <c r="F52" s="23">
        <f>('Output N'!F52*1000000)/'Output Hours Aggregated'!F52</f>
        <v>118.52530849857008</v>
      </c>
      <c r="G52" s="23">
        <f>('Output N'!G52*1000000)/'Output Hours Aggregated'!G52</f>
        <v>29.631359990113722</v>
      </c>
      <c r="H52" s="23">
        <f>('Output N'!H52*1000000)/'Output Hours Aggregated'!H52</f>
        <v>20.364758691654419</v>
      </c>
      <c r="I52" s="23">
        <f>('Output N'!I52*1000000)/'Output Hours Aggregated'!I52</f>
        <v>20.651611242021609</v>
      </c>
      <c r="J52" s="23">
        <f>('Output N'!J52*1000000)/'Output Hours Aggregated'!J52</f>
        <v>20.432528025341611</v>
      </c>
      <c r="K52" s="23">
        <f>('Output N'!K52*1000000)/'Output Hours Aggregated'!K52</f>
        <v>15.348040621765097</v>
      </c>
      <c r="L52" s="23">
        <f>('Output N'!L52*1000000)/'Output Hours Aggregated'!L52</f>
        <v>49.442194780626103</v>
      </c>
      <c r="M52" s="23">
        <f>('Output N'!M52*1000000)/'Output Hours Aggregated'!M52</f>
        <v>113.53708708746233</v>
      </c>
      <c r="N52" s="23">
        <f>('Output N'!N52*1000000)/'Output Hours Aggregated'!N52</f>
        <v>27.175593718700696</v>
      </c>
      <c r="O52" s="23">
        <f>('Output N'!O52*1000000)/'Output Hours Aggregated'!O52</f>
        <v>16.968465386034428</v>
      </c>
      <c r="P52" s="23">
        <f>('Output N'!P52*1000000)/'Output Hours Aggregated'!P52</f>
        <v>27.595651957322303</v>
      </c>
      <c r="Q52" s="23">
        <f>('Output N'!Q52*1000000)/'Output Hours Aggregated'!Q52</f>
        <v>27.540581093189676</v>
      </c>
      <c r="R52" s="23">
        <f>('Output N'!R52*1000000)/'Output Hours Aggregated'!R52</f>
        <v>19.868645686161251</v>
      </c>
    </row>
    <row r="53" spans="1:18" x14ac:dyDescent="0.25">
      <c r="A53" s="7" t="s">
        <v>83</v>
      </c>
      <c r="B53" s="23">
        <f>('Output N'!B53*1000000)/'Output Hours Aggregated'!B53</f>
        <v>29.945263663381322</v>
      </c>
      <c r="E53" s="23">
        <f>('Output N'!E53*1000000)/'Output Hours Aggregated'!E53</f>
        <v>12.746975614377318</v>
      </c>
      <c r="F53" s="23">
        <f>('Output N'!F53*1000000)/'Output Hours Aggregated'!F53</f>
        <v>116.09364458699186</v>
      </c>
      <c r="G53" s="23">
        <f>('Output N'!G53*1000000)/'Output Hours Aggregated'!G53</f>
        <v>29.833911425143839</v>
      </c>
      <c r="H53" s="23">
        <f>('Output N'!H53*1000000)/'Output Hours Aggregated'!H53</f>
        <v>20.925261415547045</v>
      </c>
      <c r="I53" s="23">
        <f>('Output N'!I53*1000000)/'Output Hours Aggregated'!I53</f>
        <v>20.8335272450601</v>
      </c>
      <c r="J53" s="23">
        <f>('Output N'!J53*1000000)/'Output Hours Aggregated'!J53</f>
        <v>20.802515173713047</v>
      </c>
      <c r="K53" s="23">
        <f>('Output N'!K53*1000000)/'Output Hours Aggregated'!K53</f>
        <v>15.14523382156637</v>
      </c>
      <c r="L53" s="23">
        <f>('Output N'!L53*1000000)/'Output Hours Aggregated'!L53</f>
        <v>49.323273079486583</v>
      </c>
      <c r="M53" s="23">
        <f>('Output N'!M53*1000000)/'Output Hours Aggregated'!M53</f>
        <v>113.88630502304341</v>
      </c>
      <c r="N53" s="23">
        <f>('Output N'!N53*1000000)/'Output Hours Aggregated'!N53</f>
        <v>27.438585547659084</v>
      </c>
      <c r="O53" s="23">
        <f>('Output N'!O53*1000000)/'Output Hours Aggregated'!O53</f>
        <v>17.031667990362415</v>
      </c>
      <c r="P53" s="23">
        <f>('Output N'!P53*1000000)/'Output Hours Aggregated'!P53</f>
        <v>28.664148163278732</v>
      </c>
      <c r="Q53" s="23">
        <f>('Output N'!Q53*1000000)/'Output Hours Aggregated'!Q53</f>
        <v>29.517998896251754</v>
      </c>
      <c r="R53" s="23">
        <f>('Output N'!R53*1000000)/'Output Hours Aggregated'!R53</f>
        <v>20.420813627242616</v>
      </c>
    </row>
    <row r="54" spans="1:18" x14ac:dyDescent="0.25">
      <c r="A54" s="7" t="s">
        <v>84</v>
      </c>
      <c r="B54" s="23">
        <f>('Output N'!B54*1000000)/'Output Hours Aggregated'!B54</f>
        <v>29.712994088265731</v>
      </c>
      <c r="E54" s="23">
        <f>('Output N'!E54*1000000)/'Output Hours Aggregated'!E54</f>
        <v>12.163190095514816</v>
      </c>
      <c r="F54" s="23">
        <f>('Output N'!F54*1000000)/'Output Hours Aggregated'!F54</f>
        <v>114.14143108060267</v>
      </c>
      <c r="G54" s="23">
        <f>('Output N'!G54*1000000)/'Output Hours Aggregated'!G54</f>
        <v>30.914966675074115</v>
      </c>
      <c r="H54" s="23">
        <f>('Output N'!H54*1000000)/'Output Hours Aggregated'!H54</f>
        <v>20.570605305973622</v>
      </c>
      <c r="I54" s="23">
        <f>('Output N'!I54*1000000)/'Output Hours Aggregated'!I54</f>
        <v>21.552692666684813</v>
      </c>
      <c r="J54" s="23">
        <f>('Output N'!J54*1000000)/'Output Hours Aggregated'!J54</f>
        <v>21.967626685820388</v>
      </c>
      <c r="K54" s="23">
        <f>('Output N'!K54*1000000)/'Output Hours Aggregated'!K54</f>
        <v>15.514194218513392</v>
      </c>
      <c r="L54" s="23">
        <f>('Output N'!L54*1000000)/'Output Hours Aggregated'!L54</f>
        <v>51.396582947288358</v>
      </c>
      <c r="M54" s="23">
        <f>('Output N'!M54*1000000)/'Output Hours Aggregated'!M54</f>
        <v>111.69460031956902</v>
      </c>
      <c r="N54" s="23">
        <f>('Output N'!N54*1000000)/'Output Hours Aggregated'!N54</f>
        <v>26.95757334145474</v>
      </c>
      <c r="O54" s="23">
        <f>('Output N'!O54*1000000)/'Output Hours Aggregated'!O54</f>
        <v>16.81658508929857</v>
      </c>
      <c r="P54" s="23">
        <f>('Output N'!P54*1000000)/'Output Hours Aggregated'!P54</f>
        <v>29.050845060092072</v>
      </c>
      <c r="Q54" s="23">
        <f>('Output N'!Q54*1000000)/'Output Hours Aggregated'!Q54</f>
        <v>28.58442067277284</v>
      </c>
      <c r="R54" s="23">
        <f>('Output N'!R54*1000000)/'Output Hours Aggregated'!R54</f>
        <v>19.996685518420481</v>
      </c>
    </row>
    <row r="55" spans="1:18" x14ac:dyDescent="0.25">
      <c r="A55" s="7" t="s">
        <v>85</v>
      </c>
      <c r="B55" s="23">
        <f>('Output N'!B55*1000000)/'Output Hours Aggregated'!B55</f>
        <v>30.021167518987887</v>
      </c>
      <c r="E55" s="23">
        <f>('Output N'!E55*1000000)/'Output Hours Aggregated'!E55</f>
        <v>10.58713270293778</v>
      </c>
      <c r="F55" s="23">
        <f>('Output N'!F55*1000000)/'Output Hours Aggregated'!F55</f>
        <v>109.63816832273592</v>
      </c>
      <c r="G55" s="23">
        <f>('Output N'!G55*1000000)/'Output Hours Aggregated'!G55</f>
        <v>31.700282855183641</v>
      </c>
      <c r="H55" s="23">
        <f>('Output N'!H55*1000000)/'Output Hours Aggregated'!H55</f>
        <v>21.452998415438998</v>
      </c>
      <c r="I55" s="23">
        <f>('Output N'!I55*1000000)/'Output Hours Aggregated'!I55</f>
        <v>21.700777846746707</v>
      </c>
      <c r="J55" s="23">
        <f>('Output N'!J55*1000000)/'Output Hours Aggregated'!J55</f>
        <v>22.303727366277897</v>
      </c>
      <c r="K55" s="23">
        <f>('Output N'!K55*1000000)/'Output Hours Aggregated'!K55</f>
        <v>16.11060739342398</v>
      </c>
      <c r="L55" s="23">
        <f>('Output N'!L55*1000000)/'Output Hours Aggregated'!L55</f>
        <v>51.477097885220203</v>
      </c>
      <c r="M55" s="23">
        <f>('Output N'!M55*1000000)/'Output Hours Aggregated'!M55</f>
        <v>112.12088308411293</v>
      </c>
      <c r="N55" s="23">
        <f>('Output N'!N55*1000000)/'Output Hours Aggregated'!N55</f>
        <v>27.649701844789647</v>
      </c>
      <c r="O55" s="23">
        <f>('Output N'!O55*1000000)/'Output Hours Aggregated'!O55</f>
        <v>17.470138935695434</v>
      </c>
      <c r="P55" s="23">
        <f>('Output N'!P55*1000000)/'Output Hours Aggregated'!P55</f>
        <v>28.442644077258901</v>
      </c>
      <c r="Q55" s="23">
        <f>('Output N'!Q55*1000000)/'Output Hours Aggregated'!Q55</f>
        <v>28.737950240705857</v>
      </c>
      <c r="R55" s="23">
        <f>('Output N'!R55*1000000)/'Output Hours Aggregated'!R55</f>
        <v>20.694761103282428</v>
      </c>
    </row>
    <row r="56" spans="1:18" x14ac:dyDescent="0.25">
      <c r="A56" s="7" t="s">
        <v>86</v>
      </c>
      <c r="B56" s="23">
        <f>('Output N'!B56*1000000)/'Output Hours Aggregated'!B56</f>
        <v>30.215691086516774</v>
      </c>
      <c r="E56" s="23">
        <f>('Output N'!E56*1000000)/'Output Hours Aggregated'!E56</f>
        <v>9.4415028113009836</v>
      </c>
      <c r="F56" s="23">
        <f>('Output N'!F56*1000000)/'Output Hours Aggregated'!F56</f>
        <v>106.37750101837767</v>
      </c>
      <c r="G56" s="23">
        <f>('Output N'!G56*1000000)/'Output Hours Aggregated'!G56</f>
        <v>32.65668677814719</v>
      </c>
      <c r="H56" s="23">
        <f>('Output N'!H56*1000000)/'Output Hours Aggregated'!H56</f>
        <v>21.779430185274123</v>
      </c>
      <c r="I56" s="23">
        <f>('Output N'!I56*1000000)/'Output Hours Aggregated'!I56</f>
        <v>21.818155356930308</v>
      </c>
      <c r="J56" s="23">
        <f>('Output N'!J56*1000000)/'Output Hours Aggregated'!J56</f>
        <v>23.213268788873329</v>
      </c>
      <c r="K56" s="23">
        <f>('Output N'!K56*1000000)/'Output Hours Aggregated'!K56</f>
        <v>16.1939788239251</v>
      </c>
      <c r="L56" s="23">
        <f>('Output N'!L56*1000000)/'Output Hours Aggregated'!L56</f>
        <v>50.448615088921514</v>
      </c>
      <c r="M56" s="23">
        <f>('Output N'!M56*1000000)/'Output Hours Aggregated'!M56</f>
        <v>111.33022999846247</v>
      </c>
      <c r="N56" s="23">
        <f>('Output N'!N56*1000000)/'Output Hours Aggregated'!N56</f>
        <v>28.142473877344912</v>
      </c>
      <c r="O56" s="23">
        <f>('Output N'!O56*1000000)/'Output Hours Aggregated'!O56</f>
        <v>17.150395199115742</v>
      </c>
      <c r="P56" s="23">
        <f>('Output N'!P56*1000000)/'Output Hours Aggregated'!P56</f>
        <v>28.164871069594135</v>
      </c>
      <c r="Q56" s="23">
        <f>('Output N'!Q56*1000000)/'Output Hours Aggregated'!Q56</f>
        <v>28.470650689700992</v>
      </c>
      <c r="R56" s="23">
        <f>('Output N'!R56*1000000)/'Output Hours Aggregated'!R56</f>
        <v>19.631610111557485</v>
      </c>
    </row>
    <row r="57" spans="1:18" x14ac:dyDescent="0.25">
      <c r="A57" s="7" t="s">
        <v>87</v>
      </c>
      <c r="B57" s="23">
        <f>('Output N'!B57*1000000)/'Output Hours Aggregated'!B57</f>
        <v>30.334571426321574</v>
      </c>
      <c r="E57" s="23">
        <f>('Output N'!E57*1000000)/'Output Hours Aggregated'!E57</f>
        <v>9.9016848165576867</v>
      </c>
      <c r="F57" s="23">
        <f>('Output N'!F57*1000000)/'Output Hours Aggregated'!F57</f>
        <v>102.04690871851388</v>
      </c>
      <c r="G57" s="23">
        <f>('Output N'!G57*1000000)/'Output Hours Aggregated'!G57</f>
        <v>32.908286932883136</v>
      </c>
      <c r="H57" s="23">
        <f>('Output N'!H57*1000000)/'Output Hours Aggregated'!H57</f>
        <v>22.143175041227309</v>
      </c>
      <c r="I57" s="23">
        <f>('Output N'!I57*1000000)/'Output Hours Aggregated'!I57</f>
        <v>21.212966033971949</v>
      </c>
      <c r="J57" s="23">
        <f>('Output N'!J57*1000000)/'Output Hours Aggregated'!J57</f>
        <v>23.650967269005982</v>
      </c>
      <c r="K57" s="23">
        <f>('Output N'!K57*1000000)/'Output Hours Aggregated'!K57</f>
        <v>17.076098545969817</v>
      </c>
      <c r="L57" s="23">
        <f>('Output N'!L57*1000000)/'Output Hours Aggregated'!L57</f>
        <v>49.853613747615796</v>
      </c>
      <c r="M57" s="23">
        <f>('Output N'!M57*1000000)/'Output Hours Aggregated'!M57</f>
        <v>114.40809504497662</v>
      </c>
      <c r="N57" s="23">
        <f>('Output N'!N57*1000000)/'Output Hours Aggregated'!N57</f>
        <v>28.756268878603066</v>
      </c>
      <c r="O57" s="23">
        <f>('Output N'!O57*1000000)/'Output Hours Aggregated'!O57</f>
        <v>17.12014143630164</v>
      </c>
      <c r="P57" s="23">
        <f>('Output N'!P57*1000000)/'Output Hours Aggregated'!P57</f>
        <v>28.678475080130742</v>
      </c>
      <c r="Q57" s="23">
        <f>('Output N'!Q57*1000000)/'Output Hours Aggregated'!Q57</f>
        <v>28.255879545811503</v>
      </c>
      <c r="R57" s="23">
        <f>('Output N'!R57*1000000)/'Output Hours Aggregated'!R57</f>
        <v>19.885381343951988</v>
      </c>
    </row>
    <row r="58" spans="1:18" x14ac:dyDescent="0.25">
      <c r="A58" s="7" t="s">
        <v>88</v>
      </c>
      <c r="B58" s="23">
        <f>('Output N'!B58*1000000)/'Output Hours Aggregated'!B58</f>
        <v>30.406199967742157</v>
      </c>
      <c r="E58" s="23">
        <f>('Output N'!E58*1000000)/'Output Hours Aggregated'!E58</f>
        <v>11.942177219505549</v>
      </c>
      <c r="F58" s="23">
        <f>('Output N'!F58*1000000)/'Output Hours Aggregated'!F58</f>
        <v>109.23807179292953</v>
      </c>
      <c r="G58" s="23">
        <f>('Output N'!G58*1000000)/'Output Hours Aggregated'!G58</f>
        <v>32.356173666814399</v>
      </c>
      <c r="H58" s="23">
        <f>('Output N'!H58*1000000)/'Output Hours Aggregated'!H58</f>
        <v>21.637844185168415</v>
      </c>
      <c r="I58" s="23">
        <f>('Output N'!I58*1000000)/'Output Hours Aggregated'!I58</f>
        <v>21.171819618177359</v>
      </c>
      <c r="J58" s="23">
        <f>('Output N'!J58*1000000)/'Output Hours Aggregated'!J58</f>
        <v>23.836749844508986</v>
      </c>
      <c r="K58" s="23">
        <f>('Output N'!K58*1000000)/'Output Hours Aggregated'!K58</f>
        <v>16.575519888273096</v>
      </c>
      <c r="L58" s="23">
        <f>('Output N'!L58*1000000)/'Output Hours Aggregated'!L58</f>
        <v>48.707584314865358</v>
      </c>
      <c r="M58" s="23">
        <f>('Output N'!M58*1000000)/'Output Hours Aggregated'!M58</f>
        <v>109.95396068098619</v>
      </c>
      <c r="N58" s="23">
        <f>('Output N'!N58*1000000)/'Output Hours Aggregated'!N58</f>
        <v>28.768779222500669</v>
      </c>
      <c r="O58" s="23">
        <f>('Output N'!O58*1000000)/'Output Hours Aggregated'!O58</f>
        <v>16.677819321081248</v>
      </c>
      <c r="P58" s="23">
        <f>('Output N'!P58*1000000)/'Output Hours Aggregated'!P58</f>
        <v>29.364247885674168</v>
      </c>
      <c r="Q58" s="23">
        <f>('Output N'!Q58*1000000)/'Output Hours Aggregated'!Q58</f>
        <v>28.952526673719468</v>
      </c>
      <c r="R58" s="23">
        <f>('Output N'!R58*1000000)/'Output Hours Aggregated'!R58</f>
        <v>20.245531325267887</v>
      </c>
    </row>
    <row r="59" spans="1:18" x14ac:dyDescent="0.25">
      <c r="A59" s="7" t="s">
        <v>89</v>
      </c>
      <c r="B59" s="23">
        <f>('Output N'!B59*1000000)/'Output Hours Aggregated'!B59</f>
        <v>30.788505834291879</v>
      </c>
      <c r="E59" s="23">
        <f>('Output N'!E59*1000000)/'Output Hours Aggregated'!E59</f>
        <v>17.325387336360084</v>
      </c>
      <c r="F59" s="23">
        <f>('Output N'!F59*1000000)/'Output Hours Aggregated'!F59</f>
        <v>87.164891769878722</v>
      </c>
      <c r="G59" s="23">
        <f>('Output N'!G59*1000000)/'Output Hours Aggregated'!G59</f>
        <v>32.551539561098373</v>
      </c>
      <c r="H59" s="23">
        <f>('Output N'!H59*1000000)/'Output Hours Aggregated'!H59</f>
        <v>22.770265256996211</v>
      </c>
      <c r="I59" s="23">
        <f>('Output N'!I59*1000000)/'Output Hours Aggregated'!I59</f>
        <v>21.373521072284795</v>
      </c>
      <c r="J59" s="23">
        <f>('Output N'!J59*1000000)/'Output Hours Aggregated'!J59</f>
        <v>24.231144748983382</v>
      </c>
      <c r="K59" s="23">
        <f>('Output N'!K59*1000000)/'Output Hours Aggregated'!K59</f>
        <v>17.109306411285189</v>
      </c>
      <c r="L59" s="23">
        <f>('Output N'!L59*1000000)/'Output Hours Aggregated'!L59</f>
        <v>49.719912989290222</v>
      </c>
      <c r="M59" s="23">
        <f>('Output N'!M59*1000000)/'Output Hours Aggregated'!M59</f>
        <v>111.67084177297755</v>
      </c>
      <c r="N59" s="23">
        <f>('Output N'!N59*1000000)/'Output Hours Aggregated'!N59</f>
        <v>28.510526461143169</v>
      </c>
      <c r="O59" s="23">
        <f>('Output N'!O59*1000000)/'Output Hours Aggregated'!O59</f>
        <v>17.470314453070646</v>
      </c>
      <c r="P59" s="23">
        <f>('Output N'!P59*1000000)/'Output Hours Aggregated'!P59</f>
        <v>29.461805180399779</v>
      </c>
      <c r="Q59" s="23">
        <f>('Output N'!Q59*1000000)/'Output Hours Aggregated'!Q59</f>
        <v>29.91350070069948</v>
      </c>
      <c r="R59" s="23">
        <f>('Output N'!R59*1000000)/'Output Hours Aggregated'!R59</f>
        <v>20.534165830487094</v>
      </c>
    </row>
    <row r="60" spans="1:18" x14ac:dyDescent="0.25">
      <c r="A60" s="7" t="s">
        <v>90</v>
      </c>
      <c r="B60" s="23">
        <f>('Output N'!B60*1000000)/'Output Hours Aggregated'!B60</f>
        <v>30.817337341755525</v>
      </c>
      <c r="E60" s="23">
        <f>('Output N'!E60*1000000)/'Output Hours Aggregated'!E60</f>
        <v>15.504437557307519</v>
      </c>
      <c r="F60" s="23">
        <f>('Output N'!F60*1000000)/'Output Hours Aggregated'!F60</f>
        <v>98.099162770590581</v>
      </c>
      <c r="G60" s="23">
        <f>('Output N'!G60*1000000)/'Output Hours Aggregated'!G60</f>
        <v>33.476873905271887</v>
      </c>
      <c r="H60" s="23">
        <f>('Output N'!H60*1000000)/'Output Hours Aggregated'!H60</f>
        <v>23.059123772953107</v>
      </c>
      <c r="I60" s="23">
        <f>('Output N'!I60*1000000)/'Output Hours Aggregated'!I60</f>
        <v>21.511439208021571</v>
      </c>
      <c r="J60" s="23">
        <f>('Output N'!J60*1000000)/'Output Hours Aggregated'!J60</f>
        <v>25.094206927830761</v>
      </c>
      <c r="K60" s="23">
        <f>('Output N'!K60*1000000)/'Output Hours Aggregated'!K60</f>
        <v>18.159255778770557</v>
      </c>
      <c r="L60" s="23">
        <f>('Output N'!L60*1000000)/'Output Hours Aggregated'!L60</f>
        <v>50.342121753859466</v>
      </c>
      <c r="M60" s="23">
        <f>('Output N'!M60*1000000)/'Output Hours Aggregated'!M60</f>
        <v>115.03822503824372</v>
      </c>
      <c r="N60" s="23">
        <f>('Output N'!N60*1000000)/'Output Hours Aggregated'!N60</f>
        <v>29.169602589812854</v>
      </c>
      <c r="O60" s="23">
        <f>('Output N'!O60*1000000)/'Output Hours Aggregated'!O60</f>
        <v>17.359166909690764</v>
      </c>
      <c r="P60" s="23">
        <f>('Output N'!P60*1000000)/'Output Hours Aggregated'!P60</f>
        <v>30.900809367706213</v>
      </c>
      <c r="Q60" s="23">
        <f>('Output N'!Q60*1000000)/'Output Hours Aggregated'!Q60</f>
        <v>28.079083340965745</v>
      </c>
      <c r="R60" s="23">
        <f>('Output N'!R60*1000000)/'Output Hours Aggregated'!R60</f>
        <v>20.563109851915168</v>
      </c>
    </row>
    <row r="61" spans="1:18" x14ac:dyDescent="0.25">
      <c r="A61" s="7" t="s">
        <v>91</v>
      </c>
      <c r="B61" s="23">
        <f>('Output N'!B61*1000000)/'Output Hours Aggregated'!B61</f>
        <v>30.880779843038621</v>
      </c>
      <c r="E61" s="23">
        <f>('Output N'!E61*1000000)/'Output Hours Aggregated'!E61</f>
        <v>10.813769419114715</v>
      </c>
      <c r="F61" s="23">
        <f>('Output N'!F61*1000000)/'Output Hours Aggregated'!F61</f>
        <v>100.86757835864617</v>
      </c>
      <c r="G61" s="23">
        <f>('Output N'!G61*1000000)/'Output Hours Aggregated'!G61</f>
        <v>33.652060424444265</v>
      </c>
      <c r="H61" s="23">
        <f>('Output N'!H61*1000000)/'Output Hours Aggregated'!H61</f>
        <v>22.480836045304695</v>
      </c>
      <c r="I61" s="23">
        <f>('Output N'!I61*1000000)/'Output Hours Aggregated'!I61</f>
        <v>21.529738234454896</v>
      </c>
      <c r="J61" s="23">
        <f>('Output N'!J61*1000000)/'Output Hours Aggregated'!J61</f>
        <v>24.714406238290628</v>
      </c>
      <c r="K61" s="23">
        <f>('Output N'!K61*1000000)/'Output Hours Aggregated'!K61</f>
        <v>18.041471435606638</v>
      </c>
      <c r="L61" s="23">
        <f>('Output N'!L61*1000000)/'Output Hours Aggregated'!L61</f>
        <v>50.830109690541747</v>
      </c>
      <c r="M61" s="23">
        <f>('Output N'!M61*1000000)/'Output Hours Aggregated'!M61</f>
        <v>115.45658595767205</v>
      </c>
      <c r="N61" s="23">
        <f>('Output N'!N61*1000000)/'Output Hours Aggregated'!N61</f>
        <v>28.30792519990888</v>
      </c>
      <c r="O61" s="23">
        <f>('Output N'!O61*1000000)/'Output Hours Aggregated'!O61</f>
        <v>16.880116099157195</v>
      </c>
      <c r="P61" s="23">
        <f>('Output N'!P61*1000000)/'Output Hours Aggregated'!P61</f>
        <v>30.495265061680975</v>
      </c>
      <c r="Q61" s="23">
        <f>('Output N'!Q61*1000000)/'Output Hours Aggregated'!Q61</f>
        <v>28.021028260136298</v>
      </c>
      <c r="R61" s="23">
        <f>('Output N'!R61*1000000)/'Output Hours Aggregated'!R61</f>
        <v>20.708328543800242</v>
      </c>
    </row>
    <row r="62" spans="1:18" x14ac:dyDescent="0.25">
      <c r="A62" s="7" t="s">
        <v>92</v>
      </c>
      <c r="B62" s="23">
        <f>('Output N'!B62*1000000)/'Output Hours Aggregated'!B62</f>
        <v>31.335456996592757</v>
      </c>
      <c r="E62" s="23">
        <f>('Output N'!E62*1000000)/'Output Hours Aggregated'!E62</f>
        <v>7.6567319678788301</v>
      </c>
      <c r="F62" s="23">
        <f>('Output N'!F62*1000000)/'Output Hours Aggregated'!F62</f>
        <v>103.55972932838704</v>
      </c>
      <c r="G62" s="23">
        <f>('Output N'!G62*1000000)/'Output Hours Aggregated'!G62</f>
        <v>33.743208791638068</v>
      </c>
      <c r="H62" s="23">
        <f>('Output N'!H62*1000000)/'Output Hours Aggregated'!H62</f>
        <v>23.782570797425198</v>
      </c>
      <c r="I62" s="23">
        <f>('Output N'!I62*1000000)/'Output Hours Aggregated'!I62</f>
        <v>21.055015133047949</v>
      </c>
      <c r="J62" s="23">
        <f>('Output N'!J62*1000000)/'Output Hours Aggregated'!J62</f>
        <v>24.408206785930521</v>
      </c>
      <c r="K62" s="23">
        <f>('Output N'!K62*1000000)/'Output Hours Aggregated'!K62</f>
        <v>18.272691891956736</v>
      </c>
      <c r="L62" s="23">
        <f>('Output N'!L62*1000000)/'Output Hours Aggregated'!L62</f>
        <v>49.942347990426107</v>
      </c>
      <c r="M62" s="23">
        <f>('Output N'!M62*1000000)/'Output Hours Aggregated'!M62</f>
        <v>117.59891163212878</v>
      </c>
      <c r="N62" s="23">
        <f>('Output N'!N62*1000000)/'Output Hours Aggregated'!N62</f>
        <v>28.34732638520558</v>
      </c>
      <c r="O62" s="23">
        <f>('Output N'!O62*1000000)/'Output Hours Aggregated'!O62</f>
        <v>16.853915768366271</v>
      </c>
      <c r="P62" s="23">
        <f>('Output N'!P62*1000000)/'Output Hours Aggregated'!P62</f>
        <v>30.9979347292245</v>
      </c>
      <c r="Q62" s="23">
        <f>('Output N'!Q62*1000000)/'Output Hours Aggregated'!Q62</f>
        <v>29.319077693869581</v>
      </c>
      <c r="R62" s="23">
        <f>('Output N'!R62*1000000)/'Output Hours Aggregated'!R62</f>
        <v>20.798217061162585</v>
      </c>
    </row>
    <row r="63" spans="1:18" x14ac:dyDescent="0.25">
      <c r="A63" s="7" t="s">
        <v>93</v>
      </c>
      <c r="B63" s="23">
        <f>('Output N'!B63*1000000)/'Output Hours Aggregated'!B63</f>
        <v>31.156009383586731</v>
      </c>
      <c r="E63" s="23">
        <f>('Output N'!E63*1000000)/'Output Hours Aggregated'!E63</f>
        <v>6.2520410536063586</v>
      </c>
      <c r="F63" s="23">
        <f>('Output N'!F63*1000000)/'Output Hours Aggregated'!F63</f>
        <v>98.988539944463071</v>
      </c>
      <c r="G63" s="23">
        <f>('Output N'!G63*1000000)/'Output Hours Aggregated'!G63</f>
        <v>34.077000707316245</v>
      </c>
      <c r="H63" s="23">
        <f>('Output N'!H63*1000000)/'Output Hours Aggregated'!H63</f>
        <v>23.574410917415026</v>
      </c>
      <c r="I63" s="23">
        <f>('Output N'!I63*1000000)/'Output Hours Aggregated'!I63</f>
        <v>21.418921215082072</v>
      </c>
      <c r="J63" s="23">
        <f>('Output N'!J63*1000000)/'Output Hours Aggregated'!J63</f>
        <v>23.887977247952282</v>
      </c>
      <c r="K63" s="23">
        <f>('Output N'!K63*1000000)/'Output Hours Aggregated'!K63</f>
        <v>17.658045420169771</v>
      </c>
      <c r="L63" s="23">
        <f>('Output N'!L63*1000000)/'Output Hours Aggregated'!L63</f>
        <v>53.510704349312405</v>
      </c>
      <c r="M63" s="23">
        <f>('Output N'!M63*1000000)/'Output Hours Aggregated'!M63</f>
        <v>116.11083396251152</v>
      </c>
      <c r="N63" s="23">
        <f>('Output N'!N63*1000000)/'Output Hours Aggregated'!N63</f>
        <v>28.91100877353287</v>
      </c>
      <c r="O63" s="23">
        <f>('Output N'!O63*1000000)/'Output Hours Aggregated'!O63</f>
        <v>16.966597131847891</v>
      </c>
      <c r="P63" s="23">
        <f>('Output N'!P63*1000000)/'Output Hours Aggregated'!P63</f>
        <v>32.001018249663531</v>
      </c>
      <c r="Q63" s="23">
        <f>('Output N'!Q63*1000000)/'Output Hours Aggregated'!Q63</f>
        <v>29.387043518445143</v>
      </c>
      <c r="R63" s="23">
        <f>('Output N'!R63*1000000)/'Output Hours Aggregated'!R63</f>
        <v>21.324752634716436</v>
      </c>
    </row>
    <row r="64" spans="1:18" x14ac:dyDescent="0.25">
      <c r="A64" s="7" t="s">
        <v>94</v>
      </c>
      <c r="B64" s="23">
        <f>('Output N'!B64*1000000)/'Output Hours Aggregated'!B64</f>
        <v>31.130050090613764</v>
      </c>
      <c r="E64" s="23">
        <f>('Output N'!E64*1000000)/'Output Hours Aggregated'!E64</f>
        <v>10.737747832033602</v>
      </c>
      <c r="F64" s="23">
        <f>('Output N'!F64*1000000)/'Output Hours Aggregated'!F64</f>
        <v>101.63191636622049</v>
      </c>
      <c r="G64" s="23">
        <f>('Output N'!G64*1000000)/'Output Hours Aggregated'!G64</f>
        <v>33.57286488887469</v>
      </c>
      <c r="H64" s="23">
        <f>('Output N'!H64*1000000)/'Output Hours Aggregated'!H64</f>
        <v>23.802292839947501</v>
      </c>
      <c r="I64" s="23">
        <f>('Output N'!I64*1000000)/'Output Hours Aggregated'!I64</f>
        <v>21.422534432989771</v>
      </c>
      <c r="J64" s="23">
        <f>('Output N'!J64*1000000)/'Output Hours Aggregated'!J64</f>
        <v>23.885526182127798</v>
      </c>
      <c r="K64" s="23">
        <f>('Output N'!K64*1000000)/'Output Hours Aggregated'!K64</f>
        <v>17.967257738409817</v>
      </c>
      <c r="L64" s="23">
        <f>('Output N'!L64*1000000)/'Output Hours Aggregated'!L64</f>
        <v>50.805187556775408</v>
      </c>
      <c r="M64" s="23">
        <f>('Output N'!M64*1000000)/'Output Hours Aggregated'!M64</f>
        <v>120.15683242451105</v>
      </c>
      <c r="N64" s="23">
        <f>('Output N'!N64*1000000)/'Output Hours Aggregated'!N64</f>
        <v>27.362534370793608</v>
      </c>
      <c r="O64" s="23">
        <f>('Output N'!O64*1000000)/'Output Hours Aggregated'!O64</f>
        <v>16.522838116110396</v>
      </c>
      <c r="P64" s="23">
        <f>('Output N'!P64*1000000)/'Output Hours Aggregated'!P64</f>
        <v>31.298514375274532</v>
      </c>
      <c r="Q64" s="23">
        <f>('Output N'!Q64*1000000)/'Output Hours Aggregated'!Q64</f>
        <v>27.617820307537578</v>
      </c>
      <c r="R64" s="23">
        <f>('Output N'!R64*1000000)/'Output Hours Aggregated'!R64</f>
        <v>21.128167872172487</v>
      </c>
    </row>
    <row r="65" spans="1:18" x14ac:dyDescent="0.25">
      <c r="A65" s="7" t="s">
        <v>95</v>
      </c>
      <c r="B65" s="23">
        <f>('Output N'!B65*1000000)/'Output Hours Aggregated'!B65</f>
        <v>31.529754147709568</v>
      </c>
      <c r="E65" s="23">
        <f>('Output N'!E65*1000000)/'Output Hours Aggregated'!E65</f>
        <v>15.770857000985661</v>
      </c>
      <c r="F65" s="23">
        <f>('Output N'!F65*1000000)/'Output Hours Aggregated'!F65</f>
        <v>93.826831523111423</v>
      </c>
      <c r="G65" s="23">
        <f>('Output N'!G65*1000000)/'Output Hours Aggregated'!G65</f>
        <v>33.971804122365207</v>
      </c>
      <c r="H65" s="23">
        <f>('Output N'!H65*1000000)/'Output Hours Aggregated'!H65</f>
        <v>23.854816755929814</v>
      </c>
      <c r="I65" s="23">
        <f>('Output N'!I65*1000000)/'Output Hours Aggregated'!I65</f>
        <v>21.294627858811054</v>
      </c>
      <c r="J65" s="23">
        <f>('Output N'!J65*1000000)/'Output Hours Aggregated'!J65</f>
        <v>24.047005548889114</v>
      </c>
      <c r="K65" s="23">
        <f>('Output N'!K65*1000000)/'Output Hours Aggregated'!K65</f>
        <v>17.913287262220091</v>
      </c>
      <c r="L65" s="23">
        <f>('Output N'!L65*1000000)/'Output Hours Aggregated'!L65</f>
        <v>50.773374602806868</v>
      </c>
      <c r="M65" s="23">
        <f>('Output N'!M65*1000000)/'Output Hours Aggregated'!M65</f>
        <v>119.79804909512197</v>
      </c>
      <c r="N65" s="23">
        <f>('Output N'!N65*1000000)/'Output Hours Aggregated'!N65</f>
        <v>27.420011377476378</v>
      </c>
      <c r="O65" s="23">
        <f>('Output N'!O65*1000000)/'Output Hours Aggregated'!O65</f>
        <v>17.192799391243668</v>
      </c>
      <c r="P65" s="23">
        <f>('Output N'!P65*1000000)/'Output Hours Aggregated'!P65</f>
        <v>31.44931071279845</v>
      </c>
      <c r="Q65" s="23">
        <f>('Output N'!Q65*1000000)/'Output Hours Aggregated'!Q65</f>
        <v>27.489000804137845</v>
      </c>
      <c r="R65" s="23">
        <f>('Output N'!R65*1000000)/'Output Hours Aggregated'!R65</f>
        <v>20.573722041931234</v>
      </c>
    </row>
    <row r="66" spans="1:18" x14ac:dyDescent="0.25">
      <c r="A66" s="7" t="s">
        <v>96</v>
      </c>
      <c r="B66" s="23">
        <f>('Output N'!B66*1000000)/'Output Hours Aggregated'!B66</f>
        <v>31.451401452266083</v>
      </c>
      <c r="E66" s="23">
        <f>('Output N'!E66*1000000)/'Output Hours Aggregated'!E66</f>
        <v>19.067839627947563</v>
      </c>
      <c r="F66" s="23">
        <f>('Output N'!F66*1000000)/'Output Hours Aggregated'!F66</f>
        <v>94.954571031645173</v>
      </c>
      <c r="G66" s="23">
        <f>('Output N'!G66*1000000)/'Output Hours Aggregated'!G66</f>
        <v>34.564187173717599</v>
      </c>
      <c r="H66" s="23">
        <f>('Output N'!H66*1000000)/'Output Hours Aggregated'!H66</f>
        <v>23.982998007795839</v>
      </c>
      <c r="I66" s="23">
        <f>('Output N'!I66*1000000)/'Output Hours Aggregated'!I66</f>
        <v>21.263364700536535</v>
      </c>
      <c r="J66" s="23">
        <f>('Output N'!J66*1000000)/'Output Hours Aggregated'!J66</f>
        <v>24.376407415838205</v>
      </c>
      <c r="K66" s="23">
        <f>('Output N'!K66*1000000)/'Output Hours Aggregated'!K66</f>
        <v>18.219791713491301</v>
      </c>
      <c r="L66" s="23">
        <f>('Output N'!L66*1000000)/'Output Hours Aggregated'!L66</f>
        <v>50.859363316540339</v>
      </c>
      <c r="M66" s="23">
        <f>('Output N'!M66*1000000)/'Output Hours Aggregated'!M66</f>
        <v>118.70489782264944</v>
      </c>
      <c r="N66" s="23">
        <f>('Output N'!N66*1000000)/'Output Hours Aggregated'!N66</f>
        <v>27.85569213230723</v>
      </c>
      <c r="O66" s="23">
        <f>('Output N'!O66*1000000)/'Output Hours Aggregated'!O66</f>
        <v>18.262935127364347</v>
      </c>
      <c r="P66" s="23">
        <f>('Output N'!P66*1000000)/'Output Hours Aggregated'!P66</f>
        <v>30.95222041371753</v>
      </c>
      <c r="Q66" s="23">
        <f>('Output N'!Q66*1000000)/'Output Hours Aggregated'!Q66</f>
        <v>28.855433804843333</v>
      </c>
      <c r="R66" s="23">
        <f>('Output N'!R66*1000000)/'Output Hours Aggregated'!R66</f>
        <v>20.580231898334031</v>
      </c>
    </row>
    <row r="67" spans="1:18" x14ac:dyDescent="0.25">
      <c r="A67" s="7" t="s">
        <v>97</v>
      </c>
      <c r="B67" s="23">
        <f>('Output N'!B67*1000000)/'Output Hours Aggregated'!B67</f>
        <v>31.64045791646193</v>
      </c>
      <c r="E67" s="23">
        <f>('Output N'!E67*1000000)/'Output Hours Aggregated'!E67</f>
        <v>15.012025649984366</v>
      </c>
      <c r="F67" s="23">
        <f>('Output N'!F67*1000000)/'Output Hours Aggregated'!F67</f>
        <v>82.137926949075649</v>
      </c>
      <c r="G67" s="23">
        <f>('Output N'!G67*1000000)/'Output Hours Aggregated'!G67</f>
        <v>35.30212383085513</v>
      </c>
      <c r="H67" s="23">
        <f>('Output N'!H67*1000000)/'Output Hours Aggregated'!H67</f>
        <v>24.508084534963107</v>
      </c>
      <c r="I67" s="23">
        <f>('Output N'!I67*1000000)/'Output Hours Aggregated'!I67</f>
        <v>21.618117269397036</v>
      </c>
      <c r="J67" s="23">
        <f>('Output N'!J67*1000000)/'Output Hours Aggregated'!J67</f>
        <v>25.060491897507049</v>
      </c>
      <c r="K67" s="23">
        <f>('Output N'!K67*1000000)/'Output Hours Aggregated'!K67</f>
        <v>18.534731225947514</v>
      </c>
      <c r="L67" s="23">
        <f>('Output N'!L67*1000000)/'Output Hours Aggregated'!L67</f>
        <v>50.764006662210548</v>
      </c>
      <c r="M67" s="23">
        <f>('Output N'!M67*1000000)/'Output Hours Aggregated'!M67</f>
        <v>122.67405996064507</v>
      </c>
      <c r="N67" s="23">
        <f>('Output N'!N67*1000000)/'Output Hours Aggregated'!N67</f>
        <v>28.53024046181849</v>
      </c>
      <c r="O67" s="23">
        <f>('Output N'!O67*1000000)/'Output Hours Aggregated'!O67</f>
        <v>18.007465728434571</v>
      </c>
      <c r="P67" s="23">
        <f>('Output N'!P67*1000000)/'Output Hours Aggregated'!P67</f>
        <v>31.683416963054189</v>
      </c>
      <c r="Q67" s="23">
        <f>('Output N'!Q67*1000000)/'Output Hours Aggregated'!Q67</f>
        <v>28.818025082539336</v>
      </c>
      <c r="R67" s="23">
        <f>('Output N'!R67*1000000)/'Output Hours Aggregated'!R67</f>
        <v>20.67159609105174</v>
      </c>
    </row>
    <row r="68" spans="1:18" x14ac:dyDescent="0.25">
      <c r="A68" s="7" t="s">
        <v>98</v>
      </c>
      <c r="B68" s="23">
        <f>('Output N'!B68*1000000)/'Output Hours Aggregated'!B68</f>
        <v>31.825089294376777</v>
      </c>
      <c r="E68" s="23">
        <f>('Output N'!E68*1000000)/'Output Hours Aggregated'!E68</f>
        <v>14.516748344632198</v>
      </c>
      <c r="F68" s="23">
        <f>('Output N'!F68*1000000)/'Output Hours Aggregated'!F68</f>
        <v>97.505404842742863</v>
      </c>
      <c r="G68" s="23">
        <f>('Output N'!G68*1000000)/'Output Hours Aggregated'!G68</f>
        <v>35.867028623288249</v>
      </c>
      <c r="H68" s="23">
        <f>('Output N'!H68*1000000)/'Output Hours Aggregated'!H68</f>
        <v>25.144194432065653</v>
      </c>
      <c r="I68" s="23">
        <f>('Output N'!I68*1000000)/'Output Hours Aggregated'!I68</f>
        <v>21.50226016239268</v>
      </c>
      <c r="J68" s="23">
        <f>('Output N'!J68*1000000)/'Output Hours Aggregated'!J68</f>
        <v>25.466394048379978</v>
      </c>
      <c r="K68" s="23">
        <f>('Output N'!K68*1000000)/'Output Hours Aggregated'!K68</f>
        <v>18.415210621648608</v>
      </c>
      <c r="L68" s="23">
        <f>('Output N'!L68*1000000)/'Output Hours Aggregated'!L68</f>
        <v>49.438765894623643</v>
      </c>
      <c r="M68" s="23">
        <f>('Output N'!M68*1000000)/'Output Hours Aggregated'!M68</f>
        <v>123.03466518340616</v>
      </c>
      <c r="N68" s="23">
        <f>('Output N'!N68*1000000)/'Output Hours Aggregated'!N68</f>
        <v>28.12335438975769</v>
      </c>
      <c r="O68" s="23">
        <f>('Output N'!O68*1000000)/'Output Hours Aggregated'!O68</f>
        <v>19.052464607864948</v>
      </c>
      <c r="P68" s="23">
        <f>('Output N'!P68*1000000)/'Output Hours Aggregated'!P68</f>
        <v>31.494685306102333</v>
      </c>
      <c r="Q68" s="23">
        <f>('Output N'!Q68*1000000)/'Output Hours Aggregated'!Q68</f>
        <v>28.921824502159513</v>
      </c>
      <c r="R68" s="23">
        <f>('Output N'!R68*1000000)/'Output Hours Aggregated'!R68</f>
        <v>20.320533970126771</v>
      </c>
    </row>
    <row r="69" spans="1:18" x14ac:dyDescent="0.25">
      <c r="A69" s="7" t="s">
        <v>99</v>
      </c>
      <c r="B69" s="23">
        <f>('Output N'!B69*1000000)/'Output Hours Aggregated'!B69</f>
        <v>32.121229033367165</v>
      </c>
      <c r="E69" s="23">
        <f>('Output N'!E69*1000000)/'Output Hours Aggregated'!E69</f>
        <v>12.867504864135309</v>
      </c>
      <c r="F69" s="23">
        <f>('Output N'!F69*1000000)/'Output Hours Aggregated'!F69</f>
        <v>96.346996610166244</v>
      </c>
      <c r="G69" s="23">
        <f>('Output N'!G69*1000000)/'Output Hours Aggregated'!G69</f>
        <v>36.136303642834058</v>
      </c>
      <c r="H69" s="23">
        <f>('Output N'!H69*1000000)/'Output Hours Aggregated'!H69</f>
        <v>25.213186391905623</v>
      </c>
      <c r="I69" s="23">
        <f>('Output N'!I69*1000000)/'Output Hours Aggregated'!I69</f>
        <v>21.706008330559488</v>
      </c>
      <c r="J69" s="23">
        <f>('Output N'!J69*1000000)/'Output Hours Aggregated'!J69</f>
        <v>25.215780055752091</v>
      </c>
      <c r="K69" s="23">
        <f>('Output N'!K69*1000000)/'Output Hours Aggregated'!K69</f>
        <v>18.42911305832984</v>
      </c>
      <c r="L69" s="23">
        <f>('Output N'!L69*1000000)/'Output Hours Aggregated'!L69</f>
        <v>47.830067386110102</v>
      </c>
      <c r="M69" s="23">
        <f>('Output N'!M69*1000000)/'Output Hours Aggregated'!M69</f>
        <v>123.70100330629418</v>
      </c>
      <c r="N69" s="23">
        <f>('Output N'!N69*1000000)/'Output Hours Aggregated'!N69</f>
        <v>28.712888299156425</v>
      </c>
      <c r="O69" s="23">
        <f>('Output N'!O69*1000000)/'Output Hours Aggregated'!O69</f>
        <v>19.53131942436827</v>
      </c>
      <c r="P69" s="23">
        <f>('Output N'!P69*1000000)/'Output Hours Aggregated'!P69</f>
        <v>31.605076752401814</v>
      </c>
      <c r="Q69" s="23">
        <f>('Output N'!Q69*1000000)/'Output Hours Aggregated'!Q69</f>
        <v>27.411352300427165</v>
      </c>
      <c r="R69" s="23">
        <f>('Output N'!R69*1000000)/'Output Hours Aggregated'!R69</f>
        <v>20.159279788738065</v>
      </c>
    </row>
    <row r="70" spans="1:18" x14ac:dyDescent="0.25">
      <c r="A70" s="7" t="s">
        <v>100</v>
      </c>
      <c r="B70" s="23">
        <f>('Output N'!B70*1000000)/'Output Hours Aggregated'!B70</f>
        <v>32.401358364838657</v>
      </c>
      <c r="E70" s="23">
        <f>('Output N'!E70*1000000)/'Output Hours Aggregated'!E70</f>
        <v>14.41278161617006</v>
      </c>
      <c r="F70" s="23">
        <f>('Output N'!F70*1000000)/'Output Hours Aggregated'!F70</f>
        <v>105.40901808292247</v>
      </c>
      <c r="G70" s="23">
        <f>('Output N'!G70*1000000)/'Output Hours Aggregated'!G70</f>
        <v>36.367994564728889</v>
      </c>
      <c r="H70" s="23">
        <f>('Output N'!H70*1000000)/'Output Hours Aggregated'!H70</f>
        <v>25.371834328980256</v>
      </c>
      <c r="I70" s="23">
        <f>('Output N'!I70*1000000)/'Output Hours Aggregated'!I70</f>
        <v>21.821185132355009</v>
      </c>
      <c r="J70" s="23">
        <f>('Output N'!J70*1000000)/'Output Hours Aggregated'!J70</f>
        <v>25.347750732639184</v>
      </c>
      <c r="K70" s="23">
        <f>('Output N'!K70*1000000)/'Output Hours Aggregated'!K70</f>
        <v>18.37945557868435</v>
      </c>
      <c r="L70" s="23">
        <f>('Output N'!L70*1000000)/'Output Hours Aggregated'!L70</f>
        <v>47.602374457049194</v>
      </c>
      <c r="M70" s="23">
        <f>('Output N'!M70*1000000)/'Output Hours Aggregated'!M70</f>
        <v>124.0341086155928</v>
      </c>
      <c r="N70" s="23">
        <f>('Output N'!N70*1000000)/'Output Hours Aggregated'!N70</f>
        <v>28.470675411472953</v>
      </c>
      <c r="O70" s="23">
        <f>('Output N'!O70*1000000)/'Output Hours Aggregated'!O70</f>
        <v>20.153796555639307</v>
      </c>
      <c r="P70" s="23">
        <f>('Output N'!P70*1000000)/'Output Hours Aggregated'!P70</f>
        <v>32.997711738379301</v>
      </c>
      <c r="Q70" s="23">
        <f>('Output N'!Q70*1000000)/'Output Hours Aggregated'!Q70</f>
        <v>27.839661415168894</v>
      </c>
      <c r="R70" s="23">
        <f>('Output N'!R70*1000000)/'Output Hours Aggregated'!R70</f>
        <v>20.614703026108515</v>
      </c>
    </row>
    <row r="71" spans="1:18" x14ac:dyDescent="0.25">
      <c r="A71" s="7" t="s">
        <v>101</v>
      </c>
      <c r="B71" s="23">
        <f>('Output N'!B71*1000000)/'Output Hours Aggregated'!B71</f>
        <v>32.411914272379974</v>
      </c>
      <c r="E71" s="23">
        <f>('Output N'!E71*1000000)/'Output Hours Aggregated'!E71</f>
        <v>16.194356217816757</v>
      </c>
      <c r="F71" s="23">
        <f>('Output N'!F71*1000000)/'Output Hours Aggregated'!F71</f>
        <v>104.77319666588063</v>
      </c>
      <c r="G71" s="23">
        <f>('Output N'!G71*1000000)/'Output Hours Aggregated'!G71</f>
        <v>36.648176166130476</v>
      </c>
      <c r="H71" s="23">
        <f>('Output N'!H71*1000000)/'Output Hours Aggregated'!H71</f>
        <v>25.13910558647898</v>
      </c>
      <c r="I71" s="23">
        <f>('Output N'!I71*1000000)/'Output Hours Aggregated'!I71</f>
        <v>22.152212234415096</v>
      </c>
      <c r="J71" s="23">
        <f>('Output N'!J71*1000000)/'Output Hours Aggregated'!J71</f>
        <v>25.299153597140098</v>
      </c>
      <c r="K71" s="23">
        <f>('Output N'!K71*1000000)/'Output Hours Aggregated'!K71</f>
        <v>18.342612231667037</v>
      </c>
      <c r="L71" s="23">
        <f>('Output N'!L71*1000000)/'Output Hours Aggregated'!L71</f>
        <v>47.493166669171309</v>
      </c>
      <c r="M71" s="23">
        <f>('Output N'!M71*1000000)/'Output Hours Aggregated'!M71</f>
        <v>125.07465150220375</v>
      </c>
      <c r="N71" s="23">
        <f>('Output N'!N71*1000000)/'Output Hours Aggregated'!N71</f>
        <v>28.074816538124477</v>
      </c>
      <c r="O71" s="23">
        <f>('Output N'!O71*1000000)/'Output Hours Aggregated'!O71</f>
        <v>20.152465880106355</v>
      </c>
      <c r="P71" s="23">
        <f>('Output N'!P71*1000000)/'Output Hours Aggregated'!P71</f>
        <v>32.825485698338277</v>
      </c>
      <c r="Q71" s="23">
        <f>('Output N'!Q71*1000000)/'Output Hours Aggregated'!Q71</f>
        <v>28.008035871144621</v>
      </c>
      <c r="R71" s="23">
        <f>('Output N'!R71*1000000)/'Output Hours Aggregated'!R71</f>
        <v>20.663036953505198</v>
      </c>
    </row>
    <row r="72" spans="1:18" x14ac:dyDescent="0.25">
      <c r="A72" s="7" t="s">
        <v>102</v>
      </c>
      <c r="B72" s="23">
        <f>('Output N'!B72*1000000)/'Output Hours Aggregated'!B72</f>
        <v>32.378168238366776</v>
      </c>
      <c r="E72" s="23">
        <f>('Output N'!E72*1000000)/'Output Hours Aggregated'!E72</f>
        <v>16.443195733667501</v>
      </c>
      <c r="F72" s="23">
        <f>('Output N'!F72*1000000)/'Output Hours Aggregated'!F72</f>
        <v>96.129518784036208</v>
      </c>
      <c r="G72" s="23">
        <f>('Output N'!G72*1000000)/'Output Hours Aggregated'!G72</f>
        <v>36.641040220803561</v>
      </c>
      <c r="H72" s="23">
        <f>('Output N'!H72*1000000)/'Output Hours Aggregated'!H72</f>
        <v>25.272970899935256</v>
      </c>
      <c r="I72" s="23">
        <f>('Output N'!I72*1000000)/'Output Hours Aggregated'!I72</f>
        <v>22.32498395684118</v>
      </c>
      <c r="J72" s="23">
        <f>('Output N'!J72*1000000)/'Output Hours Aggregated'!J72</f>
        <v>25.365826239361638</v>
      </c>
      <c r="K72" s="23">
        <f>('Output N'!K72*1000000)/'Output Hours Aggregated'!K72</f>
        <v>18.617591873604503</v>
      </c>
      <c r="L72" s="23">
        <f>('Output N'!L72*1000000)/'Output Hours Aggregated'!L72</f>
        <v>48.776191712474557</v>
      </c>
      <c r="M72" s="23">
        <f>('Output N'!M72*1000000)/'Output Hours Aggregated'!M72</f>
        <v>129.13885784137156</v>
      </c>
      <c r="N72" s="23">
        <f>('Output N'!N72*1000000)/'Output Hours Aggregated'!N72</f>
        <v>27.374990803396742</v>
      </c>
      <c r="O72" s="23">
        <f>('Output N'!O72*1000000)/'Output Hours Aggregated'!O72</f>
        <v>20.121417001703442</v>
      </c>
      <c r="P72" s="23">
        <f>('Output N'!P72*1000000)/'Output Hours Aggregated'!P72</f>
        <v>33.314145411135542</v>
      </c>
      <c r="Q72" s="23">
        <f>('Output N'!Q72*1000000)/'Output Hours Aggregated'!Q72</f>
        <v>28.804390224210884</v>
      </c>
      <c r="R72" s="23">
        <f>('Output N'!R72*1000000)/'Output Hours Aggregated'!R72</f>
        <v>20.187868518562919</v>
      </c>
    </row>
    <row r="73" spans="1:18" x14ac:dyDescent="0.25">
      <c r="A73" s="7" t="s">
        <v>103</v>
      </c>
      <c r="B73" s="23">
        <f>('Output N'!B73*1000000)/'Output Hours Aggregated'!B73</f>
        <v>32.808887320069452</v>
      </c>
      <c r="E73" s="23">
        <f>('Output N'!E73*1000000)/'Output Hours Aggregated'!E73</f>
        <v>15.490817980699239</v>
      </c>
      <c r="F73" s="23">
        <f>('Output N'!F73*1000000)/'Output Hours Aggregated'!F73</f>
        <v>88.042369159838401</v>
      </c>
      <c r="G73" s="23">
        <f>('Output N'!G73*1000000)/'Output Hours Aggregated'!G73</f>
        <v>36.815497448753469</v>
      </c>
      <c r="H73" s="23">
        <f>('Output N'!H73*1000000)/'Output Hours Aggregated'!H73</f>
        <v>25.709823687048686</v>
      </c>
      <c r="I73" s="23">
        <f>('Output N'!I73*1000000)/'Output Hours Aggregated'!I73</f>
        <v>22.468247900792214</v>
      </c>
      <c r="J73" s="23">
        <f>('Output N'!J73*1000000)/'Output Hours Aggregated'!J73</f>
        <v>26.105091411307882</v>
      </c>
      <c r="K73" s="23">
        <f>('Output N'!K73*1000000)/'Output Hours Aggregated'!K73</f>
        <v>18.564633386284196</v>
      </c>
      <c r="L73" s="23">
        <f>('Output N'!L73*1000000)/'Output Hours Aggregated'!L73</f>
        <v>48.823123511218604</v>
      </c>
      <c r="M73" s="23">
        <f>('Output N'!M73*1000000)/'Output Hours Aggregated'!M73</f>
        <v>130.53511759229036</v>
      </c>
      <c r="N73" s="23">
        <f>('Output N'!N73*1000000)/'Output Hours Aggregated'!N73</f>
        <v>28.014389319670634</v>
      </c>
      <c r="O73" s="23">
        <f>('Output N'!O73*1000000)/'Output Hours Aggregated'!O73</f>
        <v>20.103081017245746</v>
      </c>
      <c r="P73" s="23">
        <f>('Output N'!P73*1000000)/'Output Hours Aggregated'!P73</f>
        <v>32.900935079882707</v>
      </c>
      <c r="Q73" s="23">
        <f>('Output N'!Q73*1000000)/'Output Hours Aggregated'!Q73</f>
        <v>28.904196736261035</v>
      </c>
      <c r="R73" s="23">
        <f>('Output N'!R73*1000000)/'Output Hours Aggregated'!R73</f>
        <v>21.232395968871916</v>
      </c>
    </row>
    <row r="74" spans="1:18" x14ac:dyDescent="0.25">
      <c r="A74" s="7" t="s">
        <v>104</v>
      </c>
      <c r="B74" s="23">
        <f>('Output N'!B74*1000000)/'Output Hours Aggregated'!B74</f>
        <v>32.615626006328689</v>
      </c>
      <c r="E74" s="23">
        <f>('Output N'!E74*1000000)/'Output Hours Aggregated'!E74</f>
        <v>12.158997522708525</v>
      </c>
      <c r="F74" s="23">
        <f>('Output N'!F74*1000000)/'Output Hours Aggregated'!F74</f>
        <v>83.754721353942045</v>
      </c>
      <c r="G74" s="23">
        <f>('Output N'!G74*1000000)/'Output Hours Aggregated'!G74</f>
        <v>36.851188337150731</v>
      </c>
      <c r="H74" s="23">
        <f>('Output N'!H74*1000000)/'Output Hours Aggregated'!H74</f>
        <v>25.639739547729693</v>
      </c>
      <c r="I74" s="23">
        <f>('Output N'!I74*1000000)/'Output Hours Aggregated'!I74</f>
        <v>23.002069864884845</v>
      </c>
      <c r="J74" s="23">
        <f>('Output N'!J74*1000000)/'Output Hours Aggregated'!J74</f>
        <v>26.475726057897877</v>
      </c>
      <c r="K74" s="23">
        <f>('Output N'!K74*1000000)/'Output Hours Aggregated'!K74</f>
        <v>18.405320524360452</v>
      </c>
      <c r="L74" s="23">
        <f>('Output N'!L74*1000000)/'Output Hours Aggregated'!L74</f>
        <v>48.502391079504562</v>
      </c>
      <c r="M74" s="23">
        <f>('Output N'!M74*1000000)/'Output Hours Aggregated'!M74</f>
        <v>131.95976780320865</v>
      </c>
      <c r="N74" s="23">
        <f>('Output N'!N74*1000000)/'Output Hours Aggregated'!N74</f>
        <v>28.548198343158926</v>
      </c>
      <c r="O74" s="23">
        <f>('Output N'!O74*1000000)/'Output Hours Aggregated'!O74</f>
        <v>19.886764293607126</v>
      </c>
      <c r="P74" s="23">
        <f>('Output N'!P74*1000000)/'Output Hours Aggregated'!P74</f>
        <v>32.719256664810473</v>
      </c>
      <c r="Q74" s="23">
        <f>('Output N'!Q74*1000000)/'Output Hours Aggregated'!Q74</f>
        <v>29.033406501437689</v>
      </c>
      <c r="R74" s="23">
        <f>('Output N'!R74*1000000)/'Output Hours Aggregated'!R74</f>
        <v>21.334532319625758</v>
      </c>
    </row>
    <row r="75" spans="1:18" x14ac:dyDescent="0.25">
      <c r="A75" s="7" t="s">
        <v>105</v>
      </c>
      <c r="B75" s="23">
        <f>('Output N'!B75*1000000)/'Output Hours Aggregated'!B75</f>
        <v>32.844422089353145</v>
      </c>
      <c r="E75" s="23">
        <f>('Output N'!E75*1000000)/'Output Hours Aggregated'!E75</f>
        <v>10.933108779957761</v>
      </c>
      <c r="F75" s="23">
        <f>('Output N'!F75*1000000)/'Output Hours Aggregated'!F75</f>
        <v>92.90104000162188</v>
      </c>
      <c r="G75" s="23">
        <f>('Output N'!G75*1000000)/'Output Hours Aggregated'!G75</f>
        <v>37.045839211321542</v>
      </c>
      <c r="H75" s="23">
        <f>('Output N'!H75*1000000)/'Output Hours Aggregated'!H75</f>
        <v>26.686049778998253</v>
      </c>
      <c r="I75" s="23">
        <f>('Output N'!I75*1000000)/'Output Hours Aggregated'!I75</f>
        <v>22.90929945464271</v>
      </c>
      <c r="J75" s="23">
        <f>('Output N'!J75*1000000)/'Output Hours Aggregated'!J75</f>
        <v>25.993785407318715</v>
      </c>
      <c r="K75" s="23">
        <f>('Output N'!K75*1000000)/'Output Hours Aggregated'!K75</f>
        <v>18.520594000465412</v>
      </c>
      <c r="L75" s="23">
        <f>('Output N'!L75*1000000)/'Output Hours Aggregated'!L75</f>
        <v>48.620888301381449</v>
      </c>
      <c r="M75" s="23">
        <f>('Output N'!M75*1000000)/'Output Hours Aggregated'!M75</f>
        <v>133.10828008053031</v>
      </c>
      <c r="N75" s="23">
        <f>('Output N'!N75*1000000)/'Output Hours Aggregated'!N75</f>
        <v>28.242556516581278</v>
      </c>
      <c r="O75" s="23">
        <f>('Output N'!O75*1000000)/'Output Hours Aggregated'!O75</f>
        <v>20.142913949880665</v>
      </c>
      <c r="P75" s="23">
        <f>('Output N'!P75*1000000)/'Output Hours Aggregated'!P75</f>
        <v>33.30516812008986</v>
      </c>
      <c r="Q75" s="23">
        <f>('Output N'!Q75*1000000)/'Output Hours Aggregated'!Q75</f>
        <v>28.831105120257114</v>
      </c>
      <c r="R75" s="23">
        <f>('Output N'!R75*1000000)/'Output Hours Aggregated'!R75</f>
        <v>21.466827589684847</v>
      </c>
    </row>
    <row r="76" spans="1:18" x14ac:dyDescent="0.25">
      <c r="A76" s="7" t="s">
        <v>106</v>
      </c>
      <c r="B76" s="23">
        <f>('Output N'!B76*1000000)/'Output Hours Aggregated'!B76</f>
        <v>33.308132960121213</v>
      </c>
      <c r="E76" s="23">
        <f>('Output N'!E76*1000000)/'Output Hours Aggregated'!E76</f>
        <v>15.62541126475657</v>
      </c>
      <c r="F76" s="23">
        <f>('Output N'!F76*1000000)/'Output Hours Aggregated'!F76</f>
        <v>87.51069913180153</v>
      </c>
      <c r="G76" s="23">
        <f>('Output N'!G76*1000000)/'Output Hours Aggregated'!G76</f>
        <v>37.479141698509466</v>
      </c>
      <c r="H76" s="23">
        <f>('Output N'!H76*1000000)/'Output Hours Aggregated'!H76</f>
        <v>27.813322042626265</v>
      </c>
      <c r="I76" s="23">
        <f>('Output N'!I76*1000000)/'Output Hours Aggregated'!I76</f>
        <v>23.087323063900058</v>
      </c>
      <c r="J76" s="23">
        <f>('Output N'!J76*1000000)/'Output Hours Aggregated'!J76</f>
        <v>25.841172735350614</v>
      </c>
      <c r="K76" s="23">
        <f>('Output N'!K76*1000000)/'Output Hours Aggregated'!K76</f>
        <v>18.296255588785645</v>
      </c>
      <c r="L76" s="23">
        <f>('Output N'!L76*1000000)/'Output Hours Aggregated'!L76</f>
        <v>49.15027254007223</v>
      </c>
      <c r="M76" s="23">
        <f>('Output N'!M76*1000000)/'Output Hours Aggregated'!M76</f>
        <v>130.42105368489578</v>
      </c>
      <c r="N76" s="23">
        <f>('Output N'!N76*1000000)/'Output Hours Aggregated'!N76</f>
        <v>28.952407754421905</v>
      </c>
      <c r="O76" s="23">
        <f>('Output N'!O76*1000000)/'Output Hours Aggregated'!O76</f>
        <v>20.312877566716423</v>
      </c>
      <c r="P76" s="23">
        <f>('Output N'!P76*1000000)/'Output Hours Aggregated'!P76</f>
        <v>34.312978130110999</v>
      </c>
      <c r="Q76" s="23">
        <f>('Output N'!Q76*1000000)/'Output Hours Aggregated'!Q76</f>
        <v>28.570714202514189</v>
      </c>
      <c r="R76" s="23">
        <f>('Output N'!R76*1000000)/'Output Hours Aggregated'!R76</f>
        <v>21.173246361870603</v>
      </c>
    </row>
    <row r="77" spans="1:18" x14ac:dyDescent="0.25">
      <c r="A77" s="7" t="s">
        <v>107</v>
      </c>
      <c r="B77" s="23">
        <f>('Output N'!B77*1000000)/'Output Hours Aggregated'!B77</f>
        <v>33.329592043252532</v>
      </c>
      <c r="E77" s="23">
        <f>('Output N'!E77*1000000)/'Output Hours Aggregated'!E77</f>
        <v>17.625581534000872</v>
      </c>
      <c r="F77" s="23">
        <f>('Output N'!F77*1000000)/'Output Hours Aggregated'!F77</f>
        <v>86.523306133292905</v>
      </c>
      <c r="G77" s="23">
        <f>('Output N'!G77*1000000)/'Output Hours Aggregated'!G77</f>
        <v>37.408996755612201</v>
      </c>
      <c r="H77" s="23">
        <f>('Output N'!H77*1000000)/'Output Hours Aggregated'!H77</f>
        <v>27.27315691207767</v>
      </c>
      <c r="I77" s="23">
        <f>('Output N'!I77*1000000)/'Output Hours Aggregated'!I77</f>
        <v>23.254016527931313</v>
      </c>
      <c r="J77" s="23">
        <f>('Output N'!J77*1000000)/'Output Hours Aggregated'!J77</f>
        <v>25.755285555699384</v>
      </c>
      <c r="K77" s="23">
        <f>('Output N'!K77*1000000)/'Output Hours Aggregated'!K77</f>
        <v>18.317569164698359</v>
      </c>
      <c r="L77" s="23">
        <f>('Output N'!L77*1000000)/'Output Hours Aggregated'!L77</f>
        <v>50.477576059475005</v>
      </c>
      <c r="M77" s="23">
        <f>('Output N'!M77*1000000)/'Output Hours Aggregated'!M77</f>
        <v>131.18048649606962</v>
      </c>
      <c r="N77" s="23">
        <f>('Output N'!N77*1000000)/'Output Hours Aggregated'!N77</f>
        <v>29.173419620290634</v>
      </c>
      <c r="O77" s="23">
        <f>('Output N'!O77*1000000)/'Output Hours Aggregated'!O77</f>
        <v>20.586926910943269</v>
      </c>
      <c r="P77" s="23">
        <f>('Output N'!P77*1000000)/'Output Hours Aggregated'!P77</f>
        <v>34.860873279339955</v>
      </c>
      <c r="Q77" s="23">
        <f>('Output N'!Q77*1000000)/'Output Hours Aggregated'!Q77</f>
        <v>29.309502651136665</v>
      </c>
      <c r="R77" s="23">
        <f>('Output N'!R77*1000000)/'Output Hours Aggregated'!R77</f>
        <v>21.929146700871623</v>
      </c>
    </row>
    <row r="78" spans="1:18" x14ac:dyDescent="0.25">
      <c r="A78" s="7" t="s">
        <v>108</v>
      </c>
      <c r="B78" s="23">
        <f>('Output N'!B78*1000000)/'Output Hours Aggregated'!B78</f>
        <v>32.836144571887893</v>
      </c>
      <c r="E78" s="23">
        <f>('Output N'!E78*1000000)/'Output Hours Aggregated'!E78</f>
        <v>14.651067597058647</v>
      </c>
      <c r="F78" s="23">
        <f>('Output N'!F78*1000000)/'Output Hours Aggregated'!F78</f>
        <v>82.166433847684161</v>
      </c>
      <c r="G78" s="23">
        <f>('Output N'!G78*1000000)/'Output Hours Aggregated'!G78</f>
        <v>36.116589498311924</v>
      </c>
      <c r="H78" s="23">
        <f>('Output N'!H78*1000000)/'Output Hours Aggregated'!H78</f>
        <v>26.823468035417978</v>
      </c>
      <c r="I78" s="23">
        <f>('Output N'!I78*1000000)/'Output Hours Aggregated'!I78</f>
        <v>22.578792334426904</v>
      </c>
      <c r="J78" s="23">
        <f>('Output N'!J78*1000000)/'Output Hours Aggregated'!J78</f>
        <v>24.952439347408358</v>
      </c>
      <c r="K78" s="23">
        <f>('Output N'!K78*1000000)/'Output Hours Aggregated'!K78</f>
        <v>19.179865043798575</v>
      </c>
      <c r="L78" s="23">
        <f>('Output N'!L78*1000000)/'Output Hours Aggregated'!L78</f>
        <v>49.470980419626564</v>
      </c>
      <c r="M78" s="23">
        <f>('Output N'!M78*1000000)/'Output Hours Aggregated'!M78</f>
        <v>137.92356048983979</v>
      </c>
      <c r="N78" s="23">
        <f>('Output N'!N78*1000000)/'Output Hours Aggregated'!N78</f>
        <v>28.519753782687285</v>
      </c>
      <c r="O78" s="23">
        <f>('Output N'!O78*1000000)/'Output Hours Aggregated'!O78</f>
        <v>20.066043295616122</v>
      </c>
      <c r="P78" s="23">
        <f>('Output N'!P78*1000000)/'Output Hours Aggregated'!P78</f>
        <v>35.778488296865788</v>
      </c>
      <c r="Q78" s="23">
        <f>('Output N'!Q78*1000000)/'Output Hours Aggregated'!Q78</f>
        <v>28.103915645290861</v>
      </c>
      <c r="R78" s="23">
        <f>('Output N'!R78*1000000)/'Output Hours Aggregated'!R78</f>
        <v>21.897080150829357</v>
      </c>
    </row>
    <row r="79" spans="1:18" x14ac:dyDescent="0.25">
      <c r="A79" s="7" t="s">
        <v>109</v>
      </c>
      <c r="B79" s="23">
        <f>('Output N'!B79*1000000)/'Output Hours Aggregated'!B79</f>
        <v>33.420235457072202</v>
      </c>
      <c r="E79" s="23">
        <f>('Output N'!E79*1000000)/'Output Hours Aggregated'!E79</f>
        <v>8.8842879698086836</v>
      </c>
      <c r="F79" s="23">
        <f>('Output N'!F79*1000000)/'Output Hours Aggregated'!F79</f>
        <v>83.244150007616469</v>
      </c>
      <c r="G79" s="23">
        <f>('Output N'!G79*1000000)/'Output Hours Aggregated'!G79</f>
        <v>37.129770804655614</v>
      </c>
      <c r="H79" s="23">
        <f>('Output N'!H79*1000000)/'Output Hours Aggregated'!H79</f>
        <v>27.212274249313168</v>
      </c>
      <c r="I79" s="23">
        <f>('Output N'!I79*1000000)/'Output Hours Aggregated'!I79</f>
        <v>22.800934563905429</v>
      </c>
      <c r="J79" s="23">
        <f>('Output N'!J79*1000000)/'Output Hours Aggregated'!J79</f>
        <v>25.725236020599148</v>
      </c>
      <c r="K79" s="23">
        <f>('Output N'!K79*1000000)/'Output Hours Aggregated'!K79</f>
        <v>19.551844436095038</v>
      </c>
      <c r="L79" s="23">
        <f>('Output N'!L79*1000000)/'Output Hours Aggregated'!L79</f>
        <v>51.10574603647963</v>
      </c>
      <c r="M79" s="23">
        <f>('Output N'!M79*1000000)/'Output Hours Aggregated'!M79</f>
        <v>137.94533160228627</v>
      </c>
      <c r="N79" s="23">
        <f>('Output N'!N79*1000000)/'Output Hours Aggregated'!N79</f>
        <v>28.754353435119626</v>
      </c>
      <c r="O79" s="23">
        <f>('Output N'!O79*1000000)/'Output Hours Aggregated'!O79</f>
        <v>20.502994704870186</v>
      </c>
      <c r="P79" s="23">
        <f>('Output N'!P79*1000000)/'Output Hours Aggregated'!P79</f>
        <v>35.934091932408542</v>
      </c>
      <c r="Q79" s="23">
        <f>('Output N'!Q79*1000000)/'Output Hours Aggregated'!Q79</f>
        <v>28.49208306509184</v>
      </c>
      <c r="R79" s="23">
        <f>('Output N'!R79*1000000)/'Output Hours Aggregated'!R79</f>
        <v>22.446764026282491</v>
      </c>
    </row>
    <row r="80" spans="1:18" x14ac:dyDescent="0.25">
      <c r="A80" s="7" t="s">
        <v>110</v>
      </c>
      <c r="B80" s="23">
        <f>('Output N'!B80*1000000)/'Output Hours Aggregated'!B80</f>
        <v>33.905630462695981</v>
      </c>
      <c r="E80" s="23">
        <f>('Output N'!E80*1000000)/'Output Hours Aggregated'!E80</f>
        <v>12.810640250053108</v>
      </c>
      <c r="F80" s="23">
        <f>('Output N'!F80*1000000)/'Output Hours Aggregated'!F80</f>
        <v>83.856366733669475</v>
      </c>
      <c r="G80" s="23">
        <f>('Output N'!G80*1000000)/'Output Hours Aggregated'!G80</f>
        <v>37.918365341776074</v>
      </c>
      <c r="H80" s="23">
        <f>('Output N'!H80*1000000)/'Output Hours Aggregated'!H80</f>
        <v>27.388755336364017</v>
      </c>
      <c r="I80" s="23">
        <f>('Output N'!I80*1000000)/'Output Hours Aggregated'!I80</f>
        <v>23.004077077879511</v>
      </c>
      <c r="J80" s="23">
        <f>('Output N'!J80*1000000)/'Output Hours Aggregated'!J80</f>
        <v>25.074446701422868</v>
      </c>
      <c r="K80" s="23">
        <f>('Output N'!K80*1000000)/'Output Hours Aggregated'!K80</f>
        <v>19.724660850462215</v>
      </c>
      <c r="L80" s="23">
        <f>('Output N'!L80*1000000)/'Output Hours Aggregated'!L80</f>
        <v>51.140775932213835</v>
      </c>
      <c r="M80" s="23">
        <f>('Output N'!M80*1000000)/'Output Hours Aggregated'!M80</f>
        <v>138.3425504574227</v>
      </c>
      <c r="N80" s="23">
        <f>('Output N'!N80*1000000)/'Output Hours Aggregated'!N80</f>
        <v>29.086419277422305</v>
      </c>
      <c r="O80" s="23">
        <f>('Output N'!O80*1000000)/'Output Hours Aggregated'!O80</f>
        <v>20.13898131903975</v>
      </c>
      <c r="P80" s="23">
        <f>('Output N'!P80*1000000)/'Output Hours Aggregated'!P80</f>
        <v>36.701836210449493</v>
      </c>
      <c r="Q80" s="23">
        <f>('Output N'!Q80*1000000)/'Output Hours Aggregated'!Q80</f>
        <v>28.824680164174136</v>
      </c>
      <c r="R80" s="23">
        <f>('Output N'!R80*1000000)/'Output Hours Aggregated'!R80</f>
        <v>22.506827400650479</v>
      </c>
    </row>
    <row r="81" spans="1:18" x14ac:dyDescent="0.25">
      <c r="A81" s="7" t="s">
        <v>111</v>
      </c>
      <c r="B81" s="23">
        <f>('Output N'!B81*1000000)/'Output Hours Aggregated'!B81</f>
        <v>34.156004334953337</v>
      </c>
      <c r="E81" s="23">
        <f>('Output N'!E81*1000000)/'Output Hours Aggregated'!E81</f>
        <v>16.638890471532221</v>
      </c>
      <c r="F81" s="23">
        <f>('Output N'!F81*1000000)/'Output Hours Aggregated'!F81</f>
        <v>82.576225970278557</v>
      </c>
      <c r="G81" s="23">
        <f>('Output N'!G81*1000000)/'Output Hours Aggregated'!G81</f>
        <v>38.180340977213504</v>
      </c>
      <c r="H81" s="23">
        <f>('Output N'!H81*1000000)/'Output Hours Aggregated'!H81</f>
        <v>27.372606375452619</v>
      </c>
      <c r="I81" s="23">
        <f>('Output N'!I81*1000000)/'Output Hours Aggregated'!I81</f>
        <v>23.15319250526213</v>
      </c>
      <c r="J81" s="23">
        <f>('Output N'!J81*1000000)/'Output Hours Aggregated'!J81</f>
        <v>24.934133722124869</v>
      </c>
      <c r="K81" s="23">
        <f>('Output N'!K81*1000000)/'Output Hours Aggregated'!K81</f>
        <v>19.74063682823957</v>
      </c>
      <c r="L81" s="23">
        <f>('Output N'!L81*1000000)/'Output Hours Aggregated'!L81</f>
        <v>51.193298837245969</v>
      </c>
      <c r="M81" s="23">
        <f>('Output N'!M81*1000000)/'Output Hours Aggregated'!M81</f>
        <v>143.20463142551043</v>
      </c>
      <c r="N81" s="23">
        <f>('Output N'!N81*1000000)/'Output Hours Aggregated'!N81</f>
        <v>28.623941249032832</v>
      </c>
      <c r="O81" s="23">
        <f>('Output N'!O81*1000000)/'Output Hours Aggregated'!O81</f>
        <v>20.603621058957813</v>
      </c>
      <c r="P81" s="23">
        <f>('Output N'!P81*1000000)/'Output Hours Aggregated'!P81</f>
        <v>37.233651412451621</v>
      </c>
      <c r="Q81" s="23">
        <f>('Output N'!Q81*1000000)/'Output Hours Aggregated'!Q81</f>
        <v>28.269856983878263</v>
      </c>
      <c r="R81" s="23">
        <f>('Output N'!R81*1000000)/'Output Hours Aggregated'!R81</f>
        <v>22.864553135670281</v>
      </c>
    </row>
    <row r="82" spans="1:18" x14ac:dyDescent="0.25">
      <c r="A82" s="7" t="s">
        <v>112</v>
      </c>
      <c r="B82" s="23">
        <f>('Output N'!B82*1000000)/'Output Hours Aggregated'!B82</f>
        <v>34.467107007771972</v>
      </c>
      <c r="E82" s="23">
        <f>('Output N'!E82*1000000)/'Output Hours Aggregated'!E82</f>
        <v>16.355347611707817</v>
      </c>
      <c r="F82" s="23">
        <f>('Output N'!F82*1000000)/'Output Hours Aggregated'!F82</f>
        <v>83.433334848491896</v>
      </c>
      <c r="G82" s="23">
        <f>('Output N'!G82*1000000)/'Output Hours Aggregated'!G82</f>
        <v>38.827744963263918</v>
      </c>
      <c r="H82" s="23">
        <f>('Output N'!H82*1000000)/'Output Hours Aggregated'!H82</f>
        <v>27.167379889487318</v>
      </c>
      <c r="I82" s="23">
        <f>('Output N'!I82*1000000)/'Output Hours Aggregated'!I82</f>
        <v>23.915607023496054</v>
      </c>
      <c r="J82" s="23">
        <f>('Output N'!J82*1000000)/'Output Hours Aggregated'!J82</f>
        <v>25.147252180781241</v>
      </c>
      <c r="K82" s="23">
        <f>('Output N'!K82*1000000)/'Output Hours Aggregated'!K82</f>
        <v>19.703785140477478</v>
      </c>
      <c r="L82" s="23">
        <f>('Output N'!L82*1000000)/'Output Hours Aggregated'!L82</f>
        <v>51.625952366917751</v>
      </c>
      <c r="M82" s="23">
        <f>('Output N'!M82*1000000)/'Output Hours Aggregated'!M82</f>
        <v>142.92496379656944</v>
      </c>
      <c r="N82" s="23">
        <f>('Output N'!N82*1000000)/'Output Hours Aggregated'!N82</f>
        <v>28.461447629579432</v>
      </c>
      <c r="O82" s="23">
        <f>('Output N'!O82*1000000)/'Output Hours Aggregated'!O82</f>
        <v>21.039259290371835</v>
      </c>
      <c r="P82" s="23">
        <f>('Output N'!P82*1000000)/'Output Hours Aggregated'!P82</f>
        <v>37.183461089357245</v>
      </c>
      <c r="Q82" s="23">
        <f>('Output N'!Q82*1000000)/'Output Hours Aggregated'!Q82</f>
        <v>28.755393379450936</v>
      </c>
      <c r="R82" s="23">
        <f>('Output N'!R82*1000000)/'Output Hours Aggregated'!R82</f>
        <v>23.117002810512648</v>
      </c>
    </row>
    <row r="83" spans="1:18" x14ac:dyDescent="0.25">
      <c r="A83" s="7" t="s">
        <v>113</v>
      </c>
      <c r="B83" s="23">
        <f>('Output N'!B83*1000000)/'Output Hours Aggregated'!B83</f>
        <v>34.569408436065757</v>
      </c>
      <c r="E83" s="23">
        <f>('Output N'!E83*1000000)/'Output Hours Aggregated'!E83</f>
        <v>16.259123776771172</v>
      </c>
      <c r="F83" s="23">
        <f>('Output N'!F83*1000000)/'Output Hours Aggregated'!F83</f>
        <v>84.552065192638551</v>
      </c>
      <c r="G83" s="23">
        <f>('Output N'!G83*1000000)/'Output Hours Aggregated'!G83</f>
        <v>39.44293192748399</v>
      </c>
      <c r="H83" s="23">
        <f>('Output N'!H83*1000000)/'Output Hours Aggregated'!H83</f>
        <v>27.600329940872928</v>
      </c>
      <c r="I83" s="23">
        <f>('Output N'!I83*1000000)/'Output Hours Aggregated'!I83</f>
        <v>24.112983940405265</v>
      </c>
      <c r="J83" s="23">
        <f>('Output N'!J83*1000000)/'Output Hours Aggregated'!J83</f>
        <v>25.872123602299801</v>
      </c>
      <c r="K83" s="23">
        <f>('Output N'!K83*1000000)/'Output Hours Aggregated'!K83</f>
        <v>19.754994243091499</v>
      </c>
      <c r="L83" s="23">
        <f>('Output N'!L83*1000000)/'Output Hours Aggregated'!L83</f>
        <v>48.843477765739614</v>
      </c>
      <c r="M83" s="23">
        <f>('Output N'!M83*1000000)/'Output Hours Aggregated'!M83</f>
        <v>144.88061410112974</v>
      </c>
      <c r="N83" s="23">
        <f>('Output N'!N83*1000000)/'Output Hours Aggregated'!N83</f>
        <v>29.699765238410542</v>
      </c>
      <c r="O83" s="23">
        <f>('Output N'!O83*1000000)/'Output Hours Aggregated'!O83</f>
        <v>21.110297329384814</v>
      </c>
      <c r="P83" s="23">
        <f>('Output N'!P83*1000000)/'Output Hours Aggregated'!P83</f>
        <v>37.735995298804887</v>
      </c>
      <c r="Q83" s="23">
        <f>('Output N'!Q83*1000000)/'Output Hours Aggregated'!Q83</f>
        <v>28.79527727650143</v>
      </c>
      <c r="R83" s="23">
        <f>('Output N'!R83*1000000)/'Output Hours Aggregated'!R83</f>
        <v>23.041823249842157</v>
      </c>
    </row>
    <row r="84" spans="1:18" x14ac:dyDescent="0.25">
      <c r="A84" s="7" t="s">
        <v>114</v>
      </c>
      <c r="B84" s="23">
        <f>('Output N'!B84*1000000)/'Output Hours Aggregated'!B84</f>
        <v>34.577830189041755</v>
      </c>
      <c r="E84" s="23">
        <f>('Output N'!E84*1000000)/'Output Hours Aggregated'!E84</f>
        <v>15.651201886076489</v>
      </c>
      <c r="F84" s="23">
        <f>('Output N'!F84*1000000)/'Output Hours Aggregated'!F84</f>
        <v>83.940155957737829</v>
      </c>
      <c r="G84" s="23">
        <f>('Output N'!G84*1000000)/'Output Hours Aggregated'!G84</f>
        <v>38.708070950779224</v>
      </c>
      <c r="H84" s="23">
        <f>('Output N'!H84*1000000)/'Output Hours Aggregated'!H84</f>
        <v>27.106332758554583</v>
      </c>
      <c r="I84" s="23">
        <f>('Output N'!I84*1000000)/'Output Hours Aggregated'!I84</f>
        <v>24.186440159701963</v>
      </c>
      <c r="J84" s="23">
        <f>('Output N'!J84*1000000)/'Output Hours Aggregated'!J84</f>
        <v>26.093873257595718</v>
      </c>
      <c r="K84" s="23">
        <f>('Output N'!K84*1000000)/'Output Hours Aggregated'!K84</f>
        <v>19.672239401289058</v>
      </c>
      <c r="L84" s="23">
        <f>('Output N'!L84*1000000)/'Output Hours Aggregated'!L84</f>
        <v>49.137827957934178</v>
      </c>
      <c r="M84" s="23">
        <f>('Output N'!M84*1000000)/'Output Hours Aggregated'!M84</f>
        <v>146.52444755750739</v>
      </c>
      <c r="N84" s="23">
        <f>('Output N'!N84*1000000)/'Output Hours Aggregated'!N84</f>
        <v>30.156458243446671</v>
      </c>
      <c r="O84" s="23">
        <f>('Output N'!O84*1000000)/'Output Hours Aggregated'!O84</f>
        <v>21.266447360533267</v>
      </c>
      <c r="P84" s="23">
        <f>('Output N'!P84*1000000)/'Output Hours Aggregated'!P84</f>
        <v>37.875546608009579</v>
      </c>
      <c r="Q84" s="23">
        <f>('Output N'!Q84*1000000)/'Output Hours Aggregated'!Q84</f>
        <v>28.63313698048637</v>
      </c>
      <c r="R84" s="23">
        <f>('Output N'!R84*1000000)/'Output Hours Aggregated'!R84</f>
        <v>23.158304714475321</v>
      </c>
    </row>
    <row r="85" spans="1:18" x14ac:dyDescent="0.25">
      <c r="A85" s="7" t="s">
        <v>115</v>
      </c>
      <c r="B85" s="23">
        <f>('Output N'!B85*1000000)/'Output Hours Aggregated'!B85</f>
        <v>35.163225126580997</v>
      </c>
      <c r="E85" s="23">
        <f>('Output N'!E85*1000000)/'Output Hours Aggregated'!E85</f>
        <v>13.464983574590187</v>
      </c>
      <c r="F85" s="23">
        <f>('Output N'!F85*1000000)/'Output Hours Aggregated'!F85</f>
        <v>89.70003470369214</v>
      </c>
      <c r="G85" s="23">
        <f>('Output N'!G85*1000000)/'Output Hours Aggregated'!G85</f>
        <v>38.672700197465829</v>
      </c>
      <c r="H85" s="23">
        <f>('Output N'!H85*1000000)/'Output Hours Aggregated'!H85</f>
        <v>27.590790944066615</v>
      </c>
      <c r="I85" s="23">
        <f>('Output N'!I85*1000000)/'Output Hours Aggregated'!I85</f>
        <v>24.629523159587325</v>
      </c>
      <c r="J85" s="23">
        <f>('Output N'!J85*1000000)/'Output Hours Aggregated'!J85</f>
        <v>26.461709870651362</v>
      </c>
      <c r="K85" s="23">
        <f>('Output N'!K85*1000000)/'Output Hours Aggregated'!K85</f>
        <v>20.496312138187829</v>
      </c>
      <c r="L85" s="23">
        <f>('Output N'!L85*1000000)/'Output Hours Aggregated'!L85</f>
        <v>49.303741951060715</v>
      </c>
      <c r="M85" s="23">
        <f>('Output N'!M85*1000000)/'Output Hours Aggregated'!M85</f>
        <v>147.55958357493475</v>
      </c>
      <c r="N85" s="23">
        <f>('Output N'!N85*1000000)/'Output Hours Aggregated'!N85</f>
        <v>31.769494693616231</v>
      </c>
      <c r="O85" s="23">
        <f>('Output N'!O85*1000000)/'Output Hours Aggregated'!O85</f>
        <v>21.551820104110927</v>
      </c>
      <c r="P85" s="23">
        <f>('Output N'!P85*1000000)/'Output Hours Aggregated'!P85</f>
        <v>38.75288457305863</v>
      </c>
      <c r="Q85" s="23">
        <f>('Output N'!Q85*1000000)/'Output Hours Aggregated'!Q85</f>
        <v>29.713406493386696</v>
      </c>
      <c r="R85" s="23">
        <f>('Output N'!R85*1000000)/'Output Hours Aggregated'!R85</f>
        <v>23.173003758609156</v>
      </c>
    </row>
    <row r="86" spans="1:18" x14ac:dyDescent="0.25">
      <c r="A86" s="7" t="s">
        <v>116</v>
      </c>
      <c r="B86" s="23">
        <f>('Output N'!B86*1000000)/'Output Hours Aggregated'!B86</f>
        <v>35.687030660617175</v>
      </c>
      <c r="E86" s="23">
        <f>('Output N'!E86*1000000)/'Output Hours Aggregated'!E86</f>
        <v>11.32361258078158</v>
      </c>
      <c r="F86" s="23">
        <f>('Output N'!F86*1000000)/'Output Hours Aggregated'!F86</f>
        <v>92.990738407852206</v>
      </c>
      <c r="G86" s="23">
        <f>('Output N'!G86*1000000)/'Output Hours Aggregated'!G86</f>
        <v>39.262635345335163</v>
      </c>
      <c r="H86" s="23">
        <f>('Output N'!H86*1000000)/'Output Hours Aggregated'!H86</f>
        <v>28.716098624467296</v>
      </c>
      <c r="I86" s="23">
        <f>('Output N'!I86*1000000)/'Output Hours Aggregated'!I86</f>
        <v>24.197519220029235</v>
      </c>
      <c r="J86" s="23">
        <f>('Output N'!J86*1000000)/'Output Hours Aggregated'!J86</f>
        <v>26.664872853726134</v>
      </c>
      <c r="K86" s="23">
        <f>('Output N'!K86*1000000)/'Output Hours Aggregated'!K86</f>
        <v>20.296324258707674</v>
      </c>
      <c r="L86" s="23">
        <f>('Output N'!L86*1000000)/'Output Hours Aggregated'!L86</f>
        <v>50.800351140747097</v>
      </c>
      <c r="M86" s="23">
        <f>('Output N'!M86*1000000)/'Output Hours Aggregated'!M86</f>
        <v>147.76466584781417</v>
      </c>
      <c r="N86" s="23">
        <f>('Output N'!N86*1000000)/'Output Hours Aggregated'!N86</f>
        <v>31.2624884954941</v>
      </c>
      <c r="O86" s="23">
        <f>('Output N'!O86*1000000)/'Output Hours Aggregated'!O86</f>
        <v>21.803944965901703</v>
      </c>
      <c r="P86" s="23">
        <f>('Output N'!P86*1000000)/'Output Hours Aggregated'!P86</f>
        <v>38.788071176809815</v>
      </c>
      <c r="Q86" s="23">
        <f>('Output N'!Q86*1000000)/'Output Hours Aggregated'!Q86</f>
        <v>29.689056962400578</v>
      </c>
      <c r="R86" s="23">
        <f>('Output N'!R86*1000000)/'Output Hours Aggregated'!R86</f>
        <v>23.658012749837606</v>
      </c>
    </row>
    <row r="87" spans="1:18" x14ac:dyDescent="0.25">
      <c r="A87" s="7" t="s">
        <v>117</v>
      </c>
      <c r="B87" s="23">
        <f>('Output N'!B87*1000000)/'Output Hours Aggregated'!B87</f>
        <v>35.787139312983044</v>
      </c>
      <c r="E87" s="23">
        <f>('Output N'!E87*1000000)/'Output Hours Aggregated'!E87</f>
        <v>12.807113930129958</v>
      </c>
      <c r="F87" s="23">
        <f>('Output N'!F87*1000000)/'Output Hours Aggregated'!F87</f>
        <v>77.987019468604842</v>
      </c>
      <c r="G87" s="23">
        <f>('Output N'!G87*1000000)/'Output Hours Aggregated'!G87</f>
        <v>39.398734984559091</v>
      </c>
      <c r="H87" s="23">
        <f>('Output N'!H87*1000000)/'Output Hours Aggregated'!H87</f>
        <v>28.37564465772488</v>
      </c>
      <c r="I87" s="23">
        <f>('Output N'!I87*1000000)/'Output Hours Aggregated'!I87</f>
        <v>24.540764284869237</v>
      </c>
      <c r="J87" s="23">
        <f>('Output N'!J87*1000000)/'Output Hours Aggregated'!J87</f>
        <v>26.099552888599444</v>
      </c>
      <c r="K87" s="23">
        <f>('Output N'!K87*1000000)/'Output Hours Aggregated'!K87</f>
        <v>20.925674409413308</v>
      </c>
      <c r="L87" s="23">
        <f>('Output N'!L87*1000000)/'Output Hours Aggregated'!L87</f>
        <v>51.530300770595098</v>
      </c>
      <c r="M87" s="23">
        <f>('Output N'!M87*1000000)/'Output Hours Aggregated'!M87</f>
        <v>149.35242590734515</v>
      </c>
      <c r="N87" s="23">
        <f>('Output N'!N87*1000000)/'Output Hours Aggregated'!N87</f>
        <v>31.056543009781016</v>
      </c>
      <c r="O87" s="23">
        <f>('Output N'!O87*1000000)/'Output Hours Aggregated'!O87</f>
        <v>21.598698595206692</v>
      </c>
      <c r="P87" s="23">
        <f>('Output N'!P87*1000000)/'Output Hours Aggregated'!P87</f>
        <v>38.962912146012108</v>
      </c>
      <c r="Q87" s="23">
        <f>('Output N'!Q87*1000000)/'Output Hours Aggregated'!Q87</f>
        <v>30.280215727871667</v>
      </c>
      <c r="R87" s="23">
        <f>('Output N'!R87*1000000)/'Output Hours Aggregated'!R87</f>
        <v>23.688929919165531</v>
      </c>
    </row>
    <row r="88" spans="1:18" x14ac:dyDescent="0.25">
      <c r="A88" s="7" t="s">
        <v>118</v>
      </c>
      <c r="B88" s="23">
        <f>('Output N'!B88*1000000)/'Output Hours Aggregated'!B88</f>
        <v>35.801467705278903</v>
      </c>
      <c r="E88" s="23">
        <f>('Output N'!E88*1000000)/'Output Hours Aggregated'!E88</f>
        <v>14.888102974394958</v>
      </c>
      <c r="F88" s="23">
        <f>('Output N'!F88*1000000)/'Output Hours Aggregated'!F88</f>
        <v>85.838827988882016</v>
      </c>
      <c r="G88" s="23">
        <f>('Output N'!G88*1000000)/'Output Hours Aggregated'!G88</f>
        <v>39.625435713445576</v>
      </c>
      <c r="H88" s="23">
        <f>('Output N'!H88*1000000)/'Output Hours Aggregated'!H88</f>
        <v>28.967366610109394</v>
      </c>
      <c r="I88" s="23">
        <f>('Output N'!I88*1000000)/'Output Hours Aggregated'!I88</f>
        <v>24.879791273400272</v>
      </c>
      <c r="J88" s="23">
        <f>('Output N'!J88*1000000)/'Output Hours Aggregated'!J88</f>
        <v>26.502686412853024</v>
      </c>
      <c r="K88" s="23">
        <f>('Output N'!K88*1000000)/'Output Hours Aggregated'!K88</f>
        <v>21.410154306078049</v>
      </c>
      <c r="L88" s="23">
        <f>('Output N'!L88*1000000)/'Output Hours Aggregated'!L88</f>
        <v>51.593621521291652</v>
      </c>
      <c r="M88" s="23">
        <f>('Output N'!M88*1000000)/'Output Hours Aggregated'!M88</f>
        <v>151.81476360201236</v>
      </c>
      <c r="N88" s="23">
        <f>('Output N'!N88*1000000)/'Output Hours Aggregated'!N88</f>
        <v>30.880110820019745</v>
      </c>
      <c r="O88" s="23">
        <f>('Output N'!O88*1000000)/'Output Hours Aggregated'!O88</f>
        <v>21.893348593329716</v>
      </c>
      <c r="P88" s="23">
        <f>('Output N'!P88*1000000)/'Output Hours Aggregated'!P88</f>
        <v>38.049572252074441</v>
      </c>
      <c r="Q88" s="23">
        <f>('Output N'!Q88*1000000)/'Output Hours Aggregated'!Q88</f>
        <v>30.395385198018467</v>
      </c>
      <c r="R88" s="23">
        <f>('Output N'!R88*1000000)/'Output Hours Aggregated'!R88</f>
        <v>23.8502243931914</v>
      </c>
    </row>
    <row r="89" spans="1:18" x14ac:dyDescent="0.25">
      <c r="A89" s="7" t="s">
        <v>119</v>
      </c>
      <c r="B89" s="23">
        <f>('Output N'!B89*1000000)/'Output Hours Aggregated'!B89</f>
        <v>36.058445867139532</v>
      </c>
      <c r="E89" s="23">
        <f>('Output N'!E89*1000000)/'Output Hours Aggregated'!E89</f>
        <v>15.755078950600154</v>
      </c>
      <c r="F89" s="23">
        <f>('Output N'!F89*1000000)/'Output Hours Aggregated'!F89</f>
        <v>94.073545435436088</v>
      </c>
      <c r="G89" s="23">
        <f>('Output N'!G89*1000000)/'Output Hours Aggregated'!G89</f>
        <v>40.056556493600532</v>
      </c>
      <c r="H89" s="23">
        <f>('Output N'!H89*1000000)/'Output Hours Aggregated'!H89</f>
        <v>28.957953272538376</v>
      </c>
      <c r="I89" s="23">
        <f>('Output N'!I89*1000000)/'Output Hours Aggregated'!I89</f>
        <v>25.169449621814351</v>
      </c>
      <c r="J89" s="23">
        <f>('Output N'!J89*1000000)/'Output Hours Aggregated'!J89</f>
        <v>26.709755129149247</v>
      </c>
      <c r="K89" s="23">
        <f>('Output N'!K89*1000000)/'Output Hours Aggregated'!K89</f>
        <v>20.705246022008659</v>
      </c>
      <c r="L89" s="23">
        <f>('Output N'!L89*1000000)/'Output Hours Aggregated'!L89</f>
        <v>51.207356303427169</v>
      </c>
      <c r="M89" s="23">
        <f>('Output N'!M89*1000000)/'Output Hours Aggregated'!M89</f>
        <v>149.21479150365721</v>
      </c>
      <c r="N89" s="23">
        <f>('Output N'!N89*1000000)/'Output Hours Aggregated'!N89</f>
        <v>30.232218104689384</v>
      </c>
      <c r="O89" s="23">
        <f>('Output N'!O89*1000000)/'Output Hours Aggregated'!O89</f>
        <v>22.010449823146566</v>
      </c>
      <c r="P89" s="23">
        <f>('Output N'!P89*1000000)/'Output Hours Aggregated'!P89</f>
        <v>39.105192064508252</v>
      </c>
      <c r="Q89" s="23">
        <f>('Output N'!Q89*1000000)/'Output Hours Aggregated'!Q89</f>
        <v>30.45685050850831</v>
      </c>
      <c r="R89" s="23">
        <f>('Output N'!R89*1000000)/'Output Hours Aggregated'!R89</f>
        <v>23.579235314884464</v>
      </c>
    </row>
    <row r="90" spans="1:18" x14ac:dyDescent="0.25">
      <c r="A90" s="7" t="s">
        <v>120</v>
      </c>
      <c r="B90" s="23">
        <f>('Output N'!B90*1000000)/'Output Hours Aggregated'!B90</f>
        <v>36.373952521876674</v>
      </c>
      <c r="E90" s="23">
        <f>('Output N'!E90*1000000)/'Output Hours Aggregated'!E90</f>
        <v>15.432500643462337</v>
      </c>
      <c r="F90" s="23">
        <f>('Output N'!F90*1000000)/'Output Hours Aggregated'!F90</f>
        <v>105.95962124321487</v>
      </c>
      <c r="G90" s="23">
        <f>('Output N'!G90*1000000)/'Output Hours Aggregated'!G90</f>
        <v>40.424366174314095</v>
      </c>
      <c r="H90" s="23">
        <f>('Output N'!H90*1000000)/'Output Hours Aggregated'!H90</f>
        <v>28.675186234020291</v>
      </c>
      <c r="I90" s="23">
        <f>('Output N'!I90*1000000)/'Output Hours Aggregated'!I90</f>
        <v>25.669976651679484</v>
      </c>
      <c r="J90" s="23">
        <f>('Output N'!J90*1000000)/'Output Hours Aggregated'!J90</f>
        <v>26.879712156801872</v>
      </c>
      <c r="K90" s="23">
        <f>('Output N'!K90*1000000)/'Output Hours Aggregated'!K90</f>
        <v>21.250013368292763</v>
      </c>
      <c r="L90" s="23">
        <f>('Output N'!L90*1000000)/'Output Hours Aggregated'!L90</f>
        <v>51.488703436979662</v>
      </c>
      <c r="M90" s="23">
        <f>('Output N'!M90*1000000)/'Output Hours Aggregated'!M90</f>
        <v>149.41254036874486</v>
      </c>
      <c r="N90" s="23">
        <f>('Output N'!N90*1000000)/'Output Hours Aggregated'!N90</f>
        <v>30.201073149761289</v>
      </c>
      <c r="O90" s="23">
        <f>('Output N'!O90*1000000)/'Output Hours Aggregated'!O90</f>
        <v>22.202557796624507</v>
      </c>
      <c r="P90" s="23">
        <f>('Output N'!P90*1000000)/'Output Hours Aggregated'!P90</f>
        <v>39.82117105520323</v>
      </c>
      <c r="Q90" s="23">
        <f>('Output N'!Q90*1000000)/'Output Hours Aggregated'!Q90</f>
        <v>30.934331305198764</v>
      </c>
      <c r="R90" s="23">
        <f>('Output N'!R90*1000000)/'Output Hours Aggregated'!R90</f>
        <v>24.244221868993019</v>
      </c>
    </row>
    <row r="91" spans="1:18" x14ac:dyDescent="0.25">
      <c r="A91" s="7" t="s">
        <v>121</v>
      </c>
      <c r="B91" s="23">
        <f>('Output N'!B91*1000000)/'Output Hours Aggregated'!B91</f>
        <v>36.424805674843952</v>
      </c>
      <c r="E91" s="23">
        <f>('Output N'!E91*1000000)/'Output Hours Aggregated'!E91</f>
        <v>15.408642397069855</v>
      </c>
      <c r="F91" s="23">
        <f>('Output N'!F91*1000000)/'Output Hours Aggregated'!F91</f>
        <v>100.86040809570856</v>
      </c>
      <c r="G91" s="23">
        <f>('Output N'!G91*1000000)/'Output Hours Aggregated'!G91</f>
        <v>40.968535416771729</v>
      </c>
      <c r="H91" s="23">
        <f>('Output N'!H91*1000000)/'Output Hours Aggregated'!H91</f>
        <v>28.691238031381008</v>
      </c>
      <c r="I91" s="23">
        <f>('Output N'!I91*1000000)/'Output Hours Aggregated'!I91</f>
        <v>25.994978809199033</v>
      </c>
      <c r="J91" s="23">
        <f>('Output N'!J91*1000000)/'Output Hours Aggregated'!J91</f>
        <v>26.498688033056204</v>
      </c>
      <c r="K91" s="23">
        <f>('Output N'!K91*1000000)/'Output Hours Aggregated'!K91</f>
        <v>20.703038381484173</v>
      </c>
      <c r="L91" s="23">
        <f>('Output N'!L91*1000000)/'Output Hours Aggregated'!L91</f>
        <v>52.390305136888763</v>
      </c>
      <c r="M91" s="23">
        <f>('Output N'!M91*1000000)/'Output Hours Aggregated'!M91</f>
        <v>152.44919432492841</v>
      </c>
      <c r="N91" s="23">
        <f>('Output N'!N91*1000000)/'Output Hours Aggregated'!N91</f>
        <v>29.731222474968845</v>
      </c>
      <c r="O91" s="23">
        <f>('Output N'!O91*1000000)/'Output Hours Aggregated'!O91</f>
        <v>22.937560769032768</v>
      </c>
      <c r="P91" s="23">
        <f>('Output N'!P91*1000000)/'Output Hours Aggregated'!P91</f>
        <v>39.596875052198172</v>
      </c>
      <c r="Q91" s="23">
        <f>('Output N'!Q91*1000000)/'Output Hours Aggregated'!Q91</f>
        <v>30.662340749083164</v>
      </c>
      <c r="R91" s="23">
        <f>('Output N'!R91*1000000)/'Output Hours Aggregated'!R91</f>
        <v>24.464455474117443</v>
      </c>
    </row>
    <row r="92" spans="1:18" x14ac:dyDescent="0.25">
      <c r="A92" s="7" t="s">
        <v>122</v>
      </c>
      <c r="B92" s="23">
        <f>('Output N'!B92*1000000)/'Output Hours Aggregated'!B92</f>
        <v>36.584025059251928</v>
      </c>
      <c r="E92" s="23">
        <f>('Output N'!E92*1000000)/'Output Hours Aggregated'!E92</f>
        <v>15.927048249807662</v>
      </c>
      <c r="F92" s="23">
        <f>('Output N'!F92*1000000)/'Output Hours Aggregated'!F92</f>
        <v>100.99474281583214</v>
      </c>
      <c r="G92" s="23">
        <f>('Output N'!G92*1000000)/'Output Hours Aggregated'!G92</f>
        <v>41.177388926996194</v>
      </c>
      <c r="H92" s="23">
        <f>('Output N'!H92*1000000)/'Output Hours Aggregated'!H92</f>
        <v>29.851101547678194</v>
      </c>
      <c r="I92" s="23">
        <f>('Output N'!I92*1000000)/'Output Hours Aggregated'!I92</f>
        <v>26.440578053924423</v>
      </c>
      <c r="J92" s="23">
        <f>('Output N'!J92*1000000)/'Output Hours Aggregated'!J92</f>
        <v>26.689921583458563</v>
      </c>
      <c r="K92" s="23">
        <f>('Output N'!K92*1000000)/'Output Hours Aggregated'!K92</f>
        <v>21.203131541943236</v>
      </c>
      <c r="L92" s="23">
        <f>('Output N'!L92*1000000)/'Output Hours Aggregated'!L92</f>
        <v>53.002325866819376</v>
      </c>
      <c r="M92" s="23">
        <f>('Output N'!M92*1000000)/'Output Hours Aggregated'!M92</f>
        <v>149.26944512996684</v>
      </c>
      <c r="N92" s="23">
        <f>('Output N'!N92*1000000)/'Output Hours Aggregated'!N92</f>
        <v>29.984370454622049</v>
      </c>
      <c r="O92" s="23">
        <f>('Output N'!O92*1000000)/'Output Hours Aggregated'!O92</f>
        <v>22.967442140652203</v>
      </c>
      <c r="P92" s="23">
        <f>('Output N'!P92*1000000)/'Output Hours Aggregated'!P92</f>
        <v>39.308853224053131</v>
      </c>
      <c r="Q92" s="23">
        <f>('Output N'!Q92*1000000)/'Output Hours Aggregated'!Q92</f>
        <v>32.577343977375492</v>
      </c>
      <c r="R92" s="23">
        <f>('Output N'!R92*1000000)/'Output Hours Aggregated'!R92</f>
        <v>24.424900984425065</v>
      </c>
    </row>
    <row r="93" spans="1:18" x14ac:dyDescent="0.25">
      <c r="A93" s="7" t="s">
        <v>123</v>
      </c>
      <c r="B93" s="23">
        <f>('Output N'!B93*1000000)/'Output Hours Aggregated'!B93</f>
        <v>37.182646670155123</v>
      </c>
      <c r="E93" s="23">
        <f>('Output N'!E93*1000000)/'Output Hours Aggregated'!E93</f>
        <v>17.050241202889481</v>
      </c>
      <c r="F93" s="23">
        <f>('Output N'!F93*1000000)/'Output Hours Aggregated'!F93</f>
        <v>99.267240157673626</v>
      </c>
      <c r="G93" s="23">
        <f>('Output N'!G93*1000000)/'Output Hours Aggregated'!G93</f>
        <v>41.544948991767178</v>
      </c>
      <c r="H93" s="23">
        <f>('Output N'!H93*1000000)/'Output Hours Aggregated'!H93</f>
        <v>30.615345000007174</v>
      </c>
      <c r="I93" s="23">
        <f>('Output N'!I93*1000000)/'Output Hours Aggregated'!I93</f>
        <v>26.647809977844513</v>
      </c>
      <c r="J93" s="23">
        <f>('Output N'!J93*1000000)/'Output Hours Aggregated'!J93</f>
        <v>27.341834090303145</v>
      </c>
      <c r="K93" s="23">
        <f>('Output N'!K93*1000000)/'Output Hours Aggregated'!K93</f>
        <v>21.433821808025318</v>
      </c>
      <c r="L93" s="23">
        <f>('Output N'!L93*1000000)/'Output Hours Aggregated'!L93</f>
        <v>51.600772648274265</v>
      </c>
      <c r="M93" s="23">
        <f>('Output N'!M93*1000000)/'Output Hours Aggregated'!M93</f>
        <v>149.75603252402087</v>
      </c>
      <c r="N93" s="23">
        <f>('Output N'!N93*1000000)/'Output Hours Aggregated'!N93</f>
        <v>30.78636405161193</v>
      </c>
      <c r="O93" s="23">
        <f>('Output N'!O93*1000000)/'Output Hours Aggregated'!O93</f>
        <v>23.137499463876114</v>
      </c>
      <c r="P93" s="23">
        <f>('Output N'!P93*1000000)/'Output Hours Aggregated'!P93</f>
        <v>39.298267889057072</v>
      </c>
      <c r="Q93" s="23">
        <f>('Output N'!Q93*1000000)/'Output Hours Aggregated'!Q93</f>
        <v>32.127740946116674</v>
      </c>
      <c r="R93" s="23">
        <f>('Output N'!R93*1000000)/'Output Hours Aggregated'!R93</f>
        <v>25.191987467065495</v>
      </c>
    </row>
    <row r="94" spans="1:18" x14ac:dyDescent="0.25">
      <c r="A94" s="7" t="s">
        <v>124</v>
      </c>
      <c r="B94" s="23">
        <f>('Output N'!B94*1000000)/'Output Hours Aggregated'!B94</f>
        <v>37.309440145699377</v>
      </c>
      <c r="E94" s="23">
        <f>('Output N'!E94*1000000)/'Output Hours Aggregated'!E94</f>
        <v>17.96738126497943</v>
      </c>
      <c r="F94" s="23">
        <f>('Output N'!F94*1000000)/'Output Hours Aggregated'!F94</f>
        <v>100.61642753923118</v>
      </c>
      <c r="G94" s="23">
        <f>('Output N'!G94*1000000)/'Output Hours Aggregated'!G94</f>
        <v>42.306349554891135</v>
      </c>
      <c r="H94" s="23">
        <f>('Output N'!H94*1000000)/'Output Hours Aggregated'!H94</f>
        <v>30.390980697716206</v>
      </c>
      <c r="I94" s="23">
        <f>('Output N'!I94*1000000)/'Output Hours Aggregated'!I94</f>
        <v>26.859477739076439</v>
      </c>
      <c r="J94" s="23">
        <f>('Output N'!J94*1000000)/'Output Hours Aggregated'!J94</f>
        <v>26.998610968856365</v>
      </c>
      <c r="K94" s="23">
        <f>('Output N'!K94*1000000)/'Output Hours Aggregated'!K94</f>
        <v>21.531780256657083</v>
      </c>
      <c r="L94" s="23">
        <f>('Output N'!L94*1000000)/'Output Hours Aggregated'!L94</f>
        <v>50.845210189121957</v>
      </c>
      <c r="M94" s="23">
        <f>('Output N'!M94*1000000)/'Output Hours Aggregated'!M94</f>
        <v>149.07456258768775</v>
      </c>
      <c r="N94" s="23">
        <f>('Output N'!N94*1000000)/'Output Hours Aggregated'!N94</f>
        <v>31.210882569926731</v>
      </c>
      <c r="O94" s="23">
        <f>('Output N'!O94*1000000)/'Output Hours Aggregated'!O94</f>
        <v>22.932580043450127</v>
      </c>
      <c r="P94" s="23">
        <f>('Output N'!P94*1000000)/'Output Hours Aggregated'!P94</f>
        <v>41.169496869967205</v>
      </c>
      <c r="Q94" s="23">
        <f>('Output N'!Q94*1000000)/'Output Hours Aggregated'!Q94</f>
        <v>32.739877924934468</v>
      </c>
      <c r="R94" s="23">
        <f>('Output N'!R94*1000000)/'Output Hours Aggregated'!R94</f>
        <v>25.102574562450876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435-5125-401A-899F-409D9D3B7DCB}"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51.7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/>
      <c r="E3" s="20">
        <f>('Output N'!E3/'PPI Deflator 01'!B3)*100</f>
        <v>2852.6580497064247</v>
      </c>
      <c r="F3" s="20">
        <f>('Output N'!F3/'PPI Deflator 01'!D3)*100</f>
        <v>12680.481283422461</v>
      </c>
      <c r="G3" s="20">
        <f>'Output N'!G3/'PPI Deflator 01'!K3</f>
        <v>48772.727272727272</v>
      </c>
      <c r="H3" s="20">
        <f>'Output N'!H3/'PPI Deflator 01'!L3</f>
        <v>16306.027820710973</v>
      </c>
      <c r="I3" s="20" t="e">
        <f>'Output N'!I3/'PPI Deflator 01'!$M3</f>
        <v>#DIV/0!</v>
      </c>
      <c r="J3" s="20" t="e">
        <f>'Output N'!J3/'PPI Deflator 01'!$M3</f>
        <v>#DIV/0!</v>
      </c>
      <c r="K3" s="20" t="e">
        <f>'Output N'!K3/'PPI Deflator 01'!$M3</f>
        <v>#DIV/0!</v>
      </c>
      <c r="L3" s="20" t="e">
        <f>'Output N'!L3/'PPI Deflator 01'!$M3</f>
        <v>#DIV/0!</v>
      </c>
      <c r="M3" s="20" t="e">
        <f>'Output N'!M3/'PPI Deflator 01'!$M3</f>
        <v>#DIV/0!</v>
      </c>
      <c r="N3" s="20" t="e">
        <f>'Output N'!N3/'PPI Deflator 01'!$M3</f>
        <v>#DIV/0!</v>
      </c>
      <c r="O3" s="20" t="e">
        <f>'Output N'!O3/'PPI Deflator 01'!$M3</f>
        <v>#DIV/0!</v>
      </c>
      <c r="P3" s="20" t="e">
        <f>'Output N'!P3/'PPI Deflator 01'!$M3</f>
        <v>#DIV/0!</v>
      </c>
      <c r="Q3" s="20" t="e">
        <f>'Output N'!Q3/'PPI Deflator 01'!$M3</f>
        <v>#DIV/0!</v>
      </c>
      <c r="R3" s="20" t="e">
        <f>'Output N'!R3/'PPI Deflator 01'!$M3</f>
        <v>#DIV/0!</v>
      </c>
      <c r="S3" s="20"/>
    </row>
    <row r="4" spans="1:19" x14ac:dyDescent="0.25">
      <c r="A4" s="7" t="s">
        <v>34</v>
      </c>
      <c r="B4" s="20"/>
      <c r="E4" s="20">
        <f>('Output N'!E4/'PPI Deflator 01'!B4)*100</f>
        <v>3059.9295116308131</v>
      </c>
      <c r="F4" s="20">
        <f>('Output N'!F4/'PPI Deflator 01'!D4)*100</f>
        <v>12725.437415881563</v>
      </c>
      <c r="G4" s="20">
        <f>'Output N'!G4/'PPI Deflator 01'!K4</f>
        <v>47990.578734858682</v>
      </c>
      <c r="H4" s="20">
        <f>'Output N'!H4/'PPI Deflator 01'!L4</f>
        <v>16105.666156202144</v>
      </c>
      <c r="I4" s="20" t="e">
        <f>'Output N'!I4/'PPI Deflator 01'!$M4</f>
        <v>#DIV/0!</v>
      </c>
      <c r="J4" s="20" t="e">
        <f>'Output N'!J4/'PPI Deflator 01'!$M4</f>
        <v>#DIV/0!</v>
      </c>
      <c r="K4" s="20" t="e">
        <f>'Output N'!K4/'PPI Deflator 01'!$M4</f>
        <v>#DIV/0!</v>
      </c>
      <c r="L4" s="20" t="e">
        <f>'Output N'!L4/'PPI Deflator 01'!$M4</f>
        <v>#DIV/0!</v>
      </c>
      <c r="M4" s="20" t="e">
        <f>'Output N'!M4/'PPI Deflator 01'!$M4</f>
        <v>#DIV/0!</v>
      </c>
      <c r="N4" s="20" t="e">
        <f>'Output N'!N4/'PPI Deflator 01'!$M4</f>
        <v>#DIV/0!</v>
      </c>
      <c r="O4" s="20" t="e">
        <f>'Output N'!O4/'PPI Deflator 01'!$M4</f>
        <v>#DIV/0!</v>
      </c>
      <c r="P4" s="20" t="e">
        <f>'Output N'!P4/'PPI Deflator 01'!$M4</f>
        <v>#DIV/0!</v>
      </c>
      <c r="Q4" s="20" t="e">
        <f>'Output N'!Q4/'PPI Deflator 01'!$M4</f>
        <v>#DIV/0!</v>
      </c>
      <c r="R4" s="20" t="e">
        <f>'Output N'!R4/'PPI Deflator 01'!$M4</f>
        <v>#DIV/0!</v>
      </c>
      <c r="S4" s="20"/>
    </row>
    <row r="5" spans="1:19" x14ac:dyDescent="0.25">
      <c r="A5" s="7" t="s">
        <v>35</v>
      </c>
      <c r="B5" s="20"/>
      <c r="E5" s="20">
        <f>('Output N'!E5/'PPI Deflator 01'!B5)*100</f>
        <v>3345.2763189364923</v>
      </c>
      <c r="F5" s="20">
        <f>('Output N'!F5/'PPI Deflator 01'!D5)*100</f>
        <v>14072.874493927126</v>
      </c>
      <c r="G5" s="20">
        <f>'Output N'!G5/'PPI Deflator 01'!K5</f>
        <v>47851.551956815114</v>
      </c>
      <c r="H5" s="20">
        <f>'Output N'!H5/'PPI Deflator 01'!L5</f>
        <v>15625.377643504531</v>
      </c>
      <c r="I5" s="20" t="e">
        <f>'Output N'!I5/'PPI Deflator 01'!$M5</f>
        <v>#DIV/0!</v>
      </c>
      <c r="J5" s="20" t="e">
        <f>'Output N'!J5/'PPI Deflator 01'!$M5</f>
        <v>#DIV/0!</v>
      </c>
      <c r="K5" s="20" t="e">
        <f>'Output N'!K5/'PPI Deflator 01'!$M5</f>
        <v>#DIV/0!</v>
      </c>
      <c r="L5" s="20" t="e">
        <f>'Output N'!L5/'PPI Deflator 01'!$M5</f>
        <v>#DIV/0!</v>
      </c>
      <c r="M5" s="20" t="e">
        <f>'Output N'!M5/'PPI Deflator 01'!$M5</f>
        <v>#DIV/0!</v>
      </c>
      <c r="N5" s="20" t="e">
        <f>'Output N'!N5/'PPI Deflator 01'!$M5</f>
        <v>#DIV/0!</v>
      </c>
      <c r="O5" s="20" t="e">
        <f>'Output N'!O5/'PPI Deflator 01'!$M5</f>
        <v>#DIV/0!</v>
      </c>
      <c r="P5" s="20" t="e">
        <f>'Output N'!P5/'PPI Deflator 01'!$M5</f>
        <v>#DIV/0!</v>
      </c>
      <c r="Q5" s="20" t="e">
        <f>'Output N'!Q5/'PPI Deflator 01'!$M5</f>
        <v>#DIV/0!</v>
      </c>
      <c r="R5" s="20" t="e">
        <f>'Output N'!R5/'PPI Deflator 01'!$M5</f>
        <v>#DIV/0!</v>
      </c>
      <c r="S5" s="20"/>
    </row>
    <row r="6" spans="1:19" x14ac:dyDescent="0.25">
      <c r="A6" s="7" t="s">
        <v>36</v>
      </c>
      <c r="B6" s="20"/>
      <c r="E6" s="20">
        <f>('Output N'!E6/'PPI Deflator 01'!B6)*100</f>
        <v>3450.4084832034314</v>
      </c>
      <c r="F6" s="20">
        <f>('Output N'!F6/'PPI Deflator 01'!D6)*100</f>
        <v>15583.557951482479</v>
      </c>
      <c r="G6" s="20">
        <f>'Output N'!G6/'PPI Deflator 01'!K6</f>
        <v>48316.711590296494</v>
      </c>
      <c r="H6" s="20">
        <f>'Output N'!H6/'PPI Deflator 01'!L6</f>
        <v>16217.065868263475</v>
      </c>
      <c r="I6" s="20" t="e">
        <f>'Output N'!I6/'PPI Deflator 01'!$M6</f>
        <v>#DIV/0!</v>
      </c>
      <c r="J6" s="20" t="e">
        <f>'Output N'!J6/'PPI Deflator 01'!$M6</f>
        <v>#DIV/0!</v>
      </c>
      <c r="K6" s="20" t="e">
        <f>'Output N'!K6/'PPI Deflator 01'!$M6</f>
        <v>#DIV/0!</v>
      </c>
      <c r="L6" s="20" t="e">
        <f>'Output N'!L6/'PPI Deflator 01'!$M6</f>
        <v>#DIV/0!</v>
      </c>
      <c r="M6" s="20" t="e">
        <f>'Output N'!M6/'PPI Deflator 01'!$M6</f>
        <v>#DIV/0!</v>
      </c>
      <c r="N6" s="20" t="e">
        <f>'Output N'!N6/'PPI Deflator 01'!$M6</f>
        <v>#DIV/0!</v>
      </c>
      <c r="O6" s="20" t="e">
        <f>'Output N'!O6/'PPI Deflator 01'!$M6</f>
        <v>#DIV/0!</v>
      </c>
      <c r="P6" s="20" t="e">
        <f>'Output N'!P6/'PPI Deflator 01'!$M6</f>
        <v>#DIV/0!</v>
      </c>
      <c r="Q6" s="20" t="e">
        <f>'Output N'!Q6/'PPI Deflator 01'!$M6</f>
        <v>#DIV/0!</v>
      </c>
      <c r="R6" s="20" t="e">
        <f>'Output N'!R6/'PPI Deflator 01'!$M6</f>
        <v>#DIV/0!</v>
      </c>
      <c r="S6" s="20"/>
    </row>
    <row r="7" spans="1:19" x14ac:dyDescent="0.25">
      <c r="A7" s="7" t="s">
        <v>37</v>
      </c>
      <c r="B7" s="20"/>
      <c r="E7" s="20">
        <f>('Output N'!E7/'PPI Deflator 01'!B7)*100</f>
        <v>3227.4265156441656</v>
      </c>
      <c r="F7" s="20">
        <f>('Output N'!F7/'PPI Deflator 01'!D7)*100</f>
        <v>15451.568894952252</v>
      </c>
      <c r="G7" s="20">
        <f>'Output N'!G7/'PPI Deflator 01'!K7</f>
        <v>49439.29058663029</v>
      </c>
      <c r="H7" s="20">
        <f>'Output N'!H7/'PPI Deflator 01'!L7</f>
        <v>16942.13649851632</v>
      </c>
      <c r="I7" s="20">
        <f>'Output N'!I7/'PPI Deflator 01'!$M7</f>
        <v>30629.411764705885</v>
      </c>
      <c r="J7" s="20">
        <f>'Output N'!J7/'PPI Deflator 01'!$M7</f>
        <v>11221.176470588236</v>
      </c>
      <c r="K7" s="20">
        <f>'Output N'!K7/'PPI Deflator 01'!$M7</f>
        <v>6540</v>
      </c>
      <c r="L7" s="20">
        <f>'Output N'!L7/'PPI Deflator 01'!$M7</f>
        <v>13709.411764705883</v>
      </c>
      <c r="M7" s="20">
        <f>'Output N'!M7/'PPI Deflator 01'!$M7</f>
        <v>55169.411764705881</v>
      </c>
      <c r="N7" s="20">
        <f>'Output N'!N7/'PPI Deflator 01'!$M7</f>
        <v>13595.294117647059</v>
      </c>
      <c r="O7" s="20">
        <f>'Output N'!O7/'PPI Deflator 01'!$M7</f>
        <v>9430.5882352941171</v>
      </c>
      <c r="P7" s="20">
        <f>'Output N'!P7/'PPI Deflator 01'!$M7</f>
        <v>12789.411764705883</v>
      </c>
      <c r="Q7" s="20">
        <f>'Output N'!Q7/'PPI Deflator 01'!$M7</f>
        <v>12075.294117647059</v>
      </c>
      <c r="R7" s="20">
        <f>'Output N'!R7/'PPI Deflator 01'!$M7</f>
        <v>13956.470588235294</v>
      </c>
      <c r="S7" s="20"/>
    </row>
    <row r="8" spans="1:19" x14ac:dyDescent="0.25">
      <c r="A8" s="7" t="s">
        <v>38</v>
      </c>
      <c r="B8" s="20"/>
      <c r="E8" s="20">
        <f>('Output N'!E8/'PPI Deflator 01'!B8)*100</f>
        <v>3294.3015268981158</v>
      </c>
      <c r="F8" s="20">
        <f>('Output N'!F8/'PPI Deflator 01'!D8)*100</f>
        <v>14190.934065934067</v>
      </c>
      <c r="G8" s="20">
        <f>'Output N'!G8/'PPI Deflator 01'!K8</f>
        <v>49679.945054945056</v>
      </c>
      <c r="H8" s="20">
        <f>'Output N'!H8/'PPI Deflator 01'!L8</f>
        <v>17016.20029455081</v>
      </c>
      <c r="I8" s="20">
        <f>'Output N'!I8/'PPI Deflator 01'!$M8</f>
        <v>31818.18181818182</v>
      </c>
      <c r="J8" s="20">
        <f>'Output N'!J8/'PPI Deflator 01'!$M8</f>
        <v>11459.268004722551</v>
      </c>
      <c r="K8" s="20">
        <f>'Output N'!K8/'PPI Deflator 01'!$M8</f>
        <v>6691.8536009445106</v>
      </c>
      <c r="L8" s="20">
        <f>'Output N'!L8/'PPI Deflator 01'!$M8</f>
        <v>14940.968122786306</v>
      </c>
      <c r="M8" s="20">
        <f>'Output N'!M8/'PPI Deflator 01'!$M8</f>
        <v>55708.382526564346</v>
      </c>
      <c r="N8" s="20">
        <f>'Output N'!N8/'PPI Deflator 01'!$M8</f>
        <v>14780.401416765053</v>
      </c>
      <c r="O8" s="20">
        <f>'Output N'!O8/'PPI Deflator 01'!$M8</f>
        <v>10263.282172373081</v>
      </c>
      <c r="P8" s="20">
        <f>'Output N'!P8/'PPI Deflator 01'!$M8</f>
        <v>13341.204250295159</v>
      </c>
      <c r="Q8" s="20">
        <f>'Output N'!Q8/'PPI Deflator 01'!$M8</f>
        <v>12667.060212514758</v>
      </c>
      <c r="R8" s="20">
        <f>'Output N'!R8/'PPI Deflator 01'!$M8</f>
        <v>14311.688311688313</v>
      </c>
      <c r="S8" s="20"/>
    </row>
    <row r="9" spans="1:19" x14ac:dyDescent="0.25">
      <c r="A9" s="7" t="s">
        <v>39</v>
      </c>
      <c r="B9" s="20"/>
      <c r="E9" s="20">
        <f>('Output N'!E9/'PPI Deflator 01'!B9)*100</f>
        <v>3797.2338629120432</v>
      </c>
      <c r="F9" s="20">
        <f>('Output N'!F9/'PPI Deflator 01'!D9)*100</f>
        <v>12406.896551724138</v>
      </c>
      <c r="G9" s="20">
        <f>'Output N'!G9/'PPI Deflator 01'!K9</f>
        <v>49753.103448275862</v>
      </c>
      <c r="H9" s="20">
        <f>'Output N'!H9/'PPI Deflator 01'!L9</f>
        <v>17180.115273775216</v>
      </c>
      <c r="I9" s="20">
        <f>'Output N'!I9/'PPI Deflator 01'!$M9</f>
        <v>33015.294117647063</v>
      </c>
      <c r="J9" s="20">
        <f>'Output N'!J9/'PPI Deflator 01'!$M9</f>
        <v>11652.941176470589</v>
      </c>
      <c r="K9" s="20">
        <f>'Output N'!K9/'PPI Deflator 01'!$M9</f>
        <v>6812.9411764705883</v>
      </c>
      <c r="L9" s="20">
        <f>'Output N'!L9/'PPI Deflator 01'!$M9</f>
        <v>15311.764705882353</v>
      </c>
      <c r="M9" s="20">
        <f>'Output N'!M9/'PPI Deflator 01'!$M9</f>
        <v>55384.705882352944</v>
      </c>
      <c r="N9" s="20">
        <f>'Output N'!N9/'PPI Deflator 01'!$M9</f>
        <v>15292.941176470589</v>
      </c>
      <c r="O9" s="20">
        <f>'Output N'!O9/'PPI Deflator 01'!$M9</f>
        <v>10395.294117647059</v>
      </c>
      <c r="P9" s="20">
        <f>'Output N'!P9/'PPI Deflator 01'!$M9</f>
        <v>13645.882352941177</v>
      </c>
      <c r="Q9" s="20">
        <f>'Output N'!Q9/'PPI Deflator 01'!$M9</f>
        <v>13143.529411764706</v>
      </c>
      <c r="R9" s="20">
        <f>'Output N'!R9/'PPI Deflator 01'!$M9</f>
        <v>14965.882352941177</v>
      </c>
      <c r="S9" s="20"/>
    </row>
    <row r="10" spans="1:19" x14ac:dyDescent="0.25">
      <c r="A10" s="7" t="s">
        <v>40</v>
      </c>
      <c r="B10" s="20"/>
      <c r="E10" s="20">
        <f>('Output N'!E10/'PPI Deflator 01'!B10)*100</f>
        <v>3739.2809755841663</v>
      </c>
      <c r="F10" s="20">
        <f>('Output N'!F10/'PPI Deflator 01'!D10)*100</f>
        <v>11511.789181692095</v>
      </c>
      <c r="G10" s="20">
        <f>'Output N'!G10/'PPI Deflator 01'!K10</f>
        <v>49565.880721220528</v>
      </c>
      <c r="H10" s="20">
        <f>'Output N'!H10/'PPI Deflator 01'!L10</f>
        <v>17650</v>
      </c>
      <c r="I10" s="20">
        <f>'Output N'!I10/'PPI Deflator 01'!$M10</f>
        <v>33663.095238095237</v>
      </c>
      <c r="J10" s="20">
        <f>'Output N'!J10/'PPI Deflator 01'!$M10</f>
        <v>11898.809523809525</v>
      </c>
      <c r="K10" s="20">
        <f>'Output N'!K10/'PPI Deflator 01'!$M10</f>
        <v>7069.0476190476193</v>
      </c>
      <c r="L10" s="20">
        <f>'Output N'!L10/'PPI Deflator 01'!$M10</f>
        <v>16297.619047619048</v>
      </c>
      <c r="M10" s="20">
        <f>'Output N'!M10/'PPI Deflator 01'!$M10</f>
        <v>56480.952380952382</v>
      </c>
      <c r="N10" s="20">
        <f>'Output N'!N10/'PPI Deflator 01'!$M10</f>
        <v>16089.285714285716</v>
      </c>
      <c r="O10" s="20">
        <f>'Output N'!O10/'PPI Deflator 01'!$M10</f>
        <v>10810.714285714286</v>
      </c>
      <c r="P10" s="20">
        <f>'Output N'!P10/'PPI Deflator 01'!$M10</f>
        <v>13697.619047619048</v>
      </c>
      <c r="Q10" s="20">
        <f>'Output N'!Q10/'PPI Deflator 01'!$M10</f>
        <v>13861.904761904763</v>
      </c>
      <c r="R10" s="20">
        <f>'Output N'!R10/'PPI Deflator 01'!$M10</f>
        <v>15259.523809523811</v>
      </c>
      <c r="S10" s="20"/>
    </row>
    <row r="11" spans="1:19" x14ac:dyDescent="0.25">
      <c r="A11" s="7" t="s">
        <v>41</v>
      </c>
      <c r="B11" s="20"/>
      <c r="E11" s="20">
        <f>('Output N'!E11/'PPI Deflator 01'!B11)*100</f>
        <v>3978.1957031941461</v>
      </c>
      <c r="F11" s="20">
        <f>('Output N'!F11/'PPI Deflator 01'!D11)*100</f>
        <v>11527.855153203343</v>
      </c>
      <c r="G11" s="20">
        <f>'Output N'!G11/'PPI Deflator 01'!K11</f>
        <v>49583.565459610028</v>
      </c>
      <c r="H11" s="20">
        <f>'Output N'!H11/'PPI Deflator 01'!L11</f>
        <v>18025.641025641024</v>
      </c>
      <c r="I11" s="20">
        <f>'Output N'!I11/'PPI Deflator 01'!$M11</f>
        <v>33014.268727705115</v>
      </c>
      <c r="J11" s="20">
        <f>'Output N'!J11/'PPI Deflator 01'!$M11</f>
        <v>12279.429250891795</v>
      </c>
      <c r="K11" s="20">
        <f>'Output N'!K11/'PPI Deflator 01'!$M11</f>
        <v>7066.5873959571936</v>
      </c>
      <c r="L11" s="20">
        <f>'Output N'!L11/'PPI Deflator 01'!$M11</f>
        <v>15678.953626634959</v>
      </c>
      <c r="M11" s="20">
        <f>'Output N'!M11/'PPI Deflator 01'!$M11</f>
        <v>57840.665873959573</v>
      </c>
      <c r="N11" s="20">
        <f>'Output N'!N11/'PPI Deflator 01'!$M11</f>
        <v>15897.740784780024</v>
      </c>
      <c r="O11" s="20">
        <f>'Output N'!O11/'PPI Deflator 01'!$M11</f>
        <v>10662.306777645661</v>
      </c>
      <c r="P11" s="20">
        <f>'Output N'!P11/'PPI Deflator 01'!$M11</f>
        <v>13882.282996432819</v>
      </c>
      <c r="Q11" s="20">
        <f>'Output N'!Q11/'PPI Deflator 01'!$M11</f>
        <v>14114.149821640904</v>
      </c>
      <c r="R11" s="20">
        <f>'Output N'!R11/'PPI Deflator 01'!$M11</f>
        <v>15388.822829964329</v>
      </c>
      <c r="S11" s="20"/>
    </row>
    <row r="12" spans="1:19" x14ac:dyDescent="0.25">
      <c r="A12" s="7" t="s">
        <v>42</v>
      </c>
      <c r="B12" s="20"/>
      <c r="E12" s="20">
        <f>('Output N'!E12/'PPI Deflator 01'!B12)*100</f>
        <v>3166.7310842543484</v>
      </c>
      <c r="F12" s="20">
        <f>('Output N'!F12/'PPI Deflator 01'!D12)*100</f>
        <v>13651.872399445216</v>
      </c>
      <c r="G12" s="20">
        <f>'Output N'!G12/'PPI Deflator 01'!K12</f>
        <v>49474.341192787797</v>
      </c>
      <c r="H12" s="20">
        <f>'Output N'!H12/'PPI Deflator 01'!L12</f>
        <v>18333.802816901411</v>
      </c>
      <c r="I12" s="20">
        <f>'Output N'!I12/'PPI Deflator 01'!$M12</f>
        <v>33172.661870503594</v>
      </c>
      <c r="J12" s="20">
        <f>'Output N'!J12/'PPI Deflator 01'!$M12</f>
        <v>12653.477218225418</v>
      </c>
      <c r="K12" s="20">
        <f>'Output N'!K12/'PPI Deflator 01'!$M12</f>
        <v>7173.8609112709828</v>
      </c>
      <c r="L12" s="20">
        <f>'Output N'!L12/'PPI Deflator 01'!$M12</f>
        <v>15793.764988009591</v>
      </c>
      <c r="M12" s="20">
        <f>'Output N'!M12/'PPI Deflator 01'!$M12</f>
        <v>57082.733812949635</v>
      </c>
      <c r="N12" s="20">
        <f>'Output N'!N12/'PPI Deflator 01'!$M12</f>
        <v>16158.273381294963</v>
      </c>
      <c r="O12" s="20">
        <f>'Output N'!O12/'PPI Deflator 01'!$M12</f>
        <v>10605.515587529975</v>
      </c>
      <c r="P12" s="20">
        <f>'Output N'!P12/'PPI Deflator 01'!$M12</f>
        <v>14275.7793764988</v>
      </c>
      <c r="Q12" s="20">
        <f>'Output N'!Q12/'PPI Deflator 01'!$M12</f>
        <v>13822.541966426857</v>
      </c>
      <c r="R12" s="20">
        <f>'Output N'!R12/'PPI Deflator 01'!$M12</f>
        <v>15041.966426858511</v>
      </c>
      <c r="S12" s="20"/>
    </row>
    <row r="13" spans="1:19" x14ac:dyDescent="0.25">
      <c r="A13" s="7" t="s">
        <v>43</v>
      </c>
      <c r="B13" s="20"/>
      <c r="E13" s="20">
        <f>('Output N'!E13/'PPI Deflator 01'!B13)*100</f>
        <v>3105.2089881121424</v>
      </c>
      <c r="F13" s="20">
        <f>('Output N'!F13/'PPI Deflator 01'!D13)*100</f>
        <v>15048.342541436463</v>
      </c>
      <c r="G13" s="20">
        <f>'Output N'!G13/'PPI Deflator 01'!K13</f>
        <v>50327.348066298335</v>
      </c>
      <c r="H13" s="20">
        <f>'Output N'!H13/'PPI Deflator 01'!L13</f>
        <v>18688.365650969528</v>
      </c>
      <c r="I13" s="20">
        <f>'Output N'!I13/'PPI Deflator 01'!$M13</f>
        <v>34713.253012048197</v>
      </c>
      <c r="J13" s="20">
        <f>'Output N'!J13/'PPI Deflator 01'!$M13</f>
        <v>12669.87951807229</v>
      </c>
      <c r="K13" s="20">
        <f>'Output N'!K13/'PPI Deflator 01'!$M13</f>
        <v>7330.1204819277109</v>
      </c>
      <c r="L13" s="20">
        <f>'Output N'!L13/'PPI Deflator 01'!$M13</f>
        <v>16750.602409638555</v>
      </c>
      <c r="M13" s="20">
        <f>'Output N'!M13/'PPI Deflator 01'!$M13</f>
        <v>57381.927710843374</v>
      </c>
      <c r="N13" s="20">
        <f>'Output N'!N13/'PPI Deflator 01'!$M13</f>
        <v>16453.012048192773</v>
      </c>
      <c r="O13" s="20">
        <f>'Output N'!O13/'PPI Deflator 01'!$M13</f>
        <v>10592.77108433735</v>
      </c>
      <c r="P13" s="20">
        <f>'Output N'!P13/'PPI Deflator 01'!$M13</f>
        <v>14356.626506024097</v>
      </c>
      <c r="Q13" s="20">
        <f>'Output N'!Q13/'PPI Deflator 01'!$M13</f>
        <v>13863.855421686747</v>
      </c>
      <c r="R13" s="20">
        <f>'Output N'!R13/'PPI Deflator 01'!$M13</f>
        <v>15471.084337349399</v>
      </c>
      <c r="S13" s="20"/>
    </row>
    <row r="14" spans="1:19" x14ac:dyDescent="0.25">
      <c r="A14" s="7" t="s">
        <v>44</v>
      </c>
      <c r="B14" s="20"/>
      <c r="E14" s="20">
        <f>('Output N'!E14/'PPI Deflator 01'!B14)*100</f>
        <v>3600.6460034347165</v>
      </c>
      <c r="F14" s="20">
        <f>('Output N'!F14/'PPI Deflator 01'!D14)*100</f>
        <v>14257.534246575344</v>
      </c>
      <c r="G14" s="20">
        <f>'Output N'!G14/'PPI Deflator 01'!K14</f>
        <v>50128.767123287675</v>
      </c>
      <c r="H14" s="20">
        <f>'Output N'!H14/'PPI Deflator 01'!L14</f>
        <v>18897.68076398363</v>
      </c>
      <c r="I14" s="20">
        <f>'Output N'!I14/'PPI Deflator 01'!$M14</f>
        <v>35061.445783132534</v>
      </c>
      <c r="J14" s="20">
        <f>'Output N'!J14/'PPI Deflator 01'!$M14</f>
        <v>12307.228915662652</v>
      </c>
      <c r="K14" s="20">
        <f>'Output N'!K14/'PPI Deflator 01'!$M14</f>
        <v>7620.4819277108436</v>
      </c>
      <c r="L14" s="20">
        <f>'Output N'!L14/'PPI Deflator 01'!$M14</f>
        <v>16885.542168674699</v>
      </c>
      <c r="M14" s="20">
        <f>'Output N'!M14/'PPI Deflator 01'!$M14</f>
        <v>59626.506024096387</v>
      </c>
      <c r="N14" s="20">
        <f>'Output N'!N14/'PPI Deflator 01'!$M14</f>
        <v>17419.277108433736</v>
      </c>
      <c r="O14" s="20">
        <f>'Output N'!O14/'PPI Deflator 01'!$M14</f>
        <v>10989.156626506025</v>
      </c>
      <c r="P14" s="20">
        <f>'Output N'!P14/'PPI Deflator 01'!$M14</f>
        <v>14400</v>
      </c>
      <c r="Q14" s="20">
        <f>'Output N'!Q14/'PPI Deflator 01'!$M14</f>
        <v>14587.951807228916</v>
      </c>
      <c r="R14" s="20">
        <f>'Output N'!R14/'PPI Deflator 01'!$M14</f>
        <v>15762.65060240964</v>
      </c>
      <c r="S14" s="20"/>
    </row>
    <row r="15" spans="1:19" x14ac:dyDescent="0.25">
      <c r="A15" s="7" t="s">
        <v>45</v>
      </c>
      <c r="B15" s="20"/>
      <c r="E15" s="20">
        <f>('Output N'!E15/'PPI Deflator 01'!B15)*100</f>
        <v>4087.8493503150389</v>
      </c>
      <c r="F15" s="20">
        <f>('Output N'!F15/'PPI Deflator 01'!D15)*100</f>
        <v>13053.133514986373</v>
      </c>
      <c r="G15" s="20">
        <f>'Output N'!G15/'PPI Deflator 01'!K15</f>
        <v>50004.087193460487</v>
      </c>
      <c r="H15" s="20">
        <f>'Output N'!H15/'PPI Deflator 01'!L15</f>
        <v>19427.027027027027</v>
      </c>
      <c r="I15" s="20">
        <f>'Output N'!I15/'PPI Deflator 01'!$M15</f>
        <v>34681.0551558753</v>
      </c>
      <c r="J15" s="20">
        <f>'Output N'!J15/'PPI Deflator 01'!$M15</f>
        <v>13230.215827338128</v>
      </c>
      <c r="K15" s="20">
        <f>'Output N'!K15/'PPI Deflator 01'!$M15</f>
        <v>7944.8441247002393</v>
      </c>
      <c r="L15" s="20">
        <f>'Output N'!L15/'PPI Deflator 01'!$M15</f>
        <v>17218.225419664268</v>
      </c>
      <c r="M15" s="20">
        <f>'Output N'!M15/'PPI Deflator 01'!$M15</f>
        <v>60681.055155875292</v>
      </c>
      <c r="N15" s="20">
        <f>'Output N'!N15/'PPI Deflator 01'!$M15</f>
        <v>17059.952038369302</v>
      </c>
      <c r="O15" s="20">
        <f>'Output N'!O15/'PPI Deflator 01'!$M15</f>
        <v>10971.223021582733</v>
      </c>
      <c r="P15" s="20">
        <f>'Output N'!P15/'PPI Deflator 01'!$M15</f>
        <v>14508.393285371701</v>
      </c>
      <c r="Q15" s="20">
        <f>'Output N'!Q15/'PPI Deflator 01'!$M15</f>
        <v>14750.599520383692</v>
      </c>
      <c r="R15" s="20">
        <f>'Output N'!R15/'PPI Deflator 01'!$M15</f>
        <v>16007.194244604316</v>
      </c>
      <c r="S15" s="20"/>
    </row>
    <row r="16" spans="1:19" x14ac:dyDescent="0.25">
      <c r="A16" s="7" t="s">
        <v>46</v>
      </c>
      <c r="B16" s="20"/>
      <c r="E16" s="20">
        <f>('Output N'!E16/'PPI Deflator 01'!B16)*100</f>
        <v>3027.1618379982483</v>
      </c>
      <c r="F16" s="20">
        <f>('Output N'!F16/'PPI Deflator 01'!D16)*100</f>
        <v>14444.444444444445</v>
      </c>
      <c r="G16" s="20">
        <f>'Output N'!G16/'PPI Deflator 01'!K16</f>
        <v>49758.807588075884</v>
      </c>
      <c r="H16" s="20">
        <f>'Output N'!H16/'PPI Deflator 01'!L16</f>
        <v>19336.461126005361</v>
      </c>
      <c r="I16" s="20">
        <f>'Output N'!I16/'PPI Deflator 01'!$M16</f>
        <v>34464.585834333739</v>
      </c>
      <c r="J16" s="20">
        <f>'Output N'!J16/'PPI Deflator 01'!$M16</f>
        <v>12795.91836734694</v>
      </c>
      <c r="K16" s="20">
        <f>'Output N'!K16/'PPI Deflator 01'!$M16</f>
        <v>7734.6938775510207</v>
      </c>
      <c r="L16" s="20">
        <f>'Output N'!L16/'PPI Deflator 01'!$M16</f>
        <v>18352.941176470587</v>
      </c>
      <c r="M16" s="20">
        <f>'Output N'!M16/'PPI Deflator 01'!$M16</f>
        <v>60243.697478991598</v>
      </c>
      <c r="N16" s="20">
        <f>'Output N'!N16/'PPI Deflator 01'!$M16</f>
        <v>17833.133253301323</v>
      </c>
      <c r="O16" s="20">
        <f>'Output N'!O16/'PPI Deflator 01'!$M16</f>
        <v>11094.83793517407</v>
      </c>
      <c r="P16" s="20">
        <f>'Output N'!P16/'PPI Deflator 01'!$M16</f>
        <v>14751.500600240097</v>
      </c>
      <c r="Q16" s="20">
        <f>'Output N'!Q16/'PPI Deflator 01'!$M16</f>
        <v>15193.27731092437</v>
      </c>
      <c r="R16" s="20">
        <f>'Output N'!R16/'PPI Deflator 01'!$M16</f>
        <v>16189.675870348139</v>
      </c>
      <c r="S16" s="20"/>
    </row>
    <row r="17" spans="1:19" x14ac:dyDescent="0.25">
      <c r="A17" s="7" t="s">
        <v>47</v>
      </c>
      <c r="B17" s="20"/>
      <c r="E17" s="20">
        <f>('Output N'!E17/'PPI Deflator 01'!B17)*100</f>
        <v>3313.5194204676664</v>
      </c>
      <c r="F17" s="20">
        <f>('Output N'!F17/'PPI Deflator 01'!D17)*100</f>
        <v>16601.889338731446</v>
      </c>
      <c r="G17" s="20">
        <f>'Output N'!G17/'PPI Deflator 01'!K17</f>
        <v>49225.371120107964</v>
      </c>
      <c r="H17" s="20">
        <f>'Output N'!H17/'PPI Deflator 01'!L17</f>
        <v>18831.134564643799</v>
      </c>
      <c r="I17" s="20">
        <f>'Output N'!I17/'PPI Deflator 01'!$M17</f>
        <v>34542.617046818727</v>
      </c>
      <c r="J17" s="20">
        <f>'Output N'!J17/'PPI Deflator 01'!$M17</f>
        <v>13340.936374549821</v>
      </c>
      <c r="K17" s="20">
        <f>'Output N'!K17/'PPI Deflator 01'!$M17</f>
        <v>7692.677070828332</v>
      </c>
      <c r="L17" s="20">
        <f>'Output N'!L17/'PPI Deflator 01'!$M17</f>
        <v>18720.288115246098</v>
      </c>
      <c r="M17" s="20">
        <f>'Output N'!M17/'PPI Deflator 01'!$M17</f>
        <v>60080.43217286915</v>
      </c>
      <c r="N17" s="20">
        <f>'Output N'!N17/'PPI Deflator 01'!$M17</f>
        <v>18253.301320528211</v>
      </c>
      <c r="O17" s="20">
        <f>'Output N'!O17/'PPI Deflator 01'!$M17</f>
        <v>11611.044417767107</v>
      </c>
      <c r="P17" s="20">
        <f>'Output N'!P17/'PPI Deflator 01'!$M17</f>
        <v>15061.224489795919</v>
      </c>
      <c r="Q17" s="20">
        <f>'Output N'!Q17/'PPI Deflator 01'!$M17</f>
        <v>15249.699879951981</v>
      </c>
      <c r="R17" s="20">
        <f>'Output N'!R17/'PPI Deflator 01'!$M17</f>
        <v>16648.25930372149</v>
      </c>
      <c r="S17" s="20"/>
    </row>
    <row r="18" spans="1:19" x14ac:dyDescent="0.25">
      <c r="A18" s="7" t="s">
        <v>48</v>
      </c>
      <c r="B18" s="20"/>
      <c r="E18" s="20">
        <f>('Output N'!E18/'PPI Deflator 01'!B18)*100</f>
        <v>4137.9466031013044</v>
      </c>
      <c r="F18" s="20">
        <f>('Output N'!F18/'PPI Deflator 01'!D18)*100</f>
        <v>17939.434724091519</v>
      </c>
      <c r="G18" s="20">
        <f>'Output N'!G18/'PPI Deflator 01'!K18</f>
        <v>49313.593539703907</v>
      </c>
      <c r="H18" s="20">
        <f>'Output N'!H18/'PPI Deflator 01'!L18</f>
        <v>19146.023468057367</v>
      </c>
      <c r="I18" s="20">
        <f>'Output N'!I18/'PPI Deflator 01'!$M18</f>
        <v>34986.810551558752</v>
      </c>
      <c r="J18" s="20">
        <f>'Output N'!J18/'PPI Deflator 01'!$M18</f>
        <v>13510.791366906473</v>
      </c>
      <c r="K18" s="20">
        <f>'Output N'!K18/'PPI Deflator 01'!$M18</f>
        <v>7629.4964028776967</v>
      </c>
      <c r="L18" s="20">
        <f>'Output N'!L18/'PPI Deflator 01'!$M18</f>
        <v>18527.577937649879</v>
      </c>
      <c r="M18" s="20">
        <f>'Output N'!M18/'PPI Deflator 01'!$M18</f>
        <v>57869.304556354909</v>
      </c>
      <c r="N18" s="20">
        <f>'Output N'!N18/'PPI Deflator 01'!$M18</f>
        <v>18340.52757793765</v>
      </c>
      <c r="O18" s="20">
        <f>'Output N'!O18/'PPI Deflator 01'!$M18</f>
        <v>11928.057553956833</v>
      </c>
      <c r="P18" s="20">
        <f>'Output N'!P18/'PPI Deflator 01'!$M18</f>
        <v>14965.227817745803</v>
      </c>
      <c r="Q18" s="20">
        <f>'Output N'!Q18/'PPI Deflator 01'!$M18</f>
        <v>15370.503597122301</v>
      </c>
      <c r="R18" s="20">
        <f>'Output N'!R18/'PPI Deflator 01'!$M18</f>
        <v>17402.877697841726</v>
      </c>
      <c r="S18" s="20"/>
    </row>
    <row r="19" spans="1:19" x14ac:dyDescent="0.25">
      <c r="A19" s="7" t="s">
        <v>49</v>
      </c>
      <c r="B19" s="20"/>
      <c r="E19" s="20">
        <f>('Output N'!E19/'PPI Deflator 01'!B19)*100</f>
        <v>6604.5984847086584</v>
      </c>
      <c r="F19" s="20">
        <f>('Output N'!F19/'PPI Deflator 01'!D19)*100</f>
        <v>12960.490463215257</v>
      </c>
      <c r="G19" s="20">
        <f>'Output N'!G19/'PPI Deflator 01'!K19</f>
        <v>49378.746594005446</v>
      </c>
      <c r="H19" s="20">
        <f>'Output N'!H19/'PPI Deflator 01'!L19</f>
        <v>19060.567010309282</v>
      </c>
      <c r="I19" s="20">
        <f>'Output N'!I19/'PPI Deflator 01'!$M19</f>
        <v>35705.601907032178</v>
      </c>
      <c r="J19" s="20">
        <f>'Output N'!J19/'PPI Deflator 01'!$M19</f>
        <v>13224.076281287245</v>
      </c>
      <c r="K19" s="20">
        <f>'Output N'!K19/'PPI Deflator 01'!$M19</f>
        <v>7697.2586412395704</v>
      </c>
      <c r="L19" s="20">
        <f>'Output N'!L19/'PPI Deflator 01'!$M19</f>
        <v>19302.741358760428</v>
      </c>
      <c r="M19" s="20">
        <f>'Output N'!M19/'PPI Deflator 01'!$M19</f>
        <v>60572.10965435041</v>
      </c>
      <c r="N19" s="20">
        <f>'Output N'!N19/'PPI Deflator 01'!$M19</f>
        <v>18336.11442193087</v>
      </c>
      <c r="O19" s="20">
        <f>'Output N'!O19/'PPI Deflator 01'!$M19</f>
        <v>12059.594755661501</v>
      </c>
      <c r="P19" s="20">
        <f>'Output N'!P19/'PPI Deflator 01'!$M19</f>
        <v>15936.829558998807</v>
      </c>
      <c r="Q19" s="20">
        <f>'Output N'!Q19/'PPI Deflator 01'!$M19</f>
        <v>15289.630512514897</v>
      </c>
      <c r="R19" s="20">
        <f>'Output N'!R19/'PPI Deflator 01'!$M19</f>
        <v>17218.116805721096</v>
      </c>
      <c r="S19" s="20"/>
    </row>
    <row r="20" spans="1:19" x14ac:dyDescent="0.25">
      <c r="A20" s="7" t="s">
        <v>50</v>
      </c>
      <c r="B20" s="20"/>
      <c r="E20" s="20">
        <f>('Output N'!E20/'PPI Deflator 01'!B20)*100</f>
        <v>3377.5920283034538</v>
      </c>
      <c r="F20" s="20">
        <f>('Output N'!F20/'PPI Deflator 01'!D20)*100</f>
        <v>15378.89039242219</v>
      </c>
      <c r="G20" s="20">
        <f>'Output N'!G20/'PPI Deflator 01'!K20</f>
        <v>47983.761840324754</v>
      </c>
      <c r="H20" s="20">
        <f>'Output N'!H20/'PPI Deflator 01'!L20</f>
        <v>19393.630573248407</v>
      </c>
      <c r="I20" s="20">
        <f>'Output N'!I20/'PPI Deflator 01'!$M20</f>
        <v>36256.740914419694</v>
      </c>
      <c r="J20" s="20">
        <f>'Output N'!J20/'PPI Deflator 01'!$M20</f>
        <v>13588.511137162955</v>
      </c>
      <c r="K20" s="20">
        <f>'Output N'!K20/'PPI Deflator 01'!$M20</f>
        <v>7818.2883939038693</v>
      </c>
      <c r="L20" s="20">
        <f>'Output N'!L20/'PPI Deflator 01'!$M20</f>
        <v>18643.610785463072</v>
      </c>
      <c r="M20" s="20">
        <f>'Output N'!M20/'PPI Deflator 01'!$M20</f>
        <v>59690.504103165302</v>
      </c>
      <c r="N20" s="20">
        <f>'Output N'!N20/'PPI Deflator 01'!$M20</f>
        <v>18582.649472450175</v>
      </c>
      <c r="O20" s="20">
        <f>'Output N'!O20/'PPI Deflator 01'!$M20</f>
        <v>12373.974208675265</v>
      </c>
      <c r="P20" s="20">
        <f>'Output N'!P20/'PPI Deflator 01'!$M20</f>
        <v>14903.868698710434</v>
      </c>
      <c r="Q20" s="20">
        <f>'Output N'!Q20/'PPI Deflator 01'!$M20</f>
        <v>16500.586166471279</v>
      </c>
      <c r="R20" s="20">
        <f>'Output N'!R20/'PPI Deflator 01'!$M20</f>
        <v>18033.997655334115</v>
      </c>
      <c r="S20" s="20"/>
    </row>
    <row r="21" spans="1:19" x14ac:dyDescent="0.25">
      <c r="A21" s="7" t="s">
        <v>51</v>
      </c>
      <c r="B21" s="20"/>
      <c r="E21" s="20">
        <f>('Output N'!E21/'PPI Deflator 01'!B21)*100</f>
        <v>1831.0645813374326</v>
      </c>
      <c r="F21" s="20">
        <f>('Output N'!F21/'PPI Deflator 01'!D21)*100</f>
        <v>16430.122116689283</v>
      </c>
      <c r="G21" s="20">
        <f>'Output N'!G21/'PPI Deflator 01'!K21</f>
        <v>48073.270013568523</v>
      </c>
      <c r="H21" s="20">
        <f>'Output N'!H21/'PPI Deflator 01'!L21</f>
        <v>19176.25</v>
      </c>
      <c r="I21" s="20">
        <f>'Output N'!I21/'PPI Deflator 01'!$M21</f>
        <v>36981.308411214952</v>
      </c>
      <c r="J21" s="20">
        <f>'Output N'!J21/'PPI Deflator 01'!$M21</f>
        <v>13898.364485981308</v>
      </c>
      <c r="K21" s="20">
        <f>'Output N'!K21/'PPI Deflator 01'!$M21</f>
        <v>7906.5420560747662</v>
      </c>
      <c r="L21" s="20">
        <f>'Output N'!L21/'PPI Deflator 01'!$M21</f>
        <v>17739.485981308411</v>
      </c>
      <c r="M21" s="20">
        <f>'Output N'!M21/'PPI Deflator 01'!$M21</f>
        <v>60732.476635514016</v>
      </c>
      <c r="N21" s="20">
        <f>'Output N'!N21/'PPI Deflator 01'!$M21</f>
        <v>19000</v>
      </c>
      <c r="O21" s="20">
        <f>'Output N'!O21/'PPI Deflator 01'!$M21</f>
        <v>12468.457943925234</v>
      </c>
      <c r="P21" s="20">
        <f>'Output N'!P21/'PPI Deflator 01'!$M21</f>
        <v>15258.177570093458</v>
      </c>
      <c r="Q21" s="20">
        <f>'Output N'!Q21/'PPI Deflator 01'!$M21</f>
        <v>16484.813084112149</v>
      </c>
      <c r="R21" s="20">
        <f>'Output N'!R21/'PPI Deflator 01'!$M21</f>
        <v>18441.58878504673</v>
      </c>
      <c r="S21" s="20"/>
    </row>
    <row r="22" spans="1:19" x14ac:dyDescent="0.25">
      <c r="A22" s="7" t="s">
        <v>52</v>
      </c>
      <c r="B22" s="20"/>
      <c r="E22" s="20">
        <f>('Output N'!E22/'PPI Deflator 01'!B22)*100</f>
        <v>1063.9813948714939</v>
      </c>
      <c r="F22" s="20">
        <f>('Output N'!F22/'PPI Deflator 01'!D22)*100</f>
        <v>16381.344307270232</v>
      </c>
      <c r="G22" s="20">
        <f>'Output N'!G22/'PPI Deflator 01'!K22</f>
        <v>48083.676268861447</v>
      </c>
      <c r="H22" s="20">
        <f>'Output N'!H22/'PPI Deflator 01'!L22</f>
        <v>19401.972872996303</v>
      </c>
      <c r="I22" s="20">
        <f>'Output N'!I22/'PPI Deflator 01'!$M22</f>
        <v>37237.762237762239</v>
      </c>
      <c r="J22" s="20">
        <f>'Output N'!J22/'PPI Deflator 01'!$M22</f>
        <v>13271.561771561772</v>
      </c>
      <c r="K22" s="20">
        <f>'Output N'!K22/'PPI Deflator 01'!$M22</f>
        <v>7990.6759906759908</v>
      </c>
      <c r="L22" s="20">
        <f>'Output N'!L22/'PPI Deflator 01'!$M22</f>
        <v>18219.114219114221</v>
      </c>
      <c r="M22" s="20">
        <f>'Output N'!M22/'PPI Deflator 01'!$M22</f>
        <v>59875.291375291374</v>
      </c>
      <c r="N22" s="20">
        <f>'Output N'!N22/'PPI Deflator 01'!$M22</f>
        <v>19317.016317016318</v>
      </c>
      <c r="O22" s="20">
        <f>'Output N'!O22/'PPI Deflator 01'!$M22</f>
        <v>12125.874125874127</v>
      </c>
      <c r="P22" s="20">
        <f>'Output N'!P22/'PPI Deflator 01'!$M22</f>
        <v>15332.167832167832</v>
      </c>
      <c r="Q22" s="20">
        <f>'Output N'!Q22/'PPI Deflator 01'!$M22</f>
        <v>16706.293706293705</v>
      </c>
      <c r="R22" s="20">
        <f>'Output N'!R22/'PPI Deflator 01'!$M22</f>
        <v>18970.86247086247</v>
      </c>
      <c r="S22" s="20"/>
    </row>
    <row r="23" spans="1:19" x14ac:dyDescent="0.25">
      <c r="A23" s="7" t="s">
        <v>53</v>
      </c>
      <c r="B23" s="20"/>
      <c r="E23" s="20">
        <f>('Output N'!E23/'PPI Deflator 01'!B23)*100</f>
        <v>1397.2190805844637</v>
      </c>
      <c r="F23" s="20">
        <f>('Output N'!F23/'PPI Deflator 01'!D23)*100</f>
        <v>17998.624484181568</v>
      </c>
      <c r="G23" s="20">
        <f>'Output N'!G23/'PPI Deflator 01'!K23</f>
        <v>49116.918844566717</v>
      </c>
      <c r="H23" s="20">
        <f>'Output N'!H23/'PPI Deflator 01'!L23</f>
        <v>19472.6609963548</v>
      </c>
      <c r="I23" s="20">
        <f>'Output N'!I23/'PPI Deflator 01'!$M23</f>
        <v>36502.910360884744</v>
      </c>
      <c r="J23" s="20">
        <f>'Output N'!J23/'PPI Deflator 01'!$M23</f>
        <v>13032.596041909195</v>
      </c>
      <c r="K23" s="20">
        <f>'Output N'!K23/'PPI Deflator 01'!$M23</f>
        <v>7874.2724097788114</v>
      </c>
      <c r="L23" s="20">
        <f>'Output N'!L23/'PPI Deflator 01'!$M23</f>
        <v>18784.633294528521</v>
      </c>
      <c r="M23" s="20">
        <f>'Output N'!M23/'PPI Deflator 01'!$M23</f>
        <v>60779.976717112913</v>
      </c>
      <c r="N23" s="20">
        <f>'Output N'!N23/'PPI Deflator 01'!$M23</f>
        <v>19257.275902211873</v>
      </c>
      <c r="O23" s="20">
        <f>'Output N'!O23/'PPI Deflator 01'!$M23</f>
        <v>12299.185098952268</v>
      </c>
      <c r="P23" s="20">
        <f>'Output N'!P23/'PPI Deflator 01'!$M23</f>
        <v>15214.202561117578</v>
      </c>
      <c r="Q23" s="20">
        <f>'Output N'!Q23/'PPI Deflator 01'!$M23</f>
        <v>16750.873108265423</v>
      </c>
      <c r="R23" s="20">
        <f>'Output N'!R23/'PPI Deflator 01'!$M23</f>
        <v>19002.328288707798</v>
      </c>
      <c r="S23" s="20"/>
    </row>
    <row r="24" spans="1:19" x14ac:dyDescent="0.25">
      <c r="A24" s="7" t="s">
        <v>54</v>
      </c>
      <c r="B24" s="20"/>
      <c r="E24" s="20">
        <f>('Output N'!E24/'PPI Deflator 01'!B24)*100</f>
        <v>3761.345882829854</v>
      </c>
      <c r="F24" s="20">
        <f>('Output N'!F24/'PPI Deflator 01'!D24)*100</f>
        <v>15934.515688949523</v>
      </c>
      <c r="G24" s="20">
        <f>'Output N'!G24/'PPI Deflator 01'!K24</f>
        <v>48919.508867667122</v>
      </c>
      <c r="H24" s="20">
        <f>'Output N'!H24/'PPI Deflator 01'!L24</f>
        <v>19472.684085510686</v>
      </c>
      <c r="I24" s="20">
        <f>'Output N'!I24/'PPI Deflator 01'!$M24</f>
        <v>36517.281105990784</v>
      </c>
      <c r="J24" s="20">
        <f>'Output N'!J24/'PPI Deflator 01'!$M24</f>
        <v>13194.700460829494</v>
      </c>
      <c r="K24" s="20">
        <f>'Output N'!K24/'PPI Deflator 01'!$M24</f>
        <v>8063.3640552995394</v>
      </c>
      <c r="L24" s="20">
        <f>'Output N'!L24/'PPI Deflator 01'!$M24</f>
        <v>18642.857142857141</v>
      </c>
      <c r="M24" s="20">
        <f>'Output N'!M24/'PPI Deflator 01'!$M24</f>
        <v>59920.506912442397</v>
      </c>
      <c r="N24" s="20">
        <f>'Output N'!N24/'PPI Deflator 01'!$M24</f>
        <v>19793.778801843317</v>
      </c>
      <c r="O24" s="20">
        <f>'Output N'!O24/'PPI Deflator 01'!$M24</f>
        <v>12843.317972350231</v>
      </c>
      <c r="P24" s="20">
        <f>'Output N'!P24/'PPI Deflator 01'!$M24</f>
        <v>15226.958525345623</v>
      </c>
      <c r="Q24" s="20">
        <f>'Output N'!Q24/'PPI Deflator 01'!$M24</f>
        <v>17096.774193548386</v>
      </c>
      <c r="R24" s="20">
        <f>'Output N'!R24/'PPI Deflator 01'!$M24</f>
        <v>19441.244239631338</v>
      </c>
      <c r="S24" s="20"/>
    </row>
    <row r="25" spans="1:19" x14ac:dyDescent="0.25">
      <c r="A25" s="7" t="s">
        <v>55</v>
      </c>
      <c r="B25" s="20"/>
      <c r="E25" s="20">
        <f>('Output N'!E25/'PPI Deflator 01'!B25)*100</f>
        <v>5248.8798829188527</v>
      </c>
      <c r="F25" s="20">
        <f>('Output N'!F25/'PPI Deflator 01'!D25)*100</f>
        <v>13899.182561307902</v>
      </c>
      <c r="G25" s="20">
        <f>'Output N'!G25/'PPI Deflator 01'!K25</f>
        <v>49903.269754768386</v>
      </c>
      <c r="H25" s="20">
        <f>'Output N'!H25/'PPI Deflator 01'!L25</f>
        <v>19918.149466192172</v>
      </c>
      <c r="I25" s="20">
        <f>'Output N'!I25/'PPI Deflator 01'!$M25</f>
        <v>36309.278350515466</v>
      </c>
      <c r="J25" s="20">
        <f>'Output N'!J25/'PPI Deflator 01'!$M25</f>
        <v>13342.497136311569</v>
      </c>
      <c r="K25" s="20">
        <f>'Output N'!K25/'PPI Deflator 01'!$M25</f>
        <v>8353.9518900343646</v>
      </c>
      <c r="L25" s="20">
        <f>'Output N'!L25/'PPI Deflator 01'!$M25</f>
        <v>19263.459335624284</v>
      </c>
      <c r="M25" s="20">
        <f>'Output N'!M25/'PPI Deflator 01'!$M25</f>
        <v>60243.986254295531</v>
      </c>
      <c r="N25" s="20">
        <f>'Output N'!N25/'PPI Deflator 01'!$M25</f>
        <v>19726.2313860252</v>
      </c>
      <c r="O25" s="20">
        <f>'Output N'!O25/'PPI Deflator 01'!$M25</f>
        <v>12887.74341351661</v>
      </c>
      <c r="P25" s="20">
        <f>'Output N'!P25/'PPI Deflator 01'!$M25</f>
        <v>15688.430698739978</v>
      </c>
      <c r="Q25" s="20">
        <f>'Output N'!Q25/'PPI Deflator 01'!$M25</f>
        <v>17054.982817869415</v>
      </c>
      <c r="R25" s="20">
        <f>'Output N'!R25/'PPI Deflator 01'!$M25</f>
        <v>19159.22107674685</v>
      </c>
      <c r="S25" s="20"/>
    </row>
    <row r="26" spans="1:19" x14ac:dyDescent="0.25">
      <c r="A26" s="7" t="s">
        <v>56</v>
      </c>
      <c r="B26" s="20"/>
      <c r="E26" s="20">
        <f>('Output N'!E26/'PPI Deflator 01'!B26)*100</f>
        <v>6421.0571280157765</v>
      </c>
      <c r="F26" s="20">
        <f>('Output N'!F26/'PPI Deflator 01'!D26)*100</f>
        <v>11997.282608695654</v>
      </c>
      <c r="G26" s="20">
        <f>'Output N'!G26/'PPI Deflator 01'!K26</f>
        <v>49421.195652173912</v>
      </c>
      <c r="H26" s="20">
        <f>'Output N'!H26/'PPI Deflator 01'!L26</f>
        <v>20098.130841121496</v>
      </c>
      <c r="I26" s="20">
        <f>'Output N'!I26/'PPI Deflator 01'!$M26</f>
        <v>36979.428571428572</v>
      </c>
      <c r="J26" s="20">
        <f>'Output N'!J26/'PPI Deflator 01'!$M26</f>
        <v>13094.857142857143</v>
      </c>
      <c r="K26" s="20">
        <f>'Output N'!K26/'PPI Deflator 01'!$M26</f>
        <v>8568</v>
      </c>
      <c r="L26" s="20">
        <f>'Output N'!L26/'PPI Deflator 01'!$M26</f>
        <v>19828.571428571428</v>
      </c>
      <c r="M26" s="20">
        <f>'Output N'!M26/'PPI Deflator 01'!$M26</f>
        <v>62612.571428571428</v>
      </c>
      <c r="N26" s="20">
        <f>'Output N'!N26/'PPI Deflator 01'!$M26</f>
        <v>19689.142857142859</v>
      </c>
      <c r="O26" s="20">
        <f>'Output N'!O26/'PPI Deflator 01'!$M26</f>
        <v>13000</v>
      </c>
      <c r="P26" s="20">
        <f>'Output N'!P26/'PPI Deflator 01'!$M26</f>
        <v>16606.857142857141</v>
      </c>
      <c r="Q26" s="20">
        <f>'Output N'!Q26/'PPI Deflator 01'!$M26</f>
        <v>17581.714285714286</v>
      </c>
      <c r="R26" s="20">
        <f>'Output N'!R26/'PPI Deflator 01'!$M26</f>
        <v>19648</v>
      </c>
      <c r="S26" s="20"/>
    </row>
    <row r="27" spans="1:19" x14ac:dyDescent="0.25">
      <c r="A27" s="7" t="s">
        <v>57</v>
      </c>
      <c r="B27" s="20"/>
      <c r="E27" s="20">
        <f>('Output N'!E27/'PPI Deflator 01'!B27)*100</f>
        <v>4604.4223058989619</v>
      </c>
      <c r="F27" s="20">
        <f>('Output N'!F27/'PPI Deflator 01'!D27)*100</f>
        <v>13706.040268456378</v>
      </c>
      <c r="G27" s="20">
        <f>'Output N'!G27/'PPI Deflator 01'!K27</f>
        <v>49281.87919463087</v>
      </c>
      <c r="H27" s="20">
        <f>'Output N'!H27/'PPI Deflator 01'!L27</f>
        <v>19469.783352337516</v>
      </c>
      <c r="I27" s="20">
        <f>'Output N'!I27/'PPI Deflator 01'!$M27</f>
        <v>37285.714285714283</v>
      </c>
      <c r="J27" s="20">
        <f>'Output N'!J27/'PPI Deflator 01'!$M27</f>
        <v>13513.142857142857</v>
      </c>
      <c r="K27" s="20">
        <f>'Output N'!K27/'PPI Deflator 01'!$M27</f>
        <v>8616</v>
      </c>
      <c r="L27" s="20">
        <f>'Output N'!L27/'PPI Deflator 01'!$M27</f>
        <v>20286.857142857141</v>
      </c>
      <c r="M27" s="20">
        <f>'Output N'!M27/'PPI Deflator 01'!$M27</f>
        <v>63286.857142857145</v>
      </c>
      <c r="N27" s="20">
        <f>'Output N'!N27/'PPI Deflator 01'!$M27</f>
        <v>20677.714285714286</v>
      </c>
      <c r="O27" s="20">
        <f>'Output N'!O27/'PPI Deflator 01'!$M27</f>
        <v>13059.428571428571</v>
      </c>
      <c r="P27" s="20">
        <f>'Output N'!P27/'PPI Deflator 01'!$M27</f>
        <v>15764.571428571429</v>
      </c>
      <c r="Q27" s="20">
        <f>'Output N'!Q27/'PPI Deflator 01'!$M27</f>
        <v>17866.285714285714</v>
      </c>
      <c r="R27" s="20">
        <f>'Output N'!R27/'PPI Deflator 01'!$M27</f>
        <v>20004.571428571428</v>
      </c>
      <c r="S27" s="20"/>
    </row>
    <row r="28" spans="1:19" x14ac:dyDescent="0.25">
      <c r="A28" s="7" t="s">
        <v>58</v>
      </c>
      <c r="B28" s="20"/>
      <c r="E28" s="20">
        <f>('Output N'!E28/'PPI Deflator 01'!B28)*100</f>
        <v>3247.0124701489772</v>
      </c>
      <c r="F28" s="20">
        <f>('Output N'!F28/'PPI Deflator 01'!D28)*100</f>
        <v>15472.409152086138</v>
      </c>
      <c r="G28" s="20">
        <f>'Output N'!G28/'PPI Deflator 01'!K28</f>
        <v>49371.467025572005</v>
      </c>
      <c r="H28" s="20">
        <f>'Output N'!H28/'PPI Deflator 01'!L28</f>
        <v>19806.997742663658</v>
      </c>
      <c r="I28" s="20">
        <f>'Output N'!I28/'PPI Deflator 01'!$M28</f>
        <v>37459.183673469386</v>
      </c>
      <c r="J28" s="20">
        <f>'Output N'!J28/'PPI Deflator 01'!$M28</f>
        <v>13700.680272108844</v>
      </c>
      <c r="K28" s="20">
        <f>'Output N'!K28/'PPI Deflator 01'!$M28</f>
        <v>8545.3514739229031</v>
      </c>
      <c r="L28" s="20">
        <f>'Output N'!L28/'PPI Deflator 01'!$M28</f>
        <v>20558.956916099774</v>
      </c>
      <c r="M28" s="20">
        <f>'Output N'!M28/'PPI Deflator 01'!$M28</f>
        <v>63697.278911564623</v>
      </c>
      <c r="N28" s="20">
        <f>'Output N'!N28/'PPI Deflator 01'!$M28</f>
        <v>20108.843537414967</v>
      </c>
      <c r="O28" s="20">
        <f>'Output N'!O28/'PPI Deflator 01'!$M28</f>
        <v>12767.573696145124</v>
      </c>
      <c r="P28" s="20">
        <f>'Output N'!P28/'PPI Deflator 01'!$M28</f>
        <v>16698.4126984127</v>
      </c>
      <c r="Q28" s="20">
        <f>'Output N'!Q28/'PPI Deflator 01'!$M28</f>
        <v>17552.154195011339</v>
      </c>
      <c r="R28" s="20">
        <f>'Output N'!R28/'PPI Deflator 01'!$M28</f>
        <v>21430.839002267574</v>
      </c>
      <c r="S28" s="20"/>
    </row>
    <row r="29" spans="1:19" x14ac:dyDescent="0.25">
      <c r="A29" s="7" t="s">
        <v>59</v>
      </c>
      <c r="B29" s="20"/>
      <c r="E29" s="20">
        <f>('Output N'!E29/'PPI Deflator 01'!B29)*100</f>
        <v>3091.7454630202269</v>
      </c>
      <c r="F29" s="20">
        <f>('Output N'!F29/'PPI Deflator 01'!D29)*100</f>
        <v>17090.053763440857</v>
      </c>
      <c r="G29" s="20">
        <f>'Output N'!G29/'PPI Deflator 01'!K29</f>
        <v>49044.354838709667</v>
      </c>
      <c r="H29" s="20">
        <f>'Output N'!H29/'PPI Deflator 01'!L29</f>
        <v>19939.024390243903</v>
      </c>
      <c r="I29" s="20">
        <f>'Output N'!I29/'PPI Deflator 01'!$M29</f>
        <v>37989.830508474573</v>
      </c>
      <c r="J29" s="20">
        <f>'Output N'!J29/'PPI Deflator 01'!$M29</f>
        <v>13683.615819209039</v>
      </c>
      <c r="K29" s="20">
        <f>'Output N'!K29/'PPI Deflator 01'!$M29</f>
        <v>8676.8361581920908</v>
      </c>
      <c r="L29" s="20">
        <f>'Output N'!L29/'PPI Deflator 01'!$M29</f>
        <v>20145.762711864405</v>
      </c>
      <c r="M29" s="20">
        <f>'Output N'!M29/'PPI Deflator 01'!$M29</f>
        <v>64427.118644067799</v>
      </c>
      <c r="N29" s="20">
        <f>'Output N'!N29/'PPI Deflator 01'!$M29</f>
        <v>20533.333333333332</v>
      </c>
      <c r="O29" s="20">
        <f>'Output N'!O29/'PPI Deflator 01'!$M29</f>
        <v>13161.581920903955</v>
      </c>
      <c r="P29" s="20">
        <f>'Output N'!P29/'PPI Deflator 01'!$M29</f>
        <v>17259.887005649718</v>
      </c>
      <c r="Q29" s="20">
        <f>'Output N'!Q29/'PPI Deflator 01'!$M29</f>
        <v>17793.22033898305</v>
      </c>
      <c r="R29" s="20">
        <f>'Output N'!R29/'PPI Deflator 01'!$M29</f>
        <v>21368.361581920904</v>
      </c>
      <c r="S29" s="20"/>
    </row>
    <row r="30" spans="1:19" x14ac:dyDescent="0.25">
      <c r="A30" s="7" t="s">
        <v>60</v>
      </c>
      <c r="B30" s="20"/>
      <c r="E30" s="20">
        <f>('Output N'!E30/'PPI Deflator 01'!B30)*100</f>
        <v>4523.0528863799382</v>
      </c>
      <c r="F30" s="20">
        <f>('Output N'!F30/'PPI Deflator 01'!D30)*100</f>
        <v>15975.838926174498</v>
      </c>
      <c r="G30" s="20">
        <f>'Output N'!G30/'PPI Deflator 01'!K30</f>
        <v>48797.31543624161</v>
      </c>
      <c r="H30" s="20">
        <f>'Output N'!H30/'PPI Deflator 01'!L30</f>
        <v>20088.718510405259</v>
      </c>
      <c r="I30" s="20">
        <f>'Output N'!I30/'PPI Deflator 01'!$M30</f>
        <v>37970.786516853936</v>
      </c>
      <c r="J30" s="20">
        <f>'Output N'!J30/'PPI Deflator 01'!$M30</f>
        <v>13653.932584269663</v>
      </c>
      <c r="K30" s="20">
        <f>'Output N'!K30/'PPI Deflator 01'!$M30</f>
        <v>8529.213483146068</v>
      </c>
      <c r="L30" s="20">
        <f>'Output N'!L30/'PPI Deflator 01'!$M30</f>
        <v>20691.011235955055</v>
      </c>
      <c r="M30" s="20">
        <f>'Output N'!M30/'PPI Deflator 01'!$M30</f>
        <v>64377.528089887637</v>
      </c>
      <c r="N30" s="20">
        <f>'Output N'!N30/'PPI Deflator 01'!$M30</f>
        <v>21565.168539325841</v>
      </c>
      <c r="O30" s="20">
        <f>'Output N'!O30/'PPI Deflator 01'!$M30</f>
        <v>13251.685393258427</v>
      </c>
      <c r="P30" s="20">
        <f>'Output N'!P30/'PPI Deflator 01'!$M30</f>
        <v>17620.224719101123</v>
      </c>
      <c r="Q30" s="20">
        <f>'Output N'!Q30/'PPI Deflator 01'!$M30</f>
        <v>18080.898876404495</v>
      </c>
      <c r="R30" s="20">
        <f>'Output N'!R30/'PPI Deflator 01'!$M30</f>
        <v>21402.247191011236</v>
      </c>
      <c r="S30" s="20"/>
    </row>
    <row r="31" spans="1:19" x14ac:dyDescent="0.25">
      <c r="A31" s="7" t="s">
        <v>61</v>
      </c>
      <c r="B31" s="20"/>
      <c r="E31" s="20">
        <f>('Output N'!E31/'PPI Deflator 01'!B31)*100</f>
        <v>6202.1014593055907</v>
      </c>
      <c r="F31" s="20">
        <f>('Output N'!F31/'PPI Deflator 01'!D31)*100</f>
        <v>10530.666666666668</v>
      </c>
      <c r="G31" s="20">
        <f>'Output N'!G31/'PPI Deflator 01'!K31</f>
        <v>48581.333333333336</v>
      </c>
      <c r="H31" s="20">
        <f>'Output N'!H31/'PPI Deflator 01'!L31</f>
        <v>20391.921397379916</v>
      </c>
      <c r="I31" s="20">
        <f>'Output N'!I31/'PPI Deflator 01'!$M31</f>
        <v>38518.644067796609</v>
      </c>
      <c r="J31" s="20">
        <f>'Output N'!J31/'PPI Deflator 01'!$M31</f>
        <v>14127.683615819209</v>
      </c>
      <c r="K31" s="20">
        <f>'Output N'!K31/'PPI Deflator 01'!$M31</f>
        <v>9075.7062146892658</v>
      </c>
      <c r="L31" s="20">
        <f>'Output N'!L31/'PPI Deflator 01'!$M31</f>
        <v>20856.497175141241</v>
      </c>
      <c r="M31" s="20">
        <f>'Output N'!M31/'PPI Deflator 01'!$M31</f>
        <v>66093.785310734456</v>
      </c>
      <c r="N31" s="20">
        <f>'Output N'!N31/'PPI Deflator 01'!$M31</f>
        <v>21836.158192090395</v>
      </c>
      <c r="O31" s="20">
        <f>'Output N'!O31/'PPI Deflator 01'!$M31</f>
        <v>13245.197740112993</v>
      </c>
      <c r="P31" s="20">
        <f>'Output N'!P31/'PPI Deflator 01'!$M31</f>
        <v>17724.293785310736</v>
      </c>
      <c r="Q31" s="20">
        <f>'Output N'!Q31/'PPI Deflator 01'!$M31</f>
        <v>18459.887005649718</v>
      </c>
      <c r="R31" s="20">
        <f>'Output N'!R31/'PPI Deflator 01'!$M31</f>
        <v>21926.553672316382</v>
      </c>
      <c r="S31" s="20"/>
    </row>
    <row r="32" spans="1:19" x14ac:dyDescent="0.25">
      <c r="A32" s="7" t="s">
        <v>62</v>
      </c>
      <c r="B32" s="20"/>
      <c r="E32" s="20">
        <f>('Output N'!E32/'PPI Deflator 01'!B32)*100</f>
        <v>3672.5016212533333</v>
      </c>
      <c r="F32" s="20">
        <f>('Output N'!F32/'PPI Deflator 01'!D32)*100</f>
        <v>14321.47562582345</v>
      </c>
      <c r="G32" s="20">
        <f>'Output N'!G32/'PPI Deflator 01'!K32</f>
        <v>47926.2187088274</v>
      </c>
      <c r="H32" s="20">
        <f>'Output N'!H32/'PPI Deflator 01'!L32</f>
        <v>19837.662337662336</v>
      </c>
      <c r="I32" s="20">
        <f>'Output N'!I32/'PPI Deflator 01'!$M32</f>
        <v>38280.9364548495</v>
      </c>
      <c r="J32" s="20">
        <f>'Output N'!J32/'PPI Deflator 01'!$M32</f>
        <v>14044.593088071349</v>
      </c>
      <c r="K32" s="20">
        <f>'Output N'!K32/'PPI Deflator 01'!$M32</f>
        <v>8978.8182831661088</v>
      </c>
      <c r="L32" s="20">
        <f>'Output N'!L32/'PPI Deflator 01'!$M32</f>
        <v>20849.498327759196</v>
      </c>
      <c r="M32" s="20">
        <f>'Output N'!M32/'PPI Deflator 01'!$M32</f>
        <v>66257.525083612039</v>
      </c>
      <c r="N32" s="20">
        <f>'Output N'!N32/'PPI Deflator 01'!$M32</f>
        <v>21936.454849498328</v>
      </c>
      <c r="O32" s="20">
        <f>'Output N'!O32/'PPI Deflator 01'!$M32</f>
        <v>13437.012263099219</v>
      </c>
      <c r="P32" s="20">
        <f>'Output N'!P32/'PPI Deflator 01'!$M32</f>
        <v>17499.442586399109</v>
      </c>
      <c r="Q32" s="20">
        <f>'Output N'!Q32/'PPI Deflator 01'!$M32</f>
        <v>18824.972129319955</v>
      </c>
      <c r="R32" s="20">
        <f>'Output N'!R32/'PPI Deflator 01'!$M32</f>
        <v>23199.554069119287</v>
      </c>
      <c r="S32" s="20"/>
    </row>
    <row r="33" spans="1:19" x14ac:dyDescent="0.25">
      <c r="A33" s="7" t="s">
        <v>63</v>
      </c>
      <c r="B33" s="20"/>
      <c r="E33" s="20">
        <f>('Output N'!E33/'PPI Deflator 01'!B33)*100</f>
        <v>2082.0822835009453</v>
      </c>
      <c r="F33" s="20">
        <f>('Output N'!F33/'PPI Deflator 01'!D33)*100</f>
        <v>17938.881664499349</v>
      </c>
      <c r="G33" s="20">
        <f>'Output N'!G33/'PPI Deflator 01'!K33</f>
        <v>46710.013003901171</v>
      </c>
      <c r="H33" s="20">
        <f>'Output N'!H33/'PPI Deflator 01'!L33</f>
        <v>19662.406815761446</v>
      </c>
      <c r="I33" s="20">
        <f>'Output N'!I33/'PPI Deflator 01'!$M33</f>
        <v>38124.860646599773</v>
      </c>
      <c r="J33" s="20">
        <f>'Output N'!J33/'PPI Deflator 01'!$M33</f>
        <v>13940.914158305462</v>
      </c>
      <c r="K33" s="20">
        <f>'Output N'!K33/'PPI Deflator 01'!$M33</f>
        <v>9021.1817168338912</v>
      </c>
      <c r="L33" s="20">
        <f>'Output N'!L33/'PPI Deflator 01'!$M33</f>
        <v>21272.017837235227</v>
      </c>
      <c r="M33" s="20">
        <f>'Output N'!M33/'PPI Deflator 01'!$M33</f>
        <v>68137.123745819394</v>
      </c>
      <c r="N33" s="20">
        <f>'Output N'!N33/'PPI Deflator 01'!$M33</f>
        <v>22180.602006688961</v>
      </c>
      <c r="O33" s="20">
        <f>'Output N'!O33/'PPI Deflator 01'!$M33</f>
        <v>13341.137123745819</v>
      </c>
      <c r="P33" s="20">
        <f>'Output N'!P33/'PPI Deflator 01'!$M33</f>
        <v>17626.532887402453</v>
      </c>
      <c r="Q33" s="20">
        <f>'Output N'!Q33/'PPI Deflator 01'!$M33</f>
        <v>19236.34336677815</v>
      </c>
      <c r="R33" s="20">
        <f>'Output N'!R33/'PPI Deflator 01'!$M33</f>
        <v>23403.567447045709</v>
      </c>
      <c r="S33" s="20"/>
    </row>
    <row r="34" spans="1:19" x14ac:dyDescent="0.25">
      <c r="A34" s="7" t="s">
        <v>64</v>
      </c>
      <c r="B34" s="20"/>
      <c r="E34" s="20">
        <f>('Output N'!E34/'PPI Deflator 01'!B34)*100</f>
        <v>1853.5794176980471</v>
      </c>
      <c r="F34" s="20">
        <f>('Output N'!F34/'PPI Deflator 01'!D34)*100</f>
        <v>20644.871794871797</v>
      </c>
      <c r="G34" s="20">
        <f>'Output N'!G34/'PPI Deflator 01'!K34</f>
        <v>46811.538461538461</v>
      </c>
      <c r="H34" s="20">
        <f>'Output N'!H34/'PPI Deflator 01'!L34</f>
        <v>19780.692549842603</v>
      </c>
      <c r="I34" s="20">
        <f>'Output N'!I34/'PPI Deflator 01'!$M34</f>
        <v>37978.912319644842</v>
      </c>
      <c r="J34" s="20">
        <f>'Output N'!J34/'PPI Deflator 01'!$M34</f>
        <v>14385.127635960045</v>
      </c>
      <c r="K34" s="20">
        <f>'Output N'!K34/'PPI Deflator 01'!$M34</f>
        <v>9148.7236403995576</v>
      </c>
      <c r="L34" s="20">
        <f>'Output N'!L34/'PPI Deflator 01'!$M34</f>
        <v>21217.536071032187</v>
      </c>
      <c r="M34" s="20">
        <f>'Output N'!M34/'PPI Deflator 01'!$M34</f>
        <v>67718.091009988901</v>
      </c>
      <c r="N34" s="20">
        <f>'Output N'!N34/'PPI Deflator 01'!$M34</f>
        <v>21944.506104328528</v>
      </c>
      <c r="O34" s="20">
        <f>'Output N'!O34/'PPI Deflator 01'!$M34</f>
        <v>13317.425083240845</v>
      </c>
      <c r="P34" s="20">
        <f>'Output N'!P34/'PPI Deflator 01'!$M34</f>
        <v>17577.136514983355</v>
      </c>
      <c r="Q34" s="20">
        <f>'Output N'!Q34/'PPI Deflator 01'!$M34</f>
        <v>19016.648168701446</v>
      </c>
      <c r="R34" s="20">
        <f>'Output N'!R34/'PPI Deflator 01'!$M34</f>
        <v>22958.93451720311</v>
      </c>
      <c r="S34" s="20"/>
    </row>
    <row r="35" spans="1:19" x14ac:dyDescent="0.25">
      <c r="A35" s="7" t="s">
        <v>65</v>
      </c>
      <c r="B35" s="20"/>
      <c r="E35" s="20">
        <f>('Output N'!E35/'PPI Deflator 01'!B35)*100</f>
        <v>3880.7840280855294</v>
      </c>
      <c r="F35" s="20">
        <f>('Output N'!F35/'PPI Deflator 01'!D35)*100</f>
        <v>15961.489088575096</v>
      </c>
      <c r="G35" s="20">
        <f>'Output N'!G35/'PPI Deflator 01'!K35</f>
        <v>46845.956354300382</v>
      </c>
      <c r="H35" s="20">
        <f>'Output N'!H35/'PPI Deflator 01'!L35</f>
        <v>20410.916580844492</v>
      </c>
      <c r="I35" s="20">
        <f>'Output N'!I35/'PPI Deflator 01'!$M35</f>
        <v>37941.241685144123</v>
      </c>
      <c r="J35" s="20">
        <f>'Output N'!J35/'PPI Deflator 01'!$M35</f>
        <v>14414.634146341463</v>
      </c>
      <c r="K35" s="20">
        <f>'Output N'!K35/'PPI Deflator 01'!$M35</f>
        <v>9519.9556541019956</v>
      </c>
      <c r="L35" s="20">
        <f>'Output N'!L35/'PPI Deflator 01'!$M35</f>
        <v>21537.694013303768</v>
      </c>
      <c r="M35" s="20">
        <f>'Output N'!M35/'PPI Deflator 01'!$M35</f>
        <v>69362.527716186247</v>
      </c>
      <c r="N35" s="20">
        <f>'Output N'!N35/'PPI Deflator 01'!$M35</f>
        <v>22434.589800443457</v>
      </c>
      <c r="O35" s="20">
        <f>'Output N'!O35/'PPI Deflator 01'!$M35</f>
        <v>13168.514412416851</v>
      </c>
      <c r="P35" s="20">
        <f>'Output N'!P35/'PPI Deflator 01'!$M35</f>
        <v>18018.847006651886</v>
      </c>
      <c r="Q35" s="20">
        <f>'Output N'!Q35/'PPI Deflator 01'!$M35</f>
        <v>19597.560975609755</v>
      </c>
      <c r="R35" s="20">
        <f>'Output N'!R35/'PPI Deflator 01'!$M35</f>
        <v>23074.279379157426</v>
      </c>
      <c r="S35" s="20"/>
    </row>
    <row r="36" spans="1:19" x14ac:dyDescent="0.25">
      <c r="A36" s="7" t="s">
        <v>66</v>
      </c>
      <c r="B36" s="20"/>
      <c r="E36" s="20">
        <f>('Output N'!E36/'PPI Deflator 01'!B36)*100</f>
        <v>3140.7199520051572</v>
      </c>
      <c r="F36" s="20">
        <f>('Output N'!F36/'PPI Deflator 01'!D36)*100</f>
        <v>16596.202531645569</v>
      </c>
      <c r="G36" s="20">
        <f>'Output N'!G36/'PPI Deflator 01'!K36</f>
        <v>46736.708860759492</v>
      </c>
      <c r="H36" s="20">
        <f>'Output N'!H36/'PPI Deflator 01'!L36</f>
        <v>20623.493975903613</v>
      </c>
      <c r="I36" s="20">
        <f>'Output N'!I36/'PPI Deflator 01'!$M36</f>
        <v>38275.027502750272</v>
      </c>
      <c r="J36" s="20">
        <f>'Output N'!J36/'PPI Deflator 01'!$M36</f>
        <v>13900.990099009901</v>
      </c>
      <c r="K36" s="20">
        <f>'Output N'!K36/'PPI Deflator 01'!$M36</f>
        <v>9586.3586358635857</v>
      </c>
      <c r="L36" s="20">
        <f>'Output N'!L36/'PPI Deflator 01'!$M36</f>
        <v>21475.247524752474</v>
      </c>
      <c r="M36" s="20">
        <f>'Output N'!M36/'PPI Deflator 01'!$M36</f>
        <v>71866.886688668863</v>
      </c>
      <c r="N36" s="20">
        <f>'Output N'!N36/'PPI Deflator 01'!$M36</f>
        <v>22167.216721672168</v>
      </c>
      <c r="O36" s="20">
        <f>'Output N'!O36/'PPI Deflator 01'!$M36</f>
        <v>13260.72607260726</v>
      </c>
      <c r="P36" s="20">
        <f>'Output N'!P36/'PPI Deflator 01'!$M36</f>
        <v>18504.950495049503</v>
      </c>
      <c r="Q36" s="20">
        <f>'Output N'!Q36/'PPI Deflator 01'!$M36</f>
        <v>19886.688668866886</v>
      </c>
      <c r="R36" s="20">
        <f>'Output N'!R36/'PPI Deflator 01'!$M36</f>
        <v>23821.782178217822</v>
      </c>
      <c r="S36" s="20"/>
    </row>
    <row r="37" spans="1:19" x14ac:dyDescent="0.25">
      <c r="A37" s="7" t="s">
        <v>67</v>
      </c>
      <c r="B37" s="20"/>
      <c r="E37" s="20">
        <f>('Output N'!E37/'PPI Deflator 01'!B37)*100</f>
        <v>2272.6189143679803</v>
      </c>
      <c r="F37" s="20">
        <f>('Output N'!F37/'PPI Deflator 01'!D37)*100</f>
        <v>17490.04975124378</v>
      </c>
      <c r="G37" s="20">
        <f>'Output N'!G37/'PPI Deflator 01'!K37</f>
        <v>45885.572139303476</v>
      </c>
      <c r="H37" s="20">
        <f>'Output N'!H37/'PPI Deflator 01'!L37</f>
        <v>20355.445544554455</v>
      </c>
      <c r="I37" s="20">
        <f>'Output N'!I37/'PPI Deflator 01'!$M37</f>
        <v>38647.702407002187</v>
      </c>
      <c r="J37" s="20">
        <f>'Output N'!J37/'PPI Deflator 01'!$M37</f>
        <v>13972.647702407001</v>
      </c>
      <c r="K37" s="20">
        <f>'Output N'!K37/'PPI Deflator 01'!$M37</f>
        <v>9573.3041575492334</v>
      </c>
      <c r="L37" s="20">
        <f>'Output N'!L37/'PPI Deflator 01'!$M37</f>
        <v>21923.413566739604</v>
      </c>
      <c r="M37" s="20">
        <f>'Output N'!M37/'PPI Deflator 01'!$M37</f>
        <v>72535.010940919034</v>
      </c>
      <c r="N37" s="20">
        <f>'Output N'!N37/'PPI Deflator 01'!$M37</f>
        <v>22572.210065645515</v>
      </c>
      <c r="O37" s="20">
        <f>'Output N'!O37/'PPI Deflator 01'!$M37</f>
        <v>13853.391684901531</v>
      </c>
      <c r="P37" s="20">
        <f>'Output N'!P37/'PPI Deflator 01'!$M37</f>
        <v>18945.295404814005</v>
      </c>
      <c r="Q37" s="20">
        <f>'Output N'!Q37/'PPI Deflator 01'!$M37</f>
        <v>20408.096280087528</v>
      </c>
      <c r="R37" s="20">
        <f>'Output N'!R37/'PPI Deflator 01'!$M37</f>
        <v>24319.474835886213</v>
      </c>
      <c r="S37" s="20"/>
    </row>
    <row r="38" spans="1:19" x14ac:dyDescent="0.25">
      <c r="A38" s="7" t="s">
        <v>68</v>
      </c>
      <c r="B38" s="20"/>
      <c r="E38" s="20">
        <f>('Output N'!E38/'PPI Deflator 01'!B38)*100</f>
        <v>1564.2880106870209</v>
      </c>
      <c r="F38" s="20">
        <f>('Output N'!F38/'PPI Deflator 01'!D38)*100</f>
        <v>18646.401985111665</v>
      </c>
      <c r="G38" s="20">
        <f>'Output N'!G38/'PPI Deflator 01'!K38</f>
        <v>45771.712158808936</v>
      </c>
      <c r="H38" s="20">
        <f>'Output N'!H38/'PPI Deflator 01'!L38</f>
        <v>20355.46875</v>
      </c>
      <c r="I38" s="20">
        <f>'Output N'!I38/'PPI Deflator 01'!$M38</f>
        <v>39401.523394994554</v>
      </c>
      <c r="J38" s="20">
        <f>'Output N'!J38/'PPI Deflator 01'!$M38</f>
        <v>14369.967355821545</v>
      </c>
      <c r="K38" s="20">
        <f>'Output N'!K38/'PPI Deflator 01'!$M38</f>
        <v>9780.1958650707293</v>
      </c>
      <c r="L38" s="20">
        <f>'Output N'!L38/'PPI Deflator 01'!$M38</f>
        <v>21891.186071817192</v>
      </c>
      <c r="M38" s="20">
        <f>'Output N'!M38/'PPI Deflator 01'!$M38</f>
        <v>73778.019586507071</v>
      </c>
      <c r="N38" s="20">
        <f>'Output N'!N38/'PPI Deflator 01'!$M38</f>
        <v>23597.388465723612</v>
      </c>
      <c r="O38" s="20">
        <f>'Output N'!O38/'PPI Deflator 01'!$M38</f>
        <v>14504.896626768226</v>
      </c>
      <c r="P38" s="20">
        <f>'Output N'!P38/'PPI Deflator 01'!$M38</f>
        <v>19608.269858541891</v>
      </c>
      <c r="Q38" s="20">
        <f>'Output N'!Q38/'PPI Deflator 01'!$M38</f>
        <v>20124.0478781284</v>
      </c>
      <c r="R38" s="20">
        <f>'Output N'!R38/'PPI Deflator 01'!$M38</f>
        <v>24898.803046789988</v>
      </c>
      <c r="S38" s="20"/>
    </row>
    <row r="39" spans="1:19" x14ac:dyDescent="0.25">
      <c r="A39" s="7" t="s">
        <v>69</v>
      </c>
      <c r="B39" s="20"/>
      <c r="E39" s="20">
        <f>('Output N'!E39/'PPI Deflator 01'!B39)*100</f>
        <v>2568.5587930620836</v>
      </c>
      <c r="F39" s="20">
        <f>('Output N'!F39/'PPI Deflator 01'!D39)*100</f>
        <v>17596.296296296296</v>
      </c>
      <c r="G39" s="20">
        <f>'Output N'!G39/'PPI Deflator 01'!K39</f>
        <v>46114.81481481481</v>
      </c>
      <c r="H39" s="20">
        <f>'Output N'!H39/'PPI Deflator 01'!L39</f>
        <v>20476.923076923078</v>
      </c>
      <c r="I39" s="20">
        <f>'Output N'!I39/'PPI Deflator 01'!$M39</f>
        <v>40141.77489177489</v>
      </c>
      <c r="J39" s="20">
        <f>'Output N'!J39/'PPI Deflator 01'!$M39</f>
        <v>14182.900432900433</v>
      </c>
      <c r="K39" s="20">
        <f>'Output N'!K39/'PPI Deflator 01'!$M39</f>
        <v>9800.8658008658003</v>
      </c>
      <c r="L39" s="20">
        <f>'Output N'!L39/'PPI Deflator 01'!$M39</f>
        <v>21567.099567099565</v>
      </c>
      <c r="M39" s="20">
        <f>'Output N'!M39/'PPI Deflator 01'!$M39</f>
        <v>74005.411255411251</v>
      </c>
      <c r="N39" s="20">
        <f>'Output N'!N39/'PPI Deflator 01'!$M39</f>
        <v>23833.333333333332</v>
      </c>
      <c r="O39" s="20">
        <f>'Output N'!O39/'PPI Deflator 01'!$M39</f>
        <v>14104.978354978355</v>
      </c>
      <c r="P39" s="20">
        <f>'Output N'!P39/'PPI Deflator 01'!$M39</f>
        <v>19034.632034632035</v>
      </c>
      <c r="Q39" s="20">
        <f>'Output N'!Q39/'PPI Deflator 01'!$M39</f>
        <v>20456.709956709954</v>
      </c>
      <c r="R39" s="20">
        <f>'Output N'!R39/'PPI Deflator 01'!$M39</f>
        <v>25321.428571428569</v>
      </c>
      <c r="S39" s="20"/>
    </row>
    <row r="40" spans="1:19" x14ac:dyDescent="0.25">
      <c r="A40" s="7" t="s">
        <v>70</v>
      </c>
      <c r="B40" s="20"/>
      <c r="E40" s="20">
        <f>('Output N'!E40/'PPI Deflator 01'!B40)*100</f>
        <v>3219.5894556669728</v>
      </c>
      <c r="F40" s="20">
        <f>('Output N'!F40/'PPI Deflator 01'!D40)*100</f>
        <v>18251.213592233009</v>
      </c>
      <c r="G40" s="20">
        <f>'Output N'!G40/'PPI Deflator 01'!K40</f>
        <v>45743.932038834944</v>
      </c>
      <c r="H40" s="20">
        <f>'Output N'!H40/'PPI Deflator 01'!L40</f>
        <v>20530.476190476191</v>
      </c>
      <c r="I40" s="20">
        <f>'Output N'!I40/'PPI Deflator 01'!$M40</f>
        <v>39940.298507462692</v>
      </c>
      <c r="J40" s="20">
        <f>'Output N'!J40/'PPI Deflator 01'!$M40</f>
        <v>14432.835820895523</v>
      </c>
      <c r="K40" s="20">
        <f>'Output N'!K40/'PPI Deflator 01'!$M40</f>
        <v>9649.253731343284</v>
      </c>
      <c r="L40" s="20">
        <f>'Output N'!L40/'PPI Deflator 01'!$M40</f>
        <v>20979.744136460555</v>
      </c>
      <c r="M40" s="20">
        <f>'Output N'!M40/'PPI Deflator 01'!$M40</f>
        <v>73157.782515991479</v>
      </c>
      <c r="N40" s="20">
        <f>'Output N'!N40/'PPI Deflator 01'!$M40</f>
        <v>23891.25799573561</v>
      </c>
      <c r="O40" s="20">
        <f>'Output N'!O40/'PPI Deflator 01'!$M40</f>
        <v>13876.33262260128</v>
      </c>
      <c r="P40" s="20">
        <f>'Output N'!P40/'PPI Deflator 01'!$M40</f>
        <v>18847.547974413646</v>
      </c>
      <c r="Q40" s="20">
        <f>'Output N'!Q40/'PPI Deflator 01'!$M40</f>
        <v>20449.893390191897</v>
      </c>
      <c r="R40" s="20">
        <f>'Output N'!R40/'PPI Deflator 01'!$M40</f>
        <v>25373.13432835821</v>
      </c>
      <c r="S40" s="20"/>
    </row>
    <row r="41" spans="1:19" x14ac:dyDescent="0.25">
      <c r="A41" s="7" t="s">
        <v>71</v>
      </c>
      <c r="B41" s="20"/>
      <c r="E41" s="20">
        <f>('Output N'!E41/'PPI Deflator 01'!B41)*100</f>
        <v>3496.4705709224545</v>
      </c>
      <c r="F41" s="20">
        <f>('Output N'!F41/'PPI Deflator 01'!D41)*100</f>
        <v>19410.843373493975</v>
      </c>
      <c r="G41" s="20">
        <f>'Output N'!G41/'PPI Deflator 01'!K41</f>
        <v>45549.397590361448</v>
      </c>
      <c r="H41" s="20">
        <f>'Output N'!H41/'PPI Deflator 01'!L41</f>
        <v>20480.151228733459</v>
      </c>
      <c r="I41" s="20">
        <f>'Output N'!I41/'PPI Deflator 01'!$M41</f>
        <v>39791.044776119408</v>
      </c>
      <c r="J41" s="20">
        <f>'Output N'!J41/'PPI Deflator 01'!$M41</f>
        <v>14333.688699360342</v>
      </c>
      <c r="K41" s="20">
        <f>'Output N'!K41/'PPI Deflator 01'!$M41</f>
        <v>9595.9488272921117</v>
      </c>
      <c r="L41" s="20">
        <f>'Output N'!L41/'PPI Deflator 01'!$M41</f>
        <v>21196.162046908317</v>
      </c>
      <c r="M41" s="20">
        <f>'Output N'!M41/'PPI Deflator 01'!$M41</f>
        <v>73018.123667377396</v>
      </c>
      <c r="N41" s="20">
        <f>'Output N'!N41/'PPI Deflator 01'!$M41</f>
        <v>24153.518123667378</v>
      </c>
      <c r="O41" s="20">
        <f>'Output N'!O41/'PPI Deflator 01'!$M41</f>
        <v>13975.479744136461</v>
      </c>
      <c r="P41" s="20">
        <f>'Output N'!P41/'PPI Deflator 01'!$M41</f>
        <v>19000</v>
      </c>
      <c r="Q41" s="20">
        <f>'Output N'!Q41/'PPI Deflator 01'!$M41</f>
        <v>20624.733475479745</v>
      </c>
      <c r="R41" s="20">
        <f>'Output N'!R41/'PPI Deflator 01'!$M41</f>
        <v>25120.469083155651</v>
      </c>
      <c r="S41" s="20"/>
    </row>
    <row r="42" spans="1:19" x14ac:dyDescent="0.25">
      <c r="A42" s="7" t="s">
        <v>72</v>
      </c>
      <c r="B42" s="20"/>
      <c r="E42" s="20">
        <f>('Output N'!E42/'PPI Deflator 01'!B42)*100</f>
        <v>2728.4296588347756</v>
      </c>
      <c r="F42" s="20">
        <f>('Output N'!F42/'PPI Deflator 01'!D42)*100</f>
        <v>21047.560975609755</v>
      </c>
      <c r="G42" s="20">
        <f>'Output N'!G42/'PPI Deflator 01'!K42</f>
        <v>45984.14634146342</v>
      </c>
      <c r="H42" s="20">
        <f>'Output N'!H42/'PPI Deflator 01'!L42</f>
        <v>20888.262910798123</v>
      </c>
      <c r="I42" s="20">
        <f>'Output N'!I42/'PPI Deflator 01'!$M42</f>
        <v>39809.978768577494</v>
      </c>
      <c r="J42" s="20">
        <f>'Output N'!J42/'PPI Deflator 01'!$M42</f>
        <v>14164.543524416134</v>
      </c>
      <c r="K42" s="20">
        <f>'Output N'!K42/'PPI Deflator 01'!$M42</f>
        <v>9422.5053078556266</v>
      </c>
      <c r="L42" s="20">
        <f>'Output N'!L42/'PPI Deflator 01'!$M42</f>
        <v>21739.915074309978</v>
      </c>
      <c r="M42" s="20">
        <f>'Output N'!M42/'PPI Deflator 01'!$M42</f>
        <v>74841.825902335448</v>
      </c>
      <c r="N42" s="20">
        <f>'Output N'!N42/'PPI Deflator 01'!$M42</f>
        <v>24373.673036093416</v>
      </c>
      <c r="O42" s="20">
        <f>'Output N'!O42/'PPI Deflator 01'!$M42</f>
        <v>14204.88322717622</v>
      </c>
      <c r="P42" s="20">
        <f>'Output N'!P42/'PPI Deflator 01'!$M42</f>
        <v>19056.263269639065</v>
      </c>
      <c r="Q42" s="20">
        <f>'Output N'!Q42/'PPI Deflator 01'!$M42</f>
        <v>20899.150743099788</v>
      </c>
      <c r="R42" s="20">
        <f>'Output N'!R42/'PPI Deflator 01'!$M42</f>
        <v>24992.569002123142</v>
      </c>
      <c r="S42" s="20"/>
    </row>
    <row r="43" spans="1:19" x14ac:dyDescent="0.25">
      <c r="A43" s="7" t="s">
        <v>73</v>
      </c>
      <c r="B43" s="20"/>
      <c r="E43" s="20">
        <f>('Output N'!E43/'PPI Deflator 01'!B43)*100</f>
        <v>1613.3680915124742</v>
      </c>
      <c r="F43" s="20">
        <f>('Output N'!F43/'PPI Deflator 01'!D43)*100</f>
        <v>20532.687651331722</v>
      </c>
      <c r="G43" s="20">
        <f>'Output N'!G43/'PPI Deflator 01'!K43</f>
        <v>45312.348668280873</v>
      </c>
      <c r="H43" s="20">
        <f>'Output N'!H43/'PPI Deflator 01'!L43</f>
        <v>21217.270194986075</v>
      </c>
      <c r="I43" s="20">
        <f>'Output N'!I43/'PPI Deflator 01'!$M43</f>
        <v>39925.184404636457</v>
      </c>
      <c r="J43" s="20">
        <f>'Output N'!J43/'PPI Deflator 01'!$M43</f>
        <v>14011.591148577449</v>
      </c>
      <c r="K43" s="20">
        <f>'Output N'!K43/'PPI Deflator 01'!$M43</f>
        <v>9670.1791359325598</v>
      </c>
      <c r="L43" s="20">
        <f>'Output N'!L43/'PPI Deflator 01'!$M43</f>
        <v>22491.04320337197</v>
      </c>
      <c r="M43" s="20">
        <f>'Output N'!M43/'PPI Deflator 01'!$M43</f>
        <v>74939.936775553215</v>
      </c>
      <c r="N43" s="20">
        <f>'Output N'!N43/'PPI Deflator 01'!$M43</f>
        <v>24571.12750263435</v>
      </c>
      <c r="O43" s="20">
        <f>'Output N'!O43/'PPI Deflator 01'!$M43</f>
        <v>14753.424657534246</v>
      </c>
      <c r="P43" s="20">
        <f>'Output N'!P43/'PPI Deflator 01'!$M43</f>
        <v>18897.787144362486</v>
      </c>
      <c r="Q43" s="20">
        <f>'Output N'!Q43/'PPI Deflator 01'!$M43</f>
        <v>21038.988408851423</v>
      </c>
      <c r="R43" s="20">
        <f>'Output N'!R43/'PPI Deflator 01'!$M43</f>
        <v>24806.111696522654</v>
      </c>
      <c r="S43" s="20"/>
    </row>
    <row r="44" spans="1:19" x14ac:dyDescent="0.25">
      <c r="A44" s="7" t="s">
        <v>74</v>
      </c>
      <c r="B44" s="20"/>
      <c r="E44" s="20">
        <f>('Output N'!E44/'PPI Deflator 01'!B44)*100</f>
        <v>2541.852002398804</v>
      </c>
      <c r="F44" s="20">
        <f>('Output N'!F44/'PPI Deflator 01'!D44)*100</f>
        <v>19228.028503562946</v>
      </c>
      <c r="G44" s="20">
        <f>'Output N'!G44/'PPI Deflator 01'!K44</f>
        <v>44527.315914489307</v>
      </c>
      <c r="H44" s="20">
        <f>'Output N'!H44/'PPI Deflator 01'!L44</f>
        <v>21165.605095541403</v>
      </c>
      <c r="I44" s="20">
        <f>'Output N'!I44/'PPI Deflator 01'!$M44</f>
        <v>39836.967808930429</v>
      </c>
      <c r="J44" s="20">
        <f>'Output N'!J44/'PPI Deflator 01'!$M44</f>
        <v>14107.995846313604</v>
      </c>
      <c r="K44" s="20">
        <f>'Output N'!K44/'PPI Deflator 01'!$M44</f>
        <v>9651.0903426791283</v>
      </c>
      <c r="L44" s="20">
        <f>'Output N'!L44/'PPI Deflator 01'!$M44</f>
        <v>22824.506749740394</v>
      </c>
      <c r="M44" s="20">
        <f>'Output N'!M44/'PPI Deflator 01'!$M44</f>
        <v>76286.604361370715</v>
      </c>
      <c r="N44" s="20">
        <f>'Output N'!N44/'PPI Deflator 01'!$M44</f>
        <v>24525.441329179648</v>
      </c>
      <c r="O44" s="20">
        <f>'Output N'!O44/'PPI Deflator 01'!$M44</f>
        <v>14582.554517133956</v>
      </c>
      <c r="P44" s="20">
        <f>'Output N'!P44/'PPI Deflator 01'!$M44</f>
        <v>18697.819314641743</v>
      </c>
      <c r="Q44" s="20">
        <f>'Output N'!Q44/'PPI Deflator 01'!$M44</f>
        <v>21067.497403946003</v>
      </c>
      <c r="R44" s="20">
        <f>'Output N'!R44/'PPI Deflator 01'!$M44</f>
        <v>25314.641744548288</v>
      </c>
      <c r="S44" s="20"/>
    </row>
    <row r="45" spans="1:19" x14ac:dyDescent="0.25">
      <c r="A45" s="7" t="s">
        <v>75</v>
      </c>
      <c r="B45" s="20"/>
      <c r="E45" s="20">
        <f>('Output N'!E45/'PPI Deflator 01'!B45)*100</f>
        <v>2942.9440716137146</v>
      </c>
      <c r="F45" s="20">
        <f>('Output N'!F45/'PPI Deflator 01'!D45)*100</f>
        <v>17860.492379835872</v>
      </c>
      <c r="G45" s="20">
        <f>'Output N'!G45/'PPI Deflator 01'!K45</f>
        <v>43717.467760844083</v>
      </c>
      <c r="H45" s="20">
        <f>'Output N'!H45/'PPI Deflator 01'!L45</f>
        <v>20820.375335120643</v>
      </c>
      <c r="I45" s="20">
        <f>'Output N'!I45/'PPI Deflator 01'!$M45</f>
        <v>39949.327817993792</v>
      </c>
      <c r="J45" s="20">
        <f>'Output N'!J45/'PPI Deflator 01'!$M45</f>
        <v>14368.148914167527</v>
      </c>
      <c r="K45" s="20">
        <f>'Output N'!K45/'PPI Deflator 01'!$M45</f>
        <v>9710.4446742502569</v>
      </c>
      <c r="L45" s="20">
        <f>'Output N'!L45/'PPI Deflator 01'!$M45</f>
        <v>23007.238883143742</v>
      </c>
      <c r="M45" s="20">
        <f>'Output N'!M45/'PPI Deflator 01'!$M45</f>
        <v>80296.79420889348</v>
      </c>
      <c r="N45" s="20">
        <f>'Output N'!N45/'PPI Deflator 01'!$M45</f>
        <v>24917.269906928643</v>
      </c>
      <c r="O45" s="20">
        <f>'Output N'!O45/'PPI Deflator 01'!$M45</f>
        <v>14783.867631851084</v>
      </c>
      <c r="P45" s="20">
        <f>'Output N'!P45/'PPI Deflator 01'!$M45</f>
        <v>18974.146845915198</v>
      </c>
      <c r="Q45" s="20">
        <f>'Output N'!Q45/'PPI Deflator 01'!$M45</f>
        <v>21400.206825232675</v>
      </c>
      <c r="R45" s="20">
        <f>'Output N'!R45/'PPI Deflator 01'!$M45</f>
        <v>25387.797311271974</v>
      </c>
      <c r="S45" s="20"/>
    </row>
    <row r="46" spans="1:19" x14ac:dyDescent="0.25">
      <c r="A46" s="7" t="s">
        <v>76</v>
      </c>
      <c r="B46" s="20"/>
      <c r="E46" s="20">
        <f>('Output N'!E46/'PPI Deflator 01'!B46)*100</f>
        <v>3173.4701943531045</v>
      </c>
      <c r="F46" s="20">
        <f>('Output N'!F46/'PPI Deflator 01'!D46)*100</f>
        <v>17559.127439724456</v>
      </c>
      <c r="G46" s="20">
        <f>'Output N'!G46/'PPI Deflator 01'!K46</f>
        <v>43098.737083811713</v>
      </c>
      <c r="H46" s="20">
        <f>'Output N'!H46/'PPI Deflator 01'!L46</f>
        <v>21158.127208480564</v>
      </c>
      <c r="I46" s="20">
        <f>'Output N'!I46/'PPI Deflator 01'!$M46</f>
        <v>40382.474226804123</v>
      </c>
      <c r="J46" s="20">
        <f>'Output N'!J46/'PPI Deflator 01'!$M46</f>
        <v>14479.381443298969</v>
      </c>
      <c r="K46" s="20">
        <f>'Output N'!K46/'PPI Deflator 01'!$M46</f>
        <v>9816.4948453608249</v>
      </c>
      <c r="L46" s="20">
        <f>'Output N'!L46/'PPI Deflator 01'!$M46</f>
        <v>22534.0206185567</v>
      </c>
      <c r="M46" s="20">
        <f>'Output N'!M46/'PPI Deflator 01'!$M46</f>
        <v>81725.773195876289</v>
      </c>
      <c r="N46" s="20">
        <f>'Output N'!N46/'PPI Deflator 01'!$M46</f>
        <v>25098.969072164949</v>
      </c>
      <c r="O46" s="20">
        <f>'Output N'!O46/'PPI Deflator 01'!$M46</f>
        <v>14712.371134020619</v>
      </c>
      <c r="P46" s="20">
        <f>'Output N'!P46/'PPI Deflator 01'!$M46</f>
        <v>19192.783505154639</v>
      </c>
      <c r="Q46" s="20">
        <f>'Output N'!Q46/'PPI Deflator 01'!$M46</f>
        <v>22064.948453608249</v>
      </c>
      <c r="R46" s="20">
        <f>'Output N'!R46/'PPI Deflator 01'!$M46</f>
        <v>25692.783505154639</v>
      </c>
      <c r="S46" s="20"/>
    </row>
    <row r="47" spans="1:19" x14ac:dyDescent="0.25">
      <c r="A47" s="7" t="s">
        <v>77</v>
      </c>
      <c r="B47" s="20"/>
      <c r="E47" s="20">
        <f>('Output N'!E47/'PPI Deflator 01'!B47)*100</f>
        <v>3212.4708362288784</v>
      </c>
      <c r="F47" s="20">
        <f>('Output N'!F47/'PPI Deflator 01'!D47)*100</f>
        <v>17030.133928571431</v>
      </c>
      <c r="G47" s="20">
        <f>'Output N'!G47/'PPI Deflator 01'!K47</f>
        <v>42688.616071428572</v>
      </c>
      <c r="H47" s="20">
        <f>'Output N'!H47/'PPI Deflator 01'!L47</f>
        <v>21442.105263157897</v>
      </c>
      <c r="I47" s="20">
        <f>'Output N'!I47/'PPI Deflator 01'!$M47</f>
        <v>40145.325203252025</v>
      </c>
      <c r="J47" s="20">
        <f>'Output N'!J47/'PPI Deflator 01'!$M47</f>
        <v>14633.130081300811</v>
      </c>
      <c r="K47" s="20">
        <f>'Output N'!K47/'PPI Deflator 01'!$M47</f>
        <v>9903.4552845528451</v>
      </c>
      <c r="L47" s="20">
        <f>'Output N'!L47/'PPI Deflator 01'!$M47</f>
        <v>22475.609756097558</v>
      </c>
      <c r="M47" s="20">
        <f>'Output N'!M47/'PPI Deflator 01'!$M47</f>
        <v>76528.455284552838</v>
      </c>
      <c r="N47" s="20">
        <f>'Output N'!N47/'PPI Deflator 01'!$M47</f>
        <v>25360.772357723574</v>
      </c>
      <c r="O47" s="20">
        <f>'Output N'!O47/'PPI Deflator 01'!$M47</f>
        <v>15071.138211382113</v>
      </c>
      <c r="P47" s="20">
        <f>'Output N'!P47/'PPI Deflator 01'!$M47</f>
        <v>18531.504065040648</v>
      </c>
      <c r="Q47" s="20">
        <f>'Output N'!Q47/'PPI Deflator 01'!$M47</f>
        <v>22440.040650406503</v>
      </c>
      <c r="R47" s="20">
        <f>'Output N'!R47/'PPI Deflator 01'!$M47</f>
        <v>26287.601626016258</v>
      </c>
      <c r="S47" s="20"/>
    </row>
    <row r="48" spans="1:19" x14ac:dyDescent="0.25">
      <c r="A48" s="7" t="s">
        <v>78</v>
      </c>
      <c r="B48" s="20"/>
      <c r="E48" s="20">
        <f>('Output N'!E48/'PPI Deflator 01'!B48)*100</f>
        <v>2673.394408142095</v>
      </c>
      <c r="F48" s="20">
        <f>('Output N'!F48/'PPI Deflator 01'!D48)*100</f>
        <v>19556.025369978859</v>
      </c>
      <c r="G48" s="20">
        <f>'Output N'!G48/'PPI Deflator 01'!K48</f>
        <v>40567.653276955607</v>
      </c>
      <c r="H48" s="20">
        <f>'Output N'!H48/'PPI Deflator 01'!L48</f>
        <v>21242.187499999996</v>
      </c>
      <c r="I48" s="20">
        <f>'Output N'!I48/'PPI Deflator 01'!$M48</f>
        <v>40356.356356356351</v>
      </c>
      <c r="J48" s="20">
        <f>'Output N'!J48/'PPI Deflator 01'!$M48</f>
        <v>14861.86186186186</v>
      </c>
      <c r="K48" s="20">
        <f>'Output N'!K48/'PPI Deflator 01'!$M48</f>
        <v>9446.4464464464454</v>
      </c>
      <c r="L48" s="20">
        <f>'Output N'!L48/'PPI Deflator 01'!$M48</f>
        <v>22557.557557557557</v>
      </c>
      <c r="M48" s="20">
        <f>'Output N'!M48/'PPI Deflator 01'!$M48</f>
        <v>76011.011011010996</v>
      </c>
      <c r="N48" s="20">
        <f>'Output N'!N48/'PPI Deflator 01'!$M48</f>
        <v>24646.646646646645</v>
      </c>
      <c r="O48" s="20">
        <f>'Output N'!O48/'PPI Deflator 01'!$M48</f>
        <v>14711.71171171171</v>
      </c>
      <c r="P48" s="20">
        <f>'Output N'!P48/'PPI Deflator 01'!$M48</f>
        <v>18420.420420420418</v>
      </c>
      <c r="Q48" s="20">
        <f>'Output N'!Q48/'PPI Deflator 01'!$M48</f>
        <v>21862.862862862861</v>
      </c>
      <c r="R48" s="20">
        <f>'Output N'!R48/'PPI Deflator 01'!$M48</f>
        <v>25311.311311311307</v>
      </c>
      <c r="S48" s="20"/>
    </row>
    <row r="49" spans="1:19" x14ac:dyDescent="0.25">
      <c r="A49" s="7" t="s">
        <v>79</v>
      </c>
      <c r="B49" s="20"/>
      <c r="E49" s="20">
        <f>('Output N'!E49/'PPI Deflator 01'!B49)*100</f>
        <v>2710.9775506422816</v>
      </c>
      <c r="F49" s="20">
        <f>('Output N'!F49/'PPI Deflator 01'!D49)*100</f>
        <v>20598.130841121496</v>
      </c>
      <c r="G49" s="20">
        <f>'Output N'!G49/'PPI Deflator 01'!K49</f>
        <v>39860.851505711318</v>
      </c>
      <c r="H49" s="20">
        <f>'Output N'!H49/'PPI Deflator 01'!L49</f>
        <v>20571.305099394987</v>
      </c>
      <c r="I49" s="20">
        <f>'Output N'!I49/'PPI Deflator 01'!$M49</f>
        <v>39104.790419161676</v>
      </c>
      <c r="J49" s="20">
        <f>'Output N'!J49/'PPI Deflator 01'!$M49</f>
        <v>14544.910179640719</v>
      </c>
      <c r="K49" s="20">
        <f>'Output N'!K49/'PPI Deflator 01'!$M49</f>
        <v>9249.5009980039922</v>
      </c>
      <c r="L49" s="20">
        <f>'Output N'!L49/'PPI Deflator 01'!$M49</f>
        <v>22650.698602794411</v>
      </c>
      <c r="M49" s="20">
        <f>'Output N'!M49/'PPI Deflator 01'!$M49</f>
        <v>76467.065868263468</v>
      </c>
      <c r="N49" s="20">
        <f>'Output N'!N49/'PPI Deflator 01'!$M49</f>
        <v>24444.111776447106</v>
      </c>
      <c r="O49" s="20">
        <f>'Output N'!O49/'PPI Deflator 01'!$M49</f>
        <v>14569.860279441118</v>
      </c>
      <c r="P49" s="20">
        <f>'Output N'!P49/'PPI Deflator 01'!$M49</f>
        <v>19730.538922155687</v>
      </c>
      <c r="Q49" s="20">
        <f>'Output N'!Q49/'PPI Deflator 01'!$M49</f>
        <v>22110.778443113773</v>
      </c>
      <c r="R49" s="20">
        <f>'Output N'!R49/'PPI Deflator 01'!$M49</f>
        <v>24202.59481037924</v>
      </c>
      <c r="S49" s="20"/>
    </row>
    <row r="50" spans="1:19" x14ac:dyDescent="0.25">
      <c r="A50" s="7" t="s">
        <v>80</v>
      </c>
      <c r="B50" s="20"/>
      <c r="E50" s="20">
        <f>('Output N'!E50/'PPI Deflator 01'!B50)*100</f>
        <v>2315.8017022617473</v>
      </c>
      <c r="F50" s="20">
        <f>('Output N'!F50/'PPI Deflator 01'!D50)*100</f>
        <v>20303.590859630032</v>
      </c>
      <c r="G50" s="20">
        <f>'Output N'!G50/'PPI Deflator 01'!K50</f>
        <v>40231.773667029382</v>
      </c>
      <c r="H50" s="20">
        <f>'Output N'!H50/'PPI Deflator 01'!L50</f>
        <v>19367.469879518074</v>
      </c>
      <c r="I50" s="20">
        <f>'Output N'!I50/'PPI Deflator 01'!$M50</f>
        <v>37998.997995991987</v>
      </c>
      <c r="J50" s="20">
        <f>'Output N'!J50/'PPI Deflator 01'!$M50</f>
        <v>14129.258517034068</v>
      </c>
      <c r="K50" s="20">
        <f>'Output N'!K50/'PPI Deflator 01'!$M50</f>
        <v>8932.8657314629254</v>
      </c>
      <c r="L50" s="20">
        <f>'Output N'!L50/'PPI Deflator 01'!$M50</f>
        <v>23052.104208416833</v>
      </c>
      <c r="M50" s="20">
        <f>'Output N'!M50/'PPI Deflator 01'!$M50</f>
        <v>81006.01202404809</v>
      </c>
      <c r="N50" s="20">
        <f>'Output N'!N50/'PPI Deflator 01'!$M50</f>
        <v>24484.96993987976</v>
      </c>
      <c r="O50" s="20">
        <f>'Output N'!O50/'PPI Deflator 01'!$M50</f>
        <v>14415.831663326653</v>
      </c>
      <c r="P50" s="20">
        <f>'Output N'!P50/'PPI Deflator 01'!$M50</f>
        <v>19701.402805611222</v>
      </c>
      <c r="Q50" s="20">
        <f>'Output N'!Q50/'PPI Deflator 01'!$M50</f>
        <v>22194.388777555112</v>
      </c>
      <c r="R50" s="20">
        <f>'Output N'!R50/'PPI Deflator 01'!$M50</f>
        <v>24862.725450901802</v>
      </c>
      <c r="S50" s="20"/>
    </row>
    <row r="51" spans="1:19" x14ac:dyDescent="0.25">
      <c r="A51" s="7" t="s">
        <v>81</v>
      </c>
      <c r="B51" s="20"/>
      <c r="E51" s="20">
        <f>('Output N'!E51/'PPI Deflator 01'!B51)*100</f>
        <v>2542.0119090539515</v>
      </c>
      <c r="F51" s="20">
        <f>('Output N'!F51/'PPI Deflator 01'!D51)*100</f>
        <v>19802.234636871508</v>
      </c>
      <c r="G51" s="20">
        <f>'Output N'!G51/'PPI Deflator 01'!K51</f>
        <v>39344.134078212286</v>
      </c>
      <c r="H51" s="20">
        <f>'Output N'!H51/'PPI Deflator 01'!L51</f>
        <v>17955.211024978467</v>
      </c>
      <c r="I51" s="20">
        <f>'Output N'!I51/'PPI Deflator 01'!$M51</f>
        <v>38554.0950455005</v>
      </c>
      <c r="J51" s="20">
        <f>'Output N'!J51/'PPI Deflator 01'!$M51</f>
        <v>13771.48634984833</v>
      </c>
      <c r="K51" s="20">
        <f>'Output N'!K51/'PPI Deflator 01'!$M51</f>
        <v>8770.4752275025276</v>
      </c>
      <c r="L51" s="20">
        <f>'Output N'!L51/'PPI Deflator 01'!$M51</f>
        <v>22625.884732052575</v>
      </c>
      <c r="M51" s="20">
        <f>'Output N'!M51/'PPI Deflator 01'!$M51</f>
        <v>80103.13447927199</v>
      </c>
      <c r="N51" s="20">
        <f>'Output N'!N51/'PPI Deflator 01'!$M51</f>
        <v>24656.21840242669</v>
      </c>
      <c r="O51" s="20">
        <f>'Output N'!O51/'PPI Deflator 01'!$M51</f>
        <v>14078.867542972699</v>
      </c>
      <c r="P51" s="20">
        <f>'Output N'!P51/'PPI Deflator 01'!$M51</f>
        <v>20178.968655207278</v>
      </c>
      <c r="Q51" s="20">
        <f>'Output N'!Q51/'PPI Deflator 01'!$M51</f>
        <v>22485.338725985843</v>
      </c>
      <c r="R51" s="20">
        <f>'Output N'!R51/'PPI Deflator 01'!$M51</f>
        <v>25871.587462082909</v>
      </c>
      <c r="S51" s="20"/>
    </row>
    <row r="52" spans="1:19" x14ac:dyDescent="0.25">
      <c r="A52" s="7" t="s">
        <v>82</v>
      </c>
      <c r="B52" s="20"/>
      <c r="E52" s="20">
        <f>('Output N'!E52/'PPI Deflator 01'!B52)*100</f>
        <v>2834.6969370457864</v>
      </c>
      <c r="F52" s="20">
        <f>('Output N'!F52/'PPI Deflator 01'!D52)*100</f>
        <v>19580.178173719378</v>
      </c>
      <c r="G52" s="20">
        <f>'Output N'!G52/'PPI Deflator 01'!K52</f>
        <v>39199.331848552334</v>
      </c>
      <c r="H52" s="20">
        <f>'Output N'!H52/'PPI Deflator 01'!L52</f>
        <v>17687.826086956524</v>
      </c>
      <c r="I52" s="20">
        <f>'Output N'!I52/'PPI Deflator 01'!$M52</f>
        <v>39263.691683569981</v>
      </c>
      <c r="J52" s="20">
        <f>'Output N'!J52/'PPI Deflator 01'!$M52</f>
        <v>13251.521298174443</v>
      </c>
      <c r="K52" s="20">
        <f>'Output N'!K52/'PPI Deflator 01'!$M52</f>
        <v>8734.2799188640984</v>
      </c>
      <c r="L52" s="20">
        <f>'Output N'!L52/'PPI Deflator 01'!$M52</f>
        <v>22299.188640973633</v>
      </c>
      <c r="M52" s="20">
        <f>'Output N'!M52/'PPI Deflator 01'!$M52</f>
        <v>77064.90872210954</v>
      </c>
      <c r="N52" s="20">
        <f>'Output N'!N52/'PPI Deflator 01'!$M52</f>
        <v>24888.438133874239</v>
      </c>
      <c r="O52" s="20">
        <f>'Output N'!O52/'PPI Deflator 01'!$M52</f>
        <v>14671.399594320486</v>
      </c>
      <c r="P52" s="20">
        <f>'Output N'!P52/'PPI Deflator 01'!$M52</f>
        <v>19940.162271805275</v>
      </c>
      <c r="Q52" s="20">
        <f>'Output N'!Q52/'PPI Deflator 01'!$M52</f>
        <v>22917.849898580123</v>
      </c>
      <c r="R52" s="20">
        <f>'Output N'!R52/'PPI Deflator 01'!$M52</f>
        <v>26055.780933062881</v>
      </c>
      <c r="S52" s="20"/>
    </row>
    <row r="53" spans="1:19" x14ac:dyDescent="0.25">
      <c r="A53" s="7" t="s">
        <v>83</v>
      </c>
      <c r="B53" s="20"/>
      <c r="E53" s="20">
        <f>('Output N'!E53/'PPI Deflator 01'!B53)*100</f>
        <v>3005.0593346984451</v>
      </c>
      <c r="F53" s="20">
        <f>('Output N'!F53/'PPI Deflator 01'!D53)*100</f>
        <v>19141.906873614189</v>
      </c>
      <c r="G53" s="20">
        <f>'Output N'!G53/'PPI Deflator 01'!K53</f>
        <v>38949.002217294896</v>
      </c>
      <c r="H53" s="20">
        <f>'Output N'!H53/'PPI Deflator 01'!L53</f>
        <v>17738.26086956522</v>
      </c>
      <c r="I53" s="20">
        <f>'Output N'!I53/'PPI Deflator 01'!$M53</f>
        <v>40005.070993914807</v>
      </c>
      <c r="J53" s="20">
        <f>'Output N'!J53/'PPI Deflator 01'!$M53</f>
        <v>13851.926977687626</v>
      </c>
      <c r="K53" s="20">
        <f>'Output N'!K53/'PPI Deflator 01'!$M53</f>
        <v>8383.3671399594314</v>
      </c>
      <c r="L53" s="20">
        <f>'Output N'!L53/'PPI Deflator 01'!$M53</f>
        <v>21922.920892494931</v>
      </c>
      <c r="M53" s="20">
        <f>'Output N'!M53/'PPI Deflator 01'!$M53</f>
        <v>76349.898580121706</v>
      </c>
      <c r="N53" s="20">
        <f>'Output N'!N53/'PPI Deflator 01'!$M53</f>
        <v>25157.200811359027</v>
      </c>
      <c r="O53" s="20">
        <f>'Output N'!O53/'PPI Deflator 01'!$M53</f>
        <v>14583.16430020284</v>
      </c>
      <c r="P53" s="20">
        <f>'Output N'!P53/'PPI Deflator 01'!$M53</f>
        <v>20644.016227180527</v>
      </c>
      <c r="Q53" s="20">
        <f>'Output N'!Q53/'PPI Deflator 01'!$M53</f>
        <v>23705.882352941178</v>
      </c>
      <c r="R53" s="20">
        <f>'Output N'!R53/'PPI Deflator 01'!$M53</f>
        <v>27028.397565922922</v>
      </c>
      <c r="S53" s="20"/>
    </row>
    <row r="54" spans="1:19" x14ac:dyDescent="0.25">
      <c r="A54" s="7" t="s">
        <v>84</v>
      </c>
      <c r="B54" s="20"/>
      <c r="E54" s="20">
        <f>('Output N'!E54/'PPI Deflator 01'!B54)*100</f>
        <v>2758.9086183189252</v>
      </c>
      <c r="F54" s="20">
        <f>('Output N'!F54/'PPI Deflator 01'!D54)*100</f>
        <v>18768.640350877191</v>
      </c>
      <c r="G54" s="20">
        <f>'Output N'!G54/'PPI Deflator 01'!K54</f>
        <v>39756.57894736842</v>
      </c>
      <c r="H54" s="20">
        <f>'Output N'!H54/'PPI Deflator 01'!L54</f>
        <v>17381.035996488146</v>
      </c>
      <c r="I54" s="20">
        <f>'Output N'!I54/'PPI Deflator 01'!$M54</f>
        <v>41042.42424242424</v>
      </c>
      <c r="J54" s="20">
        <f>'Output N'!J54/'PPI Deflator 01'!$M54</f>
        <v>14412.121212121212</v>
      </c>
      <c r="K54" s="20">
        <f>'Output N'!K54/'PPI Deflator 01'!$M54</f>
        <v>8605.0505050505053</v>
      </c>
      <c r="L54" s="20">
        <f>'Output N'!L54/'PPI Deflator 01'!$M54</f>
        <v>22637.373737373739</v>
      </c>
      <c r="M54" s="20">
        <f>'Output N'!M54/'PPI Deflator 01'!$M54</f>
        <v>73923.232323232325</v>
      </c>
      <c r="N54" s="20">
        <f>'Output N'!N54/'PPI Deflator 01'!$M54</f>
        <v>24843.434343434343</v>
      </c>
      <c r="O54" s="20">
        <f>'Output N'!O54/'PPI Deflator 01'!$M54</f>
        <v>14545.454545454546</v>
      </c>
      <c r="P54" s="20">
        <f>'Output N'!P54/'PPI Deflator 01'!$M54</f>
        <v>20863.636363636364</v>
      </c>
      <c r="Q54" s="20">
        <f>'Output N'!Q54/'PPI Deflator 01'!$M54</f>
        <v>23737.373737373739</v>
      </c>
      <c r="R54" s="20">
        <f>'Output N'!R54/'PPI Deflator 01'!$M54</f>
        <v>26609.090909090908</v>
      </c>
      <c r="S54" s="20"/>
    </row>
    <row r="55" spans="1:19" x14ac:dyDescent="0.25">
      <c r="A55" s="7" t="s">
        <v>85</v>
      </c>
      <c r="B55" s="20"/>
      <c r="E55" s="20">
        <f>('Output N'!E55/'PPI Deflator 01'!B55)*100</f>
        <v>2439.1625360717926</v>
      </c>
      <c r="F55" s="20">
        <f>('Output N'!F55/'PPI Deflator 01'!D55)*100</f>
        <v>18292.073832790447</v>
      </c>
      <c r="G55" s="20">
        <f>'Output N'!G55/'PPI Deflator 01'!K55</f>
        <v>40320.304017372422</v>
      </c>
      <c r="H55" s="20">
        <f>'Output N'!H55/'PPI Deflator 01'!L55</f>
        <v>17888.396811337469</v>
      </c>
      <c r="I55" s="20">
        <f>'Output N'!I55/'PPI Deflator 01'!$M55</f>
        <v>40476.381909547737</v>
      </c>
      <c r="J55" s="20">
        <f>'Output N'!J55/'PPI Deflator 01'!$M55</f>
        <v>14197.989949748744</v>
      </c>
      <c r="K55" s="20">
        <f>'Output N'!K55/'PPI Deflator 01'!$M55</f>
        <v>8989.9497487437184</v>
      </c>
      <c r="L55" s="20">
        <f>'Output N'!L55/'PPI Deflator 01'!$M55</f>
        <v>22483.417085427136</v>
      </c>
      <c r="M55" s="20">
        <f>'Output N'!M55/'PPI Deflator 01'!$M55</f>
        <v>73561.809045226124</v>
      </c>
      <c r="N55" s="20">
        <f>'Output N'!N55/'PPI Deflator 01'!$M55</f>
        <v>25508.54271356784</v>
      </c>
      <c r="O55" s="20">
        <f>'Output N'!O55/'PPI Deflator 01'!$M55</f>
        <v>15219.095477386934</v>
      </c>
      <c r="P55" s="20">
        <f>'Output N'!P55/'PPI Deflator 01'!$M55</f>
        <v>20522.613065326634</v>
      </c>
      <c r="Q55" s="20">
        <f>'Output N'!Q55/'PPI Deflator 01'!$M55</f>
        <v>23443.21608040201</v>
      </c>
      <c r="R55" s="20">
        <f>'Output N'!R55/'PPI Deflator 01'!$M55</f>
        <v>27649.246231155779</v>
      </c>
      <c r="S55" s="20"/>
    </row>
    <row r="56" spans="1:19" x14ac:dyDescent="0.25">
      <c r="A56" s="7" t="s">
        <v>86</v>
      </c>
      <c r="B56" s="20"/>
      <c r="E56" s="20">
        <f>('Output N'!E56/'PPI Deflator 01'!B56)*100</f>
        <v>2201.461439867292</v>
      </c>
      <c r="F56" s="20">
        <f>('Output N'!F56/'PPI Deflator 01'!D56)*100</f>
        <v>18373.007438894794</v>
      </c>
      <c r="G56" s="20">
        <f>'Output N'!G56/'PPI Deflator 01'!K56</f>
        <v>40773.645058448463</v>
      </c>
      <c r="H56" s="20">
        <f>'Output N'!H56/'PPI Deflator 01'!L56</f>
        <v>18507.582515611062</v>
      </c>
      <c r="I56" s="20">
        <f>'Output N'!I56/'PPI Deflator 01'!$M56</f>
        <v>40231.075697211156</v>
      </c>
      <c r="J56" s="20">
        <f>'Output N'!J56/'PPI Deflator 01'!$M56</f>
        <v>14436.254980079681</v>
      </c>
      <c r="K56" s="20">
        <f>'Output N'!K56/'PPI Deflator 01'!$M56</f>
        <v>9161.3545816733076</v>
      </c>
      <c r="L56" s="20">
        <f>'Output N'!L56/'PPI Deflator 01'!$M56</f>
        <v>22002.988047808765</v>
      </c>
      <c r="M56" s="20">
        <f>'Output N'!M56/'PPI Deflator 01'!$M56</f>
        <v>73887.450199203187</v>
      </c>
      <c r="N56" s="20">
        <f>'Output N'!N56/'PPI Deflator 01'!$M56</f>
        <v>25849.601593625499</v>
      </c>
      <c r="O56" s="20">
        <f>'Output N'!O56/'PPI Deflator 01'!$M56</f>
        <v>14970.119521912351</v>
      </c>
      <c r="P56" s="20">
        <f>'Output N'!P56/'PPI Deflator 01'!$M56</f>
        <v>20320.717131474103</v>
      </c>
      <c r="Q56" s="20">
        <f>'Output N'!Q56/'PPI Deflator 01'!$M56</f>
        <v>23217.131474103586</v>
      </c>
      <c r="R56" s="20">
        <f>'Output N'!R56/'PPI Deflator 01'!$M56</f>
        <v>26264.940239043826</v>
      </c>
      <c r="S56" s="20"/>
    </row>
    <row r="57" spans="1:19" x14ac:dyDescent="0.25">
      <c r="A57" s="7" t="s">
        <v>87</v>
      </c>
      <c r="B57" s="20"/>
      <c r="E57" s="20">
        <f>('Output N'!E57/'PPI Deflator 01'!B57)*100</f>
        <v>2268.4286201011405</v>
      </c>
      <c r="F57" s="20">
        <f>('Output N'!F57/'PPI Deflator 01'!D57)*100</f>
        <v>17948.936170212768</v>
      </c>
      <c r="G57" s="20">
        <f>'Output N'!G57/'PPI Deflator 01'!K57</f>
        <v>41160.638297872341</v>
      </c>
      <c r="H57" s="20">
        <f>'Output N'!H57/'PPI Deflator 01'!L57</f>
        <v>18807.692307692309</v>
      </c>
      <c r="I57" s="20">
        <f>'Output N'!I57/'PPI Deflator 01'!$M57</f>
        <v>40185.185185185182</v>
      </c>
      <c r="J57" s="20">
        <f>'Output N'!J57/'PPI Deflator 01'!$M57</f>
        <v>14876.876876876875</v>
      </c>
      <c r="K57" s="20">
        <f>'Output N'!K57/'PPI Deflator 01'!$M57</f>
        <v>9476.476476476475</v>
      </c>
      <c r="L57" s="20">
        <f>'Output N'!L57/'PPI Deflator 01'!$M57</f>
        <v>22592.592592592591</v>
      </c>
      <c r="M57" s="20">
        <f>'Output N'!M57/'PPI Deflator 01'!$M57</f>
        <v>76231.231231231228</v>
      </c>
      <c r="N57" s="20">
        <f>'Output N'!N57/'PPI Deflator 01'!$M57</f>
        <v>26437.437437437435</v>
      </c>
      <c r="O57" s="20">
        <f>'Output N'!O57/'PPI Deflator 01'!$M57</f>
        <v>14955.955955955955</v>
      </c>
      <c r="P57" s="20">
        <f>'Output N'!P57/'PPI Deflator 01'!$M57</f>
        <v>20527.527527527523</v>
      </c>
      <c r="Q57" s="20">
        <f>'Output N'!Q57/'PPI Deflator 01'!$M57</f>
        <v>23268.268268268264</v>
      </c>
      <c r="R57" s="20">
        <f>'Output N'!R57/'PPI Deflator 01'!$M57</f>
        <v>26948.948948948946</v>
      </c>
      <c r="S57" s="20"/>
    </row>
    <row r="58" spans="1:19" x14ac:dyDescent="0.25">
      <c r="A58" s="7" t="s">
        <v>88</v>
      </c>
      <c r="B58" s="20"/>
      <c r="E58" s="20">
        <f>('Output N'!E58/'PPI Deflator 01'!B58)*100</f>
        <v>2617.372256054176</v>
      </c>
      <c r="F58" s="20">
        <f>('Output N'!F58/'PPI Deflator 01'!D58)*100</f>
        <v>18806.485355648536</v>
      </c>
      <c r="G58" s="20">
        <f>'Output N'!G58/'PPI Deflator 01'!K58</f>
        <v>40715.481171548119</v>
      </c>
      <c r="H58" s="20">
        <f>'Output N'!H58/'PPI Deflator 01'!L58</f>
        <v>18182.546749777383</v>
      </c>
      <c r="I58" s="20">
        <f>'Output N'!I58/'PPI Deflator 01'!$M58</f>
        <v>39808.383233532935</v>
      </c>
      <c r="J58" s="20">
        <f>'Output N'!J58/'PPI Deflator 01'!$M58</f>
        <v>14779.441117764471</v>
      </c>
      <c r="K58" s="20">
        <f>'Output N'!K58/'PPI Deflator 01'!$M58</f>
        <v>9235.5289421157686</v>
      </c>
      <c r="L58" s="20">
        <f>'Output N'!L58/'PPI Deflator 01'!$M58</f>
        <v>22562.874251497007</v>
      </c>
      <c r="M58" s="20">
        <f>'Output N'!M58/'PPI Deflator 01'!$M58</f>
        <v>73934.13173652695</v>
      </c>
      <c r="N58" s="20">
        <f>'Output N'!N58/'PPI Deflator 01'!$M58</f>
        <v>26307.38522954092</v>
      </c>
      <c r="O58" s="20">
        <f>'Output N'!O58/'PPI Deflator 01'!$M58</f>
        <v>14674.650698602794</v>
      </c>
      <c r="P58" s="20">
        <f>'Output N'!P58/'PPI Deflator 01'!$M58</f>
        <v>20676.646706586827</v>
      </c>
      <c r="Q58" s="20">
        <f>'Output N'!Q58/'PPI Deflator 01'!$M58</f>
        <v>23913.173652694612</v>
      </c>
      <c r="R58" s="20">
        <f>'Output N'!R58/'PPI Deflator 01'!$M58</f>
        <v>27670.65868263473</v>
      </c>
      <c r="S58" s="20"/>
    </row>
    <row r="59" spans="1:19" x14ac:dyDescent="0.25">
      <c r="A59" s="7" t="s">
        <v>89</v>
      </c>
      <c r="B59" s="20"/>
      <c r="E59" s="20">
        <f>('Output N'!E59/'PPI Deflator 01'!B59)*100</f>
        <v>3475.471556049421</v>
      </c>
      <c r="F59" s="20">
        <f>('Output N'!F59/'PPI Deflator 01'!D59)*100</f>
        <v>15743.927125506074</v>
      </c>
      <c r="G59" s="20">
        <f>'Output N'!G59/'PPI Deflator 01'!K59</f>
        <v>39363.360323886642</v>
      </c>
      <c r="H59" s="20">
        <f>'Output N'!H59/'PPI Deflator 01'!L59</f>
        <v>18591.312056737592</v>
      </c>
      <c r="I59" s="20">
        <f>'Output N'!I59/'PPI Deflator 01'!$M59</f>
        <v>39504.477611940303</v>
      </c>
      <c r="J59" s="20">
        <f>'Output N'!J59/'PPI Deflator 01'!$M59</f>
        <v>14984.079601990052</v>
      </c>
      <c r="K59" s="20">
        <f>'Output N'!K59/'PPI Deflator 01'!$M59</f>
        <v>9613.9303482587075</v>
      </c>
      <c r="L59" s="20">
        <f>'Output N'!L59/'PPI Deflator 01'!$M59</f>
        <v>22900.497512437814</v>
      </c>
      <c r="M59" s="20">
        <f>'Output N'!M59/'PPI Deflator 01'!$M59</f>
        <v>75319.40298507463</v>
      </c>
      <c r="N59" s="20">
        <f>'Output N'!N59/'PPI Deflator 01'!$M59</f>
        <v>26357.213930348262</v>
      </c>
      <c r="O59" s="20">
        <f>'Output N'!O59/'PPI Deflator 01'!$M59</f>
        <v>15315.422885572141</v>
      </c>
      <c r="P59" s="20">
        <f>'Output N'!P59/'PPI Deflator 01'!$M59</f>
        <v>20410.945273631842</v>
      </c>
      <c r="Q59" s="20">
        <f>'Output N'!Q59/'PPI Deflator 01'!$M59</f>
        <v>24797.014925373136</v>
      </c>
      <c r="R59" s="20">
        <f>'Output N'!R59/'PPI Deflator 01'!$M59</f>
        <v>28128.358208955226</v>
      </c>
      <c r="S59" s="20"/>
    </row>
    <row r="60" spans="1:19" x14ac:dyDescent="0.25">
      <c r="A60" s="7" t="s">
        <v>90</v>
      </c>
      <c r="B60" s="20"/>
      <c r="E60" s="20">
        <f>('Output N'!E60/'PPI Deflator 01'!B60)*100</f>
        <v>2981.2655838063029</v>
      </c>
      <c r="F60" s="20">
        <f>('Output N'!F60/'PPI Deflator 01'!D60)*100</f>
        <v>16719.644619940773</v>
      </c>
      <c r="G60" s="20">
        <f>'Output N'!G60/'PPI Deflator 01'!K60</f>
        <v>38615.004935834157</v>
      </c>
      <c r="H60" s="20">
        <f>'Output N'!H60/'PPI Deflator 01'!L60</f>
        <v>18701.940035273368</v>
      </c>
      <c r="I60" s="20">
        <f>'Output N'!I60/'PPI Deflator 01'!$M60</f>
        <v>39020.68965517242</v>
      </c>
      <c r="J60" s="20">
        <f>'Output N'!J60/'PPI Deflator 01'!$M60</f>
        <v>15092.610837438426</v>
      </c>
      <c r="K60" s="20">
        <f>'Output N'!K60/'PPI Deflator 01'!$M60</f>
        <v>9797.0443349753696</v>
      </c>
      <c r="L60" s="20">
        <f>'Output N'!L60/'PPI Deflator 01'!$M60</f>
        <v>23197.044334975373</v>
      </c>
      <c r="M60" s="20">
        <f>'Output N'!M60/'PPI Deflator 01'!$M60</f>
        <v>75697.536945812812</v>
      </c>
      <c r="N60" s="20">
        <f>'Output N'!N60/'PPI Deflator 01'!$M60</f>
        <v>26048.275862068967</v>
      </c>
      <c r="O60" s="20">
        <f>'Output N'!O60/'PPI Deflator 01'!$M60</f>
        <v>15361.576354679804</v>
      </c>
      <c r="P60" s="20">
        <f>'Output N'!P60/'PPI Deflator 01'!$M60</f>
        <v>20154.679802955667</v>
      </c>
      <c r="Q60" s="20">
        <f>'Output N'!Q60/'PPI Deflator 01'!$M60</f>
        <v>23200.000000000004</v>
      </c>
      <c r="R60" s="20">
        <f>'Output N'!R60/'PPI Deflator 01'!$M60</f>
        <v>27582.266009852221</v>
      </c>
      <c r="S60" s="20"/>
    </row>
    <row r="61" spans="1:19" x14ac:dyDescent="0.25">
      <c r="A61" s="7" t="s">
        <v>91</v>
      </c>
      <c r="B61" s="20"/>
      <c r="E61" s="20">
        <f>('Output N'!E61/'PPI Deflator 01'!B61)*100</f>
        <v>2221.9114111889285</v>
      </c>
      <c r="F61" s="20">
        <f>('Output N'!F61/'PPI Deflator 01'!D61)*100</f>
        <v>17085.461689587428</v>
      </c>
      <c r="G61" s="20">
        <f>'Output N'!G61/'PPI Deflator 01'!K61</f>
        <v>38343.811394891942</v>
      </c>
      <c r="H61" s="20">
        <f>'Output N'!H61/'PPI Deflator 01'!L61</f>
        <v>18558.282208588957</v>
      </c>
      <c r="I61" s="20">
        <f>'Output N'!I61/'PPI Deflator 01'!$M61</f>
        <v>39044.554455445541</v>
      </c>
      <c r="J61" s="20">
        <f>'Output N'!J61/'PPI Deflator 01'!$M61</f>
        <v>14929.70297029703</v>
      </c>
      <c r="K61" s="20">
        <f>'Output N'!K61/'PPI Deflator 01'!$M61</f>
        <v>9929.7029702970303</v>
      </c>
      <c r="L61" s="20">
        <f>'Output N'!L61/'PPI Deflator 01'!$M61</f>
        <v>23948.51485148515</v>
      </c>
      <c r="M61" s="20">
        <f>'Output N'!M61/'PPI Deflator 01'!$M61</f>
        <v>77181.188118811886</v>
      </c>
      <c r="N61" s="20">
        <f>'Output N'!N61/'PPI Deflator 01'!$M61</f>
        <v>26114.851485148516</v>
      </c>
      <c r="O61" s="20">
        <f>'Output N'!O61/'PPI Deflator 01'!$M61</f>
        <v>15528.712871287129</v>
      </c>
      <c r="P61" s="20">
        <f>'Output N'!P61/'PPI Deflator 01'!$M61</f>
        <v>20036.633663366338</v>
      </c>
      <c r="Q61" s="20">
        <f>'Output N'!Q61/'PPI Deflator 01'!$M61</f>
        <v>23134.653465346535</v>
      </c>
      <c r="R61" s="20">
        <f>'Output N'!R61/'PPI Deflator 01'!$M61</f>
        <v>27857.425742574258</v>
      </c>
      <c r="S61" s="20"/>
    </row>
    <row r="62" spans="1:19" x14ac:dyDescent="0.25">
      <c r="A62" s="7" t="s">
        <v>92</v>
      </c>
      <c r="B62" s="20"/>
      <c r="E62" s="20">
        <f>('Output N'!E62/'PPI Deflator 01'!B62)*100</f>
        <v>1478.7568787980915</v>
      </c>
      <c r="F62" s="20">
        <f>('Output N'!F62/'PPI Deflator 01'!D62)*100</f>
        <v>17923.60430950049</v>
      </c>
      <c r="G62" s="20">
        <f>'Output N'!G62/'PPI Deflator 01'!K62</f>
        <v>38067.580803134188</v>
      </c>
      <c r="H62" s="20">
        <f>'Output N'!H62/'PPI Deflator 01'!L62</f>
        <v>18920.208152645271</v>
      </c>
      <c r="I62" s="20">
        <f>'Output N'!I62/'PPI Deflator 01'!$M62</f>
        <v>39036.489151873764</v>
      </c>
      <c r="J62" s="20">
        <f>'Output N'!J62/'PPI Deflator 01'!$M62</f>
        <v>14927.021696252465</v>
      </c>
      <c r="K62" s="20">
        <f>'Output N'!K62/'PPI Deflator 01'!$M62</f>
        <v>9824.457593688363</v>
      </c>
      <c r="L62" s="20">
        <f>'Output N'!L62/'PPI Deflator 01'!$M62</f>
        <v>23964.49704142012</v>
      </c>
      <c r="M62" s="20">
        <f>'Output N'!M62/'PPI Deflator 01'!$M62</f>
        <v>78580.867850098613</v>
      </c>
      <c r="N62" s="20">
        <f>'Output N'!N62/'PPI Deflator 01'!$M62</f>
        <v>26256.410256410258</v>
      </c>
      <c r="O62" s="20">
        <f>'Output N'!O62/'PPI Deflator 01'!$M62</f>
        <v>15386.587771203156</v>
      </c>
      <c r="P62" s="20">
        <f>'Output N'!P62/'PPI Deflator 01'!$M62</f>
        <v>20139.053254437869</v>
      </c>
      <c r="Q62" s="20">
        <f>'Output N'!Q62/'PPI Deflator 01'!$M62</f>
        <v>23545.364891518737</v>
      </c>
      <c r="R62" s="20">
        <f>'Output N'!R62/'PPI Deflator 01'!$M62</f>
        <v>27849.112426035503</v>
      </c>
      <c r="S62" s="20"/>
    </row>
    <row r="63" spans="1:19" x14ac:dyDescent="0.25">
      <c r="A63" s="7" t="s">
        <v>93</v>
      </c>
      <c r="B63" s="20"/>
      <c r="E63" s="20">
        <f>('Output N'!E63/'PPI Deflator 01'!B63)*100</f>
        <v>1199.5864554318584</v>
      </c>
      <c r="F63" s="20">
        <f>('Output N'!F63/'PPI Deflator 01'!D63)*100</f>
        <v>17028.155339805828</v>
      </c>
      <c r="G63" s="20">
        <f>'Output N'!G63/'PPI Deflator 01'!K63</f>
        <v>38385.436893203885</v>
      </c>
      <c r="H63" s="20">
        <f>'Output N'!H63/'PPI Deflator 01'!L63</f>
        <v>18652.991452991453</v>
      </c>
      <c r="I63" s="20">
        <f>'Output N'!I63/'PPI Deflator 01'!$M63</f>
        <v>39470.530451866405</v>
      </c>
      <c r="J63" s="20">
        <f>'Output N'!J63/'PPI Deflator 01'!$M63</f>
        <v>14756.385068762278</v>
      </c>
      <c r="K63" s="20">
        <f>'Output N'!K63/'PPI Deflator 01'!$M63</f>
        <v>9892.9273084479373</v>
      </c>
      <c r="L63" s="20">
        <f>'Output N'!L63/'PPI Deflator 01'!$M63</f>
        <v>24951.866404715129</v>
      </c>
      <c r="M63" s="20">
        <f>'Output N'!M63/'PPI Deflator 01'!$M63</f>
        <v>78283.889980353633</v>
      </c>
      <c r="N63" s="20">
        <f>'Output N'!N63/'PPI Deflator 01'!$M63</f>
        <v>26944.990176817289</v>
      </c>
      <c r="O63" s="20">
        <f>'Output N'!O63/'PPI Deflator 01'!$M63</f>
        <v>15887.033398821219</v>
      </c>
      <c r="P63" s="20">
        <f>'Output N'!P63/'PPI Deflator 01'!$M63</f>
        <v>20415.520628683695</v>
      </c>
      <c r="Q63" s="20">
        <f>'Output N'!Q63/'PPI Deflator 01'!$M63</f>
        <v>24235.756385068762</v>
      </c>
      <c r="R63" s="20">
        <f>'Output N'!R63/'PPI Deflator 01'!$M63</f>
        <v>28639.489194499016</v>
      </c>
      <c r="S63" s="20"/>
    </row>
    <row r="64" spans="1:19" x14ac:dyDescent="0.25">
      <c r="A64" s="7" t="s">
        <v>94</v>
      </c>
      <c r="B64" s="20"/>
      <c r="E64" s="20">
        <f>('Output N'!E64/'PPI Deflator 01'!B64)*100</f>
        <v>2034.4099895844092</v>
      </c>
      <c r="F64" s="20">
        <f>('Output N'!F64/'PPI Deflator 01'!D64)*100</f>
        <v>17714.563106796119</v>
      </c>
      <c r="G64" s="20">
        <f>'Output N'!G64/'PPI Deflator 01'!K64</f>
        <v>38410.679611650485</v>
      </c>
      <c r="H64" s="20">
        <f>'Output N'!H64/'PPI Deflator 01'!L64</f>
        <v>18646.75767918089</v>
      </c>
      <c r="I64" s="20">
        <f>'Output N'!I64/'PPI Deflator 01'!$M64</f>
        <v>39253.176930596288</v>
      </c>
      <c r="J64" s="20">
        <f>'Output N'!J64/'PPI Deflator 01'!$M64</f>
        <v>14761.485826001956</v>
      </c>
      <c r="K64" s="20">
        <f>'Output N'!K64/'PPI Deflator 01'!$M64</f>
        <v>9907.1358748778111</v>
      </c>
      <c r="L64" s="20">
        <f>'Output N'!L64/'PPI Deflator 01'!$M64</f>
        <v>23292.277614858263</v>
      </c>
      <c r="M64" s="20">
        <f>'Output N'!M64/'PPI Deflator 01'!$M64</f>
        <v>80881.72043010754</v>
      </c>
      <c r="N64" s="20">
        <f>'Output N'!N64/'PPI Deflator 01'!$M64</f>
        <v>25876.832844574783</v>
      </c>
      <c r="O64" s="20">
        <f>'Output N'!O64/'PPI Deflator 01'!$M64</f>
        <v>15632.45356793744</v>
      </c>
      <c r="P64" s="20">
        <f>'Output N'!P64/'PPI Deflator 01'!$M64</f>
        <v>19977.517106549367</v>
      </c>
      <c r="Q64" s="20">
        <f>'Output N'!Q64/'PPI Deflator 01'!$M64</f>
        <v>23673.509286412514</v>
      </c>
      <c r="R64" s="20">
        <f>'Output N'!R64/'PPI Deflator 01'!$M64</f>
        <v>28394.916911045944</v>
      </c>
      <c r="S64" s="20"/>
    </row>
    <row r="65" spans="1:19" x14ac:dyDescent="0.25">
      <c r="A65" s="7" t="s">
        <v>95</v>
      </c>
      <c r="B65" s="20"/>
      <c r="E65" s="20">
        <f>('Output N'!E65/'PPI Deflator 01'!B65)*100</f>
        <v>2841.016088331171</v>
      </c>
      <c r="F65" s="20">
        <f>('Output N'!F65/'PPI Deflator 01'!D65)*100</f>
        <v>17477.669902912621</v>
      </c>
      <c r="G65" s="20">
        <f>'Output N'!G65/'PPI Deflator 01'!K65</f>
        <v>39146.601941747569</v>
      </c>
      <c r="H65" s="20">
        <f>'Output N'!H65/'PPI Deflator 01'!L65</f>
        <v>18517.796610169491</v>
      </c>
      <c r="I65" s="20">
        <f>'Output N'!I65/'PPI Deflator 01'!$M65</f>
        <v>39503.414634146342</v>
      </c>
      <c r="J65" s="20">
        <f>'Output N'!J65/'PPI Deflator 01'!$M65</f>
        <v>14919.024390243903</v>
      </c>
      <c r="K65" s="20">
        <f>'Output N'!K65/'PPI Deflator 01'!$M65</f>
        <v>10156.097560975611</v>
      </c>
      <c r="L65" s="20">
        <f>'Output N'!L65/'PPI Deflator 01'!$M65</f>
        <v>23190.243902439026</v>
      </c>
      <c r="M65" s="20">
        <f>'Output N'!M65/'PPI Deflator 01'!$M65</f>
        <v>81171.707317073175</v>
      </c>
      <c r="N65" s="20">
        <f>'Output N'!N65/'PPI Deflator 01'!$M65</f>
        <v>26426.341463414636</v>
      </c>
      <c r="O65" s="20">
        <f>'Output N'!O65/'PPI Deflator 01'!$M65</f>
        <v>16385.365853658539</v>
      </c>
      <c r="P65" s="20">
        <f>'Output N'!P65/'PPI Deflator 01'!$M65</f>
        <v>20312.195121951223</v>
      </c>
      <c r="Q65" s="20">
        <f>'Output N'!Q65/'PPI Deflator 01'!$M65</f>
        <v>23089.756097560978</v>
      </c>
      <c r="R65" s="20">
        <f>'Output N'!R65/'PPI Deflator 01'!$M65</f>
        <v>28184.390243902442</v>
      </c>
      <c r="S65" s="20"/>
    </row>
    <row r="66" spans="1:19" x14ac:dyDescent="0.25">
      <c r="A66" s="7" t="s">
        <v>96</v>
      </c>
      <c r="B66" s="20"/>
      <c r="E66" s="20">
        <f>('Output N'!E66/'PPI Deflator 01'!B66)*100</f>
        <v>2955.859256950705</v>
      </c>
      <c r="F66" s="20">
        <f>('Output N'!F66/'PPI Deflator 01'!D66)*100</f>
        <v>16521.781219748307</v>
      </c>
      <c r="G66" s="20">
        <f>'Output N'!G66/'PPI Deflator 01'!K66</f>
        <v>39280.735721200392</v>
      </c>
      <c r="H66" s="20">
        <f>'Output N'!H66/'PPI Deflator 01'!L66</f>
        <v>18838.247683235044</v>
      </c>
      <c r="I66" s="20">
        <f>'Output N'!I66/'PPI Deflator 01'!$M66</f>
        <v>39451.895043731776</v>
      </c>
      <c r="J66" s="20">
        <f>'Output N'!J66/'PPI Deflator 01'!$M66</f>
        <v>15159.378036929056</v>
      </c>
      <c r="K66" s="20">
        <f>'Output N'!K66/'PPI Deflator 01'!$M66</f>
        <v>10246.841593780367</v>
      </c>
      <c r="L66" s="20">
        <f>'Output N'!L66/'PPI Deflator 01'!$M66</f>
        <v>23308.066083576283</v>
      </c>
      <c r="M66" s="20">
        <f>'Output N'!M66/'PPI Deflator 01'!$M66</f>
        <v>79592.808551992217</v>
      </c>
      <c r="N66" s="20">
        <f>'Output N'!N66/'PPI Deflator 01'!$M66</f>
        <v>26853.255587949461</v>
      </c>
      <c r="O66" s="20">
        <f>'Output N'!O66/'PPI Deflator 01'!$M66</f>
        <v>17068.027210884353</v>
      </c>
      <c r="P66" s="20">
        <f>'Output N'!P66/'PPI Deflator 01'!$M66</f>
        <v>19717.201166180756</v>
      </c>
      <c r="Q66" s="20">
        <f>'Output N'!Q66/'PPI Deflator 01'!$M66</f>
        <v>24665.694849368316</v>
      </c>
      <c r="R66" s="20">
        <f>'Output N'!R66/'PPI Deflator 01'!$M66</f>
        <v>28734.693877551017</v>
      </c>
      <c r="S66" s="20"/>
    </row>
    <row r="67" spans="1:19" x14ac:dyDescent="0.25">
      <c r="A67" s="7" t="s">
        <v>97</v>
      </c>
      <c r="B67" s="20"/>
      <c r="E67" s="20">
        <f>('Output N'!E67/'PPI Deflator 01'!B67)*100</f>
        <v>2216.4561203897647</v>
      </c>
      <c r="F67" s="20">
        <f>('Output N'!F67/'PPI Deflator 01'!D67)*100</f>
        <v>14887.823585810165</v>
      </c>
      <c r="G67" s="20">
        <f>'Output N'!G67/'PPI Deflator 01'!K67</f>
        <v>39895.493767976994</v>
      </c>
      <c r="H67" s="20">
        <f>'Output N'!H67/'PPI Deflator 01'!L67</f>
        <v>19078.464106844742</v>
      </c>
      <c r="I67" s="20">
        <f>'Output N'!I67/'PPI Deflator 01'!$M67</f>
        <v>39772.507260406586</v>
      </c>
      <c r="J67" s="20">
        <f>'Output N'!J67/'PPI Deflator 01'!$M67</f>
        <v>15420.135527589546</v>
      </c>
      <c r="K67" s="20">
        <f>'Output N'!K67/'PPI Deflator 01'!$M67</f>
        <v>10430.78412391094</v>
      </c>
      <c r="L67" s="20">
        <f>'Output N'!L67/'PPI Deflator 01'!$M67</f>
        <v>24152.952565343661</v>
      </c>
      <c r="M67" s="20">
        <f>'Output N'!M67/'PPI Deflator 01'!$M67</f>
        <v>81309.777347531475</v>
      </c>
      <c r="N67" s="20">
        <f>'Output N'!N67/'PPI Deflator 01'!$M67</f>
        <v>27598.257502420136</v>
      </c>
      <c r="O67" s="20">
        <f>'Output N'!O67/'PPI Deflator 01'!$M67</f>
        <v>17150.048402710552</v>
      </c>
      <c r="P67" s="20">
        <f>'Output N'!P67/'PPI Deflator 01'!$M67</f>
        <v>19837.366892545982</v>
      </c>
      <c r="Q67" s="20">
        <f>'Output N'!Q67/'PPI Deflator 01'!$M67</f>
        <v>23859.632139399808</v>
      </c>
      <c r="R67" s="20">
        <f>'Output N'!R67/'PPI Deflator 01'!$M67</f>
        <v>28705.711519845114</v>
      </c>
      <c r="S67" s="20"/>
    </row>
    <row r="68" spans="1:19" x14ac:dyDescent="0.25">
      <c r="A68" s="7" t="s">
        <v>98</v>
      </c>
      <c r="B68" s="20"/>
      <c r="E68" s="20">
        <f>('Output N'!E68/'PPI Deflator 01'!B68)*100</f>
        <v>2184.9738065351107</v>
      </c>
      <c r="F68" s="20">
        <f>('Output N'!F68/'PPI Deflator 01'!D68)*100</f>
        <v>17135.707410972089</v>
      </c>
      <c r="G68" s="20">
        <f>'Output N'!G68/'PPI Deflator 01'!K68</f>
        <v>40819.056785370543</v>
      </c>
      <c r="H68" s="20">
        <f>'Output N'!H68/'PPI Deflator 01'!L68</f>
        <v>19303.953871499176</v>
      </c>
      <c r="I68" s="20">
        <f>'Output N'!I68/'PPI Deflator 01'!$M68</f>
        <v>39958.292919495638</v>
      </c>
      <c r="J68" s="20">
        <f>'Output N'!J68/'PPI Deflator 01'!$M68</f>
        <v>15571.290009699322</v>
      </c>
      <c r="K68" s="20">
        <f>'Output N'!K68/'PPI Deflator 01'!$M68</f>
        <v>10479.146459747819</v>
      </c>
      <c r="L68" s="20">
        <f>'Output N'!L68/'PPI Deflator 01'!$M68</f>
        <v>23870.999030067898</v>
      </c>
      <c r="M68" s="20">
        <f>'Output N'!M68/'PPI Deflator 01'!$M68</f>
        <v>81129.970902036861</v>
      </c>
      <c r="N68" s="20">
        <f>'Output N'!N68/'PPI Deflator 01'!$M68</f>
        <v>27812.803103782739</v>
      </c>
      <c r="O68" s="20">
        <f>'Output N'!O68/'PPI Deflator 01'!$M68</f>
        <v>17776.915615906888</v>
      </c>
      <c r="P68" s="20">
        <f>'Output N'!P68/'PPI Deflator 01'!$M68</f>
        <v>19711.930164888461</v>
      </c>
      <c r="Q68" s="20">
        <f>'Output N'!Q68/'PPI Deflator 01'!$M68</f>
        <v>24428.709990300682</v>
      </c>
      <c r="R68" s="20">
        <f>'Output N'!R68/'PPI Deflator 01'!$M68</f>
        <v>28523.763336566444</v>
      </c>
      <c r="S68" s="20"/>
    </row>
    <row r="69" spans="1:19" x14ac:dyDescent="0.25">
      <c r="A69" s="7" t="s">
        <v>99</v>
      </c>
      <c r="B69" s="20"/>
      <c r="E69" s="20">
        <f>('Output N'!E69/'PPI Deflator 01'!B69)*100</f>
        <v>2232.7373392488835</v>
      </c>
      <c r="F69" s="20">
        <f>('Output N'!F69/'PPI Deflator 01'!D69)*100</f>
        <v>17432.664756446989</v>
      </c>
      <c r="G69" s="20">
        <f>'Output N'!G69/'PPI Deflator 01'!K69</f>
        <v>41340.019102196755</v>
      </c>
      <c r="H69" s="20">
        <f>'Output N'!H69/'PPI Deflator 01'!L69</f>
        <v>19747.95417348609</v>
      </c>
      <c r="I69" s="20">
        <f>'Output N'!I69/'PPI Deflator 01'!$M69</f>
        <v>40181.994191674734</v>
      </c>
      <c r="J69" s="20">
        <f>'Output N'!J69/'PPI Deflator 01'!$M69</f>
        <v>15504.356243949662</v>
      </c>
      <c r="K69" s="20">
        <f>'Output N'!K69/'PPI Deflator 01'!$M69</f>
        <v>10596.321393998065</v>
      </c>
      <c r="L69" s="20">
        <f>'Output N'!L69/'PPI Deflator 01'!$M69</f>
        <v>23560.50338818974</v>
      </c>
      <c r="M69" s="20">
        <f>'Output N'!M69/'PPI Deflator 01'!$M69</f>
        <v>83010.648596321407</v>
      </c>
      <c r="N69" s="20">
        <f>'Output N'!N69/'PPI Deflator 01'!$M69</f>
        <v>28780.25169409487</v>
      </c>
      <c r="O69" s="20">
        <f>'Output N'!O69/'PPI Deflator 01'!$M69</f>
        <v>18204.259438528559</v>
      </c>
      <c r="P69" s="20">
        <f>'Output N'!P69/'PPI Deflator 01'!$M69</f>
        <v>19774.443368828655</v>
      </c>
      <c r="Q69" s="20">
        <f>'Output N'!Q69/'PPI Deflator 01'!$M69</f>
        <v>23815.101645692161</v>
      </c>
      <c r="R69" s="20">
        <f>'Output N'!R69/'PPI Deflator 01'!$M69</f>
        <v>28096.805421103585</v>
      </c>
      <c r="S69" s="20"/>
    </row>
    <row r="70" spans="1:19" x14ac:dyDescent="0.25">
      <c r="A70" s="7" t="s">
        <v>100</v>
      </c>
      <c r="B70" s="20"/>
      <c r="E70" s="20">
        <f>('Output N'!E70/'PPI Deflator 01'!B70)*100</f>
        <v>2440.7009507844937</v>
      </c>
      <c r="F70" s="20">
        <f>('Output N'!F70/'PPI Deflator 01'!D70)*100</f>
        <v>19106.93641618497</v>
      </c>
      <c r="G70" s="20">
        <f>'Output N'!G70/'PPI Deflator 01'!K70</f>
        <v>41567.437379576106</v>
      </c>
      <c r="H70" s="20">
        <f>'Output N'!H70/'PPI Deflator 01'!L70</f>
        <v>19677.99352750809</v>
      </c>
      <c r="I70" s="20">
        <f>'Output N'!I70/'PPI Deflator 01'!$M70</f>
        <v>40101.727447216887</v>
      </c>
      <c r="J70" s="20">
        <f>'Output N'!J70/'PPI Deflator 01'!$M70</f>
        <v>15370.441458733205</v>
      </c>
      <c r="K70" s="20">
        <f>'Output N'!K70/'PPI Deflator 01'!$M70</f>
        <v>10559.500959692898</v>
      </c>
      <c r="L70" s="20">
        <f>'Output N'!L70/'PPI Deflator 01'!$M70</f>
        <v>23594.049904030708</v>
      </c>
      <c r="M70" s="20">
        <f>'Output N'!M70/'PPI Deflator 01'!$M70</f>
        <v>82100.767754318615</v>
      </c>
      <c r="N70" s="20">
        <f>'Output N'!N70/'PPI Deflator 01'!$M70</f>
        <v>28450.095969289825</v>
      </c>
      <c r="O70" s="20">
        <f>'Output N'!O70/'PPI Deflator 01'!$M70</f>
        <v>18617.082533589251</v>
      </c>
      <c r="P70" s="20">
        <f>'Output N'!P70/'PPI Deflator 01'!$M70</f>
        <v>20009.596928982726</v>
      </c>
      <c r="Q70" s="20">
        <f>'Output N'!Q70/'PPI Deflator 01'!$M70</f>
        <v>23981.765834932819</v>
      </c>
      <c r="R70" s="20">
        <f>'Output N'!R70/'PPI Deflator 01'!$M70</f>
        <v>28595.009596928983</v>
      </c>
      <c r="S70" s="20"/>
    </row>
    <row r="71" spans="1:19" x14ac:dyDescent="0.25">
      <c r="A71" s="7" t="s">
        <v>101</v>
      </c>
      <c r="B71" s="20"/>
      <c r="E71" s="20">
        <f>('Output N'!E71/'PPI Deflator 01'!B71)*100</f>
        <v>3018.9810348490992</v>
      </c>
      <c r="F71" s="20">
        <f>('Output N'!F71/'PPI Deflator 01'!D71)*100</f>
        <v>18609.615384615383</v>
      </c>
      <c r="G71" s="20">
        <f>'Output N'!G71/'PPI Deflator 01'!K71</f>
        <v>41745.192307692305</v>
      </c>
      <c r="H71" s="20">
        <f>'Output N'!H71/'PPI Deflator 01'!L71</f>
        <v>19878.49720223821</v>
      </c>
      <c r="I71" s="20">
        <f>'Output N'!I71/'PPI Deflator 01'!$M71</f>
        <v>41068.138195777348</v>
      </c>
      <c r="J71" s="20">
        <f>'Output N'!J71/'PPI Deflator 01'!$M71</f>
        <v>15486.564299424184</v>
      </c>
      <c r="K71" s="20">
        <f>'Output N'!K71/'PPI Deflator 01'!$M71</f>
        <v>10640.115163147791</v>
      </c>
      <c r="L71" s="20">
        <f>'Output N'!L71/'PPI Deflator 01'!$M71</f>
        <v>23974.088291746641</v>
      </c>
      <c r="M71" s="20">
        <f>'Output N'!M71/'PPI Deflator 01'!$M71</f>
        <v>83654.510556621884</v>
      </c>
      <c r="N71" s="20">
        <f>'Output N'!N71/'PPI Deflator 01'!$M71</f>
        <v>28742.802303262954</v>
      </c>
      <c r="O71" s="20">
        <f>'Output N'!O71/'PPI Deflator 01'!$M71</f>
        <v>18717.85028790787</v>
      </c>
      <c r="P71" s="20">
        <f>'Output N'!P71/'PPI Deflator 01'!$M71</f>
        <v>19617.082533589251</v>
      </c>
      <c r="Q71" s="20">
        <f>'Output N'!Q71/'PPI Deflator 01'!$M71</f>
        <v>24265.834932821497</v>
      </c>
      <c r="R71" s="20">
        <f>'Output N'!R71/'PPI Deflator 01'!$M71</f>
        <v>28751.439539347408</v>
      </c>
      <c r="S71" s="20"/>
    </row>
    <row r="72" spans="1:19" x14ac:dyDescent="0.25">
      <c r="A72" s="7" t="s">
        <v>102</v>
      </c>
      <c r="B72" s="20"/>
      <c r="E72" s="20">
        <f>('Output N'!E72/'PPI Deflator 01'!B72)*100</f>
        <v>3322.7459932103025</v>
      </c>
      <c r="F72" s="20">
        <f>('Output N'!F72/'PPI Deflator 01'!D72)*100</f>
        <v>16598.265895953758</v>
      </c>
      <c r="G72" s="20">
        <f>'Output N'!G72/'PPI Deflator 01'!K72</f>
        <v>42041.425818882468</v>
      </c>
      <c r="H72" s="20">
        <f>'Output N'!H72/'PPI Deflator 01'!L72</f>
        <v>20123.619414327688</v>
      </c>
      <c r="I72" s="20">
        <f>'Output N'!I72/'PPI Deflator 01'!$M72</f>
        <v>41630.019120458892</v>
      </c>
      <c r="J72" s="20">
        <f>'Output N'!J72/'PPI Deflator 01'!$M72</f>
        <v>15565.009560229444</v>
      </c>
      <c r="K72" s="20">
        <f>'Output N'!K72/'PPI Deflator 01'!$M72</f>
        <v>10940.726577437857</v>
      </c>
      <c r="L72" s="20">
        <f>'Output N'!L72/'PPI Deflator 01'!$M72</f>
        <v>24746.653919694072</v>
      </c>
      <c r="M72" s="20">
        <f>'Output N'!M72/'PPI Deflator 01'!$M72</f>
        <v>85862.332695984704</v>
      </c>
      <c r="N72" s="20">
        <f>'Output N'!N72/'PPI Deflator 01'!$M72</f>
        <v>28726.577437858508</v>
      </c>
      <c r="O72" s="20">
        <f>'Output N'!O72/'PPI Deflator 01'!$M72</f>
        <v>19063.097514340345</v>
      </c>
      <c r="P72" s="20">
        <f>'Output N'!P72/'PPI Deflator 01'!$M72</f>
        <v>19727.533460803057</v>
      </c>
      <c r="Q72" s="20">
        <f>'Output N'!Q72/'PPI Deflator 01'!$M72</f>
        <v>24994.263862332697</v>
      </c>
      <c r="R72" s="20">
        <f>'Output N'!R72/'PPI Deflator 01'!$M72</f>
        <v>28093.690248565963</v>
      </c>
      <c r="S72" s="20"/>
    </row>
    <row r="73" spans="1:19" x14ac:dyDescent="0.25">
      <c r="A73" s="7" t="s">
        <v>103</v>
      </c>
      <c r="B73" s="20"/>
      <c r="E73" s="20">
        <f>('Output N'!E73/'PPI Deflator 01'!B73)*100</f>
        <v>3335.1547307835367</v>
      </c>
      <c r="F73" s="20">
        <f>('Output N'!F73/'PPI Deflator 01'!D73)*100</f>
        <v>15505.81395348837</v>
      </c>
      <c r="G73" s="20">
        <f>'Output N'!G73/'PPI Deflator 01'!K73</f>
        <v>42433.139534883718</v>
      </c>
      <c r="H73" s="20">
        <f>'Output N'!H73/'PPI Deflator 01'!L73</f>
        <v>20424.67514921664</v>
      </c>
      <c r="I73" s="20">
        <f>'Output N'!I73/'PPI Deflator 01'!$M73</f>
        <v>42087.786259541987</v>
      </c>
      <c r="J73" s="20">
        <f>'Output N'!J73/'PPI Deflator 01'!$M73</f>
        <v>15832.061068702289</v>
      </c>
      <c r="K73" s="20">
        <f>'Output N'!K73/'PPI Deflator 01'!$M73</f>
        <v>11001.908396946565</v>
      </c>
      <c r="L73" s="20">
        <f>'Output N'!L73/'PPI Deflator 01'!$M73</f>
        <v>25020.992366412214</v>
      </c>
      <c r="M73" s="20">
        <f>'Output N'!M73/'PPI Deflator 01'!$M73</f>
        <v>86308.206106870231</v>
      </c>
      <c r="N73" s="20">
        <f>'Output N'!N73/'PPI Deflator 01'!$M73</f>
        <v>29444.656488549615</v>
      </c>
      <c r="O73" s="20">
        <f>'Output N'!O73/'PPI Deflator 01'!$M73</f>
        <v>19411.259541984731</v>
      </c>
      <c r="P73" s="20">
        <f>'Output N'!P73/'PPI Deflator 01'!$M73</f>
        <v>19489.503816793891</v>
      </c>
      <c r="Q73" s="20">
        <f>'Output N'!Q73/'PPI Deflator 01'!$M73</f>
        <v>24963.740458015265</v>
      </c>
      <c r="R73" s="20">
        <f>'Output N'!R73/'PPI Deflator 01'!$M73</f>
        <v>29687.022900763357</v>
      </c>
      <c r="S73" s="20"/>
    </row>
    <row r="74" spans="1:19" x14ac:dyDescent="0.25">
      <c r="A74" s="7" t="s">
        <v>104</v>
      </c>
      <c r="B74" s="20"/>
      <c r="E74" s="20">
        <f>('Output N'!E74/'PPI Deflator 01'!B74)*100</f>
        <v>2571.0831501796415</v>
      </c>
      <c r="F74" s="20">
        <f>('Output N'!F74/'PPI Deflator 01'!D74)*100</f>
        <v>15351.377952755905</v>
      </c>
      <c r="G74" s="20">
        <f>'Output N'!G74/'PPI Deflator 01'!K74</f>
        <v>43431.102362204721</v>
      </c>
      <c r="H74" s="20">
        <f>'Output N'!H74/'PPI Deflator 01'!L74</f>
        <v>20706.7734309021</v>
      </c>
      <c r="I74" s="20">
        <f>'Output N'!I74/'PPI Deflator 01'!$M74</f>
        <v>42654.580152671755</v>
      </c>
      <c r="J74" s="20">
        <f>'Output N'!J74/'PPI Deflator 01'!$M74</f>
        <v>16030.534351145037</v>
      </c>
      <c r="K74" s="20">
        <f>'Output N'!K74/'PPI Deflator 01'!$M74</f>
        <v>11054.389312977099</v>
      </c>
      <c r="L74" s="20">
        <f>'Output N'!L74/'PPI Deflator 01'!$M74</f>
        <v>25226.145038167939</v>
      </c>
      <c r="M74" s="20">
        <f>'Output N'!M74/'PPI Deflator 01'!$M74</f>
        <v>88024.809160305347</v>
      </c>
      <c r="N74" s="20">
        <f>'Output N'!N74/'PPI Deflator 01'!$M74</f>
        <v>30104.961832061068</v>
      </c>
      <c r="O74" s="20">
        <f>'Output N'!O74/'PPI Deflator 01'!$M74</f>
        <v>19704.198473282442</v>
      </c>
      <c r="P74" s="20">
        <f>'Output N'!P74/'PPI Deflator 01'!$M74</f>
        <v>19552.480916030534</v>
      </c>
      <c r="Q74" s="20">
        <f>'Output N'!Q74/'PPI Deflator 01'!$M74</f>
        <v>25166.030534351143</v>
      </c>
      <c r="R74" s="20">
        <f>'Output N'!R74/'PPI Deflator 01'!$M74</f>
        <v>29847.32824427481</v>
      </c>
      <c r="S74" s="20"/>
    </row>
    <row r="75" spans="1:19" x14ac:dyDescent="0.25">
      <c r="A75" s="7" t="s">
        <v>105</v>
      </c>
      <c r="B75" s="20"/>
      <c r="E75" s="20">
        <f>('Output N'!E75/'PPI Deflator 01'!B75)*100</f>
        <v>2135.4005973983112</v>
      </c>
      <c r="F75" s="20">
        <f>('Output N'!F75/'PPI Deflator 01'!D75)*100</f>
        <v>16665.004985044867</v>
      </c>
      <c r="G75" s="20">
        <f>'Output N'!G75/'PPI Deflator 01'!K75</f>
        <v>44418.743768693923</v>
      </c>
      <c r="H75" s="20">
        <f>'Output N'!H75/'PPI Deflator 01'!L75</f>
        <v>21276.850758199409</v>
      </c>
      <c r="I75" s="20">
        <f>'Output N'!I75/'PPI Deflator 01'!$M75</f>
        <v>42674.95219885277</v>
      </c>
      <c r="J75" s="20">
        <f>'Output N'!J75/'PPI Deflator 01'!$M75</f>
        <v>15891.969407265773</v>
      </c>
      <c r="K75" s="20">
        <f>'Output N'!K75/'PPI Deflator 01'!$M75</f>
        <v>11194.072657743785</v>
      </c>
      <c r="L75" s="20">
        <f>'Output N'!L75/'PPI Deflator 01'!$M75</f>
        <v>25303.059273422561</v>
      </c>
      <c r="M75" s="20">
        <f>'Output N'!M75/'PPI Deflator 01'!$M75</f>
        <v>88252.390057361379</v>
      </c>
      <c r="N75" s="20">
        <f>'Output N'!N75/'PPI Deflator 01'!$M75</f>
        <v>30444.55066921606</v>
      </c>
      <c r="O75" s="20">
        <f>'Output N'!O75/'PPI Deflator 01'!$M75</f>
        <v>20116.63479923518</v>
      </c>
      <c r="P75" s="20">
        <f>'Output N'!P75/'PPI Deflator 01'!$M75</f>
        <v>19587.95411089866</v>
      </c>
      <c r="Q75" s="20">
        <f>'Output N'!Q75/'PPI Deflator 01'!$M75</f>
        <v>25154.875717017207</v>
      </c>
      <c r="R75" s="20">
        <f>'Output N'!R75/'PPI Deflator 01'!$M75</f>
        <v>30102.29445506692</v>
      </c>
      <c r="S75" s="20"/>
    </row>
    <row r="76" spans="1:19" x14ac:dyDescent="0.25">
      <c r="A76" s="7" t="s">
        <v>106</v>
      </c>
      <c r="B76" s="20"/>
      <c r="E76" s="20">
        <f>('Output N'!E76/'PPI Deflator 01'!B76)*100</f>
        <v>2980.7191794276205</v>
      </c>
      <c r="F76" s="20">
        <f>('Output N'!F76/'PPI Deflator 01'!D76)*100</f>
        <v>16321.428571428572</v>
      </c>
      <c r="G76" s="20">
        <f>'Output N'!G76/'PPI Deflator 01'!K76</f>
        <v>44632.936507936509</v>
      </c>
      <c r="H76" s="20">
        <f>'Output N'!H76/'PPI Deflator 01'!L76</f>
        <v>21901.56354916067</v>
      </c>
      <c r="I76" s="20">
        <f>'Output N'!I76/'PPI Deflator 01'!$M76</f>
        <v>43180</v>
      </c>
      <c r="J76" s="20">
        <f>'Output N'!J76/'PPI Deflator 01'!$M76</f>
        <v>16125.714285714284</v>
      </c>
      <c r="K76" s="20">
        <f>'Output N'!K76/'PPI Deflator 01'!$M76</f>
        <v>11182.857142857143</v>
      </c>
      <c r="L76" s="20">
        <f>'Output N'!L76/'PPI Deflator 01'!$M76</f>
        <v>25266.666666666664</v>
      </c>
      <c r="M76" s="20">
        <f>'Output N'!M76/'PPI Deflator 01'!$M76</f>
        <v>86400.952380952382</v>
      </c>
      <c r="N76" s="20">
        <f>'Output N'!N76/'PPI Deflator 01'!$M76</f>
        <v>31025.714285714283</v>
      </c>
      <c r="O76" s="20">
        <f>'Output N'!O76/'PPI Deflator 01'!$M76</f>
        <v>20412.38095238095</v>
      </c>
      <c r="P76" s="20">
        <f>'Output N'!P76/'PPI Deflator 01'!$M76</f>
        <v>19746.666666666664</v>
      </c>
      <c r="Q76" s="20">
        <f>'Output N'!Q76/'PPI Deflator 01'!$M76</f>
        <v>24665.714285714286</v>
      </c>
      <c r="R76" s="20">
        <f>'Output N'!R76/'PPI Deflator 01'!$M76</f>
        <v>29703.809523809523</v>
      </c>
      <c r="S76" s="20"/>
    </row>
    <row r="77" spans="1:19" x14ac:dyDescent="0.25">
      <c r="A77" s="7" t="s">
        <v>107</v>
      </c>
      <c r="B77" s="20"/>
      <c r="E77" s="20">
        <f>('Output N'!E77/'PPI Deflator 01'!B77)*100</f>
        <v>3452.9247325192673</v>
      </c>
      <c r="F77" s="20">
        <f>('Output N'!F77/'PPI Deflator 01'!D77)*100</f>
        <v>15736.736736736737</v>
      </c>
      <c r="G77" s="20">
        <f>'Output N'!G77/'PPI Deflator 01'!K77</f>
        <v>44615.615615615614</v>
      </c>
      <c r="H77" s="20">
        <f>'Output N'!H77/'PPI Deflator 01'!L77</f>
        <v>21748.366906474817</v>
      </c>
      <c r="I77" s="20">
        <f>'Output N'!I77/'PPI Deflator 01'!$M77</f>
        <v>42901.046622264512</v>
      </c>
      <c r="J77" s="20">
        <f>'Output N'!J77/'PPI Deflator 01'!$M77</f>
        <v>16419.600380589916</v>
      </c>
      <c r="K77" s="20">
        <f>'Output N'!K77/'PPI Deflator 01'!$M77</f>
        <v>11330.161750713607</v>
      </c>
      <c r="L77" s="20">
        <f>'Output N'!L77/'PPI Deflator 01'!$M77</f>
        <v>25416.74595623216</v>
      </c>
      <c r="M77" s="20">
        <f>'Output N'!M77/'PPI Deflator 01'!$M77</f>
        <v>86303.520456707905</v>
      </c>
      <c r="N77" s="20">
        <f>'Output N'!N77/'PPI Deflator 01'!$M77</f>
        <v>31409.134157944816</v>
      </c>
      <c r="O77" s="20">
        <f>'Output N'!O77/'PPI Deflator 01'!$M77</f>
        <v>20971.455756422456</v>
      </c>
      <c r="P77" s="20">
        <f>'Output N'!P77/'PPI Deflator 01'!$M77</f>
        <v>20094.196003805901</v>
      </c>
      <c r="Q77" s="20">
        <f>'Output N'!Q77/'PPI Deflator 01'!$M77</f>
        <v>25219.790675547101</v>
      </c>
      <c r="R77" s="20">
        <f>'Output N'!R77/'PPI Deflator 01'!$M77</f>
        <v>30787.82112274025</v>
      </c>
      <c r="S77" s="20"/>
    </row>
    <row r="78" spans="1:19" x14ac:dyDescent="0.25">
      <c r="A78" s="7" t="s">
        <v>108</v>
      </c>
      <c r="B78" s="20"/>
      <c r="E78" s="20">
        <f>('Output N'!E78/'PPI Deflator 01'!B78)*100</f>
        <v>3227.3940001559617</v>
      </c>
      <c r="F78" s="20">
        <f>('Output N'!F78/'PPI Deflator 01'!D78)*100</f>
        <v>14867.810292633703</v>
      </c>
      <c r="G78" s="20">
        <f>'Output N'!G78/'PPI Deflator 01'!K78</f>
        <v>44586.276488395561</v>
      </c>
      <c r="H78" s="20">
        <f>'Output N'!H78/'PPI Deflator 01'!L78</f>
        <v>21953.430262782782</v>
      </c>
      <c r="I78" s="20">
        <f>'Output N'!I78/'PPI Deflator 01'!$M78</f>
        <v>42603.791469194315</v>
      </c>
      <c r="J78" s="20">
        <f>'Output N'!J78/'PPI Deflator 01'!$M78</f>
        <v>16384.83412322275</v>
      </c>
      <c r="K78" s="20">
        <f>'Output N'!K78/'PPI Deflator 01'!$M78</f>
        <v>11662.559241706162</v>
      </c>
      <c r="L78" s="20">
        <f>'Output N'!L78/'PPI Deflator 01'!$M78</f>
        <v>25731.753554502371</v>
      </c>
      <c r="M78" s="20">
        <f>'Output N'!M78/'PPI Deflator 01'!$M78</f>
        <v>90793.364928909956</v>
      </c>
      <c r="N78" s="20">
        <f>'Output N'!N78/'PPI Deflator 01'!$M78</f>
        <v>31557.345971563984</v>
      </c>
      <c r="O78" s="20">
        <f>'Output N'!O78/'PPI Deflator 01'!$M78</f>
        <v>20907.109004739337</v>
      </c>
      <c r="P78" s="20">
        <f>'Output N'!P78/'PPI Deflator 01'!$M78</f>
        <v>20158.293838862559</v>
      </c>
      <c r="Q78" s="20">
        <f>'Output N'!Q78/'PPI Deflator 01'!$M78</f>
        <v>25182.938388625593</v>
      </c>
      <c r="R78" s="20">
        <f>'Output N'!R78/'PPI Deflator 01'!$M78</f>
        <v>30659.715639810427</v>
      </c>
      <c r="S78" s="20"/>
    </row>
    <row r="79" spans="1:19" x14ac:dyDescent="0.25">
      <c r="A79" s="7" t="s">
        <v>109</v>
      </c>
      <c r="B79" s="20"/>
      <c r="E79" s="20">
        <f>('Output N'!E79/'PPI Deflator 01'!B79)*100</f>
        <v>1794.6415891678821</v>
      </c>
      <c r="F79" s="20">
        <f>('Output N'!F79/'PPI Deflator 01'!D79)*100</f>
        <v>15375.757575757576</v>
      </c>
      <c r="G79" s="20">
        <f>'Output N'!G79/'PPI Deflator 01'!K79</f>
        <v>44706.060606060608</v>
      </c>
      <c r="H79" s="20">
        <f>'Output N'!H79/'PPI Deflator 01'!L79</f>
        <v>21851.975112823129</v>
      </c>
      <c r="I79" s="20">
        <f>'Output N'!I79/'PPI Deflator 01'!$M79</f>
        <v>42499.056603773584</v>
      </c>
      <c r="J79" s="20">
        <f>'Output N'!J79/'PPI Deflator 01'!$M79</f>
        <v>16484.905660377357</v>
      </c>
      <c r="K79" s="20">
        <f>'Output N'!K79/'PPI Deflator 01'!$M79</f>
        <v>11781.132075471698</v>
      </c>
      <c r="L79" s="20">
        <f>'Output N'!L79/'PPI Deflator 01'!$M79</f>
        <v>26441.509433962263</v>
      </c>
      <c r="M79" s="20">
        <f>'Output N'!M79/'PPI Deflator 01'!$M79</f>
        <v>91478.301886792455</v>
      </c>
      <c r="N79" s="20">
        <f>'Output N'!N79/'PPI Deflator 01'!$M79</f>
        <v>31423.584905660377</v>
      </c>
      <c r="O79" s="20">
        <f>'Output N'!O79/'PPI Deflator 01'!$M79</f>
        <v>21233.018867924526</v>
      </c>
      <c r="P79" s="20">
        <f>'Output N'!P79/'PPI Deflator 01'!$M79</f>
        <v>20381.132075471698</v>
      </c>
      <c r="Q79" s="20">
        <f>'Output N'!Q79/'PPI Deflator 01'!$M79</f>
        <v>25013.207547169812</v>
      </c>
      <c r="R79" s="20">
        <f>'Output N'!R79/'PPI Deflator 01'!$M79</f>
        <v>31301.886792452828</v>
      </c>
      <c r="S79" s="20"/>
    </row>
    <row r="80" spans="1:19" x14ac:dyDescent="0.25">
      <c r="A80" s="7" t="s">
        <v>110</v>
      </c>
      <c r="B80" s="20"/>
      <c r="E80" s="20">
        <f>('Output N'!E80/'PPI Deflator 01'!B80)*100</f>
        <v>2575.4637739457226</v>
      </c>
      <c r="F80" s="20">
        <f>('Output N'!F80/'PPI Deflator 01'!D80)*100</f>
        <v>15166.834170854272</v>
      </c>
      <c r="G80" s="20">
        <f>'Output N'!G80/'PPI Deflator 01'!K80</f>
        <v>45604.020100502516</v>
      </c>
      <c r="H80" s="20">
        <f>'Output N'!H80/'PPI Deflator 01'!L80</f>
        <v>22046.257792588302</v>
      </c>
      <c r="I80" s="20">
        <f>'Output N'!I80/'PPI Deflator 01'!$M80</f>
        <v>42684.803001876178</v>
      </c>
      <c r="J80" s="20">
        <f>'Output N'!J80/'PPI Deflator 01'!$M80</f>
        <v>16432.457786116323</v>
      </c>
      <c r="K80" s="20">
        <f>'Output N'!K80/'PPI Deflator 01'!$M80</f>
        <v>11894.934333958727</v>
      </c>
      <c r="L80" s="20">
        <f>'Output N'!L80/'PPI Deflator 01'!$M80</f>
        <v>26839.587242026271</v>
      </c>
      <c r="M80" s="20">
        <f>'Output N'!M80/'PPI Deflator 01'!$M80</f>
        <v>91741.08818011258</v>
      </c>
      <c r="N80" s="20">
        <f>'Output N'!N80/'PPI Deflator 01'!$M80</f>
        <v>31799.249530956851</v>
      </c>
      <c r="O80" s="20">
        <f>'Output N'!O80/'PPI Deflator 01'!$M80</f>
        <v>20973.733583489684</v>
      </c>
      <c r="P80" s="20">
        <f>'Output N'!P80/'PPI Deflator 01'!$M80</f>
        <v>20383.677298311446</v>
      </c>
      <c r="Q80" s="20">
        <f>'Output N'!Q80/'PPI Deflator 01'!$M80</f>
        <v>24711.069418386494</v>
      </c>
      <c r="R80" s="20">
        <f>'Output N'!R80/'PPI Deflator 01'!$M80</f>
        <v>31218.574108818015</v>
      </c>
      <c r="S80" s="20"/>
    </row>
    <row r="81" spans="1:19" x14ac:dyDescent="0.25">
      <c r="A81" s="7" t="s">
        <v>111</v>
      </c>
      <c r="B81" s="20"/>
      <c r="E81" s="20">
        <f>('Output N'!E81/'PPI Deflator 01'!B81)*100</f>
        <v>3223.8843812965279</v>
      </c>
      <c r="F81" s="20">
        <f>('Output N'!F81/'PPI Deflator 01'!D81)*100</f>
        <v>14821.89054726368</v>
      </c>
      <c r="G81" s="20">
        <f>'Output N'!G81/'PPI Deflator 01'!K81</f>
        <v>45276.616915422892</v>
      </c>
      <c r="H81" s="20">
        <f>'Output N'!H81/'PPI Deflator 01'!L81</f>
        <v>21812.661870503594</v>
      </c>
      <c r="I81" s="20">
        <f>'Output N'!I81/'PPI Deflator 01'!$M81</f>
        <v>43187.265917602992</v>
      </c>
      <c r="J81" s="20">
        <f>'Output N'!J81/'PPI Deflator 01'!$M81</f>
        <v>16514.981273408237</v>
      </c>
      <c r="K81" s="20">
        <f>'Output N'!K81/'PPI Deflator 01'!$M81</f>
        <v>12106.741573033707</v>
      </c>
      <c r="L81" s="20">
        <f>'Output N'!L81/'PPI Deflator 01'!$M81</f>
        <v>27474.719101123595</v>
      </c>
      <c r="M81" s="20">
        <f>'Output N'!M81/'PPI Deflator 01'!$M81</f>
        <v>95124.531835205984</v>
      </c>
      <c r="N81" s="20">
        <f>'Output N'!N81/'PPI Deflator 01'!$M81</f>
        <v>31663.857677902619</v>
      </c>
      <c r="O81" s="20">
        <f>'Output N'!O81/'PPI Deflator 01'!$M81</f>
        <v>21104.868913857677</v>
      </c>
      <c r="P81" s="20">
        <f>'Output N'!P81/'PPI Deflator 01'!$M81</f>
        <v>20513.108614232209</v>
      </c>
      <c r="Q81" s="20">
        <f>'Output N'!Q81/'PPI Deflator 01'!$M81</f>
        <v>24585.205992509364</v>
      </c>
      <c r="R81" s="20">
        <f>'Output N'!R81/'PPI Deflator 01'!$M81</f>
        <v>31510.299625468164</v>
      </c>
      <c r="S81" s="20"/>
    </row>
    <row r="82" spans="1:19" x14ac:dyDescent="0.25">
      <c r="A82" s="7" t="s">
        <v>112</v>
      </c>
      <c r="B82" s="20"/>
      <c r="E82" s="20">
        <f>('Output N'!E82/'PPI Deflator 01'!B82)*100</f>
        <v>3191.0234330865569</v>
      </c>
      <c r="F82" s="20">
        <f>('Output N'!F82/'PPI Deflator 01'!D82)*100</f>
        <v>15272.102161100196</v>
      </c>
      <c r="G82" s="20">
        <f>'Output N'!G82/'PPI Deflator 01'!K82</f>
        <v>45444.007858546167</v>
      </c>
      <c r="H82" s="20">
        <f>'Output N'!H82/'PPI Deflator 01'!L82</f>
        <v>21866.647128465997</v>
      </c>
      <c r="I82" s="20">
        <f>'Output N'!I82/'PPI Deflator 01'!$M82</f>
        <v>44686.97282099344</v>
      </c>
      <c r="J82" s="20">
        <f>'Output N'!J82/'PPI Deflator 01'!$M82</f>
        <v>16681.349578256795</v>
      </c>
      <c r="K82" s="20">
        <f>'Output N'!K82/'PPI Deflator 01'!$M82</f>
        <v>12320.524835988754</v>
      </c>
      <c r="L82" s="20">
        <f>'Output N'!L82/'PPI Deflator 01'!$M82</f>
        <v>27695.407685098409</v>
      </c>
      <c r="M82" s="20">
        <f>'Output N'!M82/'PPI Deflator 01'!$M82</f>
        <v>94699.156513589507</v>
      </c>
      <c r="N82" s="20">
        <f>'Output N'!N82/'PPI Deflator 01'!$M82</f>
        <v>32102.155576382382</v>
      </c>
      <c r="O82" s="20">
        <f>'Output N'!O82/'PPI Deflator 01'!$M82</f>
        <v>21434.864104967201</v>
      </c>
      <c r="P82" s="20">
        <f>'Output N'!P82/'PPI Deflator 01'!$M82</f>
        <v>20610.121836925962</v>
      </c>
      <c r="Q82" s="20">
        <f>'Output N'!Q82/'PPI Deflator 01'!$M82</f>
        <v>24661.66822867854</v>
      </c>
      <c r="R82" s="20">
        <f>'Output N'!R82/'PPI Deflator 01'!$M82</f>
        <v>32099.343955014061</v>
      </c>
      <c r="S82" s="20"/>
    </row>
    <row r="83" spans="1:19" x14ac:dyDescent="0.25">
      <c r="A83" s="7" t="s">
        <v>113</v>
      </c>
      <c r="B83" s="20"/>
      <c r="E83" s="20">
        <f>('Output N'!E83/'PPI Deflator 01'!B83)*100</f>
        <v>3223.1620530581667</v>
      </c>
      <c r="F83" s="20">
        <f>('Output N'!F83/'PPI Deflator 01'!D83)*100</f>
        <v>15358.874878758488</v>
      </c>
      <c r="G83" s="20">
        <f>'Output N'!G83/'PPI Deflator 01'!K83</f>
        <v>45327.837051406408</v>
      </c>
      <c r="H83" s="20">
        <f>'Output N'!H83/'PPI Deflator 01'!L83</f>
        <v>22477.772695138687</v>
      </c>
      <c r="I83" s="20">
        <f>'Output N'!I83/'PPI Deflator 01'!$M83</f>
        <v>44756.529850746265</v>
      </c>
      <c r="J83" s="20">
        <f>'Output N'!J83/'PPI Deflator 01'!$M83</f>
        <v>16905.783582089553</v>
      </c>
      <c r="K83" s="20">
        <f>'Output N'!K83/'PPI Deflator 01'!$M83</f>
        <v>12536.380597014924</v>
      </c>
      <c r="L83" s="20">
        <f>'Output N'!L83/'PPI Deflator 01'!$M83</f>
        <v>27090.485074626864</v>
      </c>
      <c r="M83" s="20">
        <f>'Output N'!M83/'PPI Deflator 01'!$M83</f>
        <v>94549.440298507456</v>
      </c>
      <c r="N83" s="20">
        <f>'Output N'!N83/'PPI Deflator 01'!$M83</f>
        <v>32482.276119402984</v>
      </c>
      <c r="O83" s="20">
        <f>'Output N'!O83/'PPI Deflator 01'!$M83</f>
        <v>21847.947761194027</v>
      </c>
      <c r="P83" s="20">
        <f>'Output N'!P83/'PPI Deflator 01'!$M83</f>
        <v>20833.0223880597</v>
      </c>
      <c r="Q83" s="20">
        <f>'Output N'!Q83/'PPI Deflator 01'!$M83</f>
        <v>24748.134328358206</v>
      </c>
      <c r="R83" s="20">
        <f>'Output N'!R83/'PPI Deflator 01'!$M83</f>
        <v>32250.932835820895</v>
      </c>
      <c r="S83" s="20"/>
    </row>
    <row r="84" spans="1:19" x14ac:dyDescent="0.25">
      <c r="A84" s="7" t="s">
        <v>114</v>
      </c>
      <c r="B84" s="20"/>
      <c r="E84" s="20">
        <f>('Output N'!E84/'PPI Deflator 01'!B84)*100</f>
        <v>2982.9396234032401</v>
      </c>
      <c r="F84" s="20">
        <f>('Output N'!F84/'PPI Deflator 01'!D84)*100</f>
        <v>15430.917874396135</v>
      </c>
      <c r="G84" s="20">
        <f>'Output N'!G84/'PPI Deflator 01'!K84</f>
        <v>45075.362318840584</v>
      </c>
      <c r="H84" s="20">
        <f>'Output N'!H84/'PPI Deflator 01'!L84</f>
        <v>22526.214817619588</v>
      </c>
      <c r="I84" s="20">
        <f>'Output N'!I84/'PPI Deflator 01'!$M84</f>
        <v>44858.867223769732</v>
      </c>
      <c r="J84" s="20">
        <f>'Output N'!J84/'PPI Deflator 01'!$M84</f>
        <v>16790.157845868154</v>
      </c>
      <c r="K84" s="20">
        <f>'Output N'!K84/'PPI Deflator 01'!$M84</f>
        <v>12601.671309192201</v>
      </c>
      <c r="L84" s="20">
        <f>'Output N'!L84/'PPI Deflator 01'!$M84</f>
        <v>27461.467038068709</v>
      </c>
      <c r="M84" s="20">
        <f>'Output N'!M84/'PPI Deflator 01'!$M84</f>
        <v>94990.714948932218</v>
      </c>
      <c r="N84" s="20">
        <f>'Output N'!N84/'PPI Deflator 01'!$M84</f>
        <v>32561.745589600745</v>
      </c>
      <c r="O84" s="20">
        <f>'Output N'!O84/'PPI Deflator 01'!$M84</f>
        <v>21974.930362116993</v>
      </c>
      <c r="P84" s="20">
        <f>'Output N'!P84/'PPI Deflator 01'!$M84</f>
        <v>21183.84401114206</v>
      </c>
      <c r="Q84" s="20">
        <f>'Output N'!Q84/'PPI Deflator 01'!$M84</f>
        <v>24592.386258124421</v>
      </c>
      <c r="R84" s="20">
        <f>'Output N'!R84/'PPI Deflator 01'!$M84</f>
        <v>32295.264623955434</v>
      </c>
      <c r="S84" s="20"/>
    </row>
    <row r="85" spans="1:19" x14ac:dyDescent="0.25">
      <c r="A85" s="7" t="s">
        <v>115</v>
      </c>
      <c r="B85" s="20"/>
      <c r="E85" s="20">
        <f>('Output N'!E85/'PPI Deflator 01'!B85)*100</f>
        <v>2526.9994163554925</v>
      </c>
      <c r="F85" s="20">
        <f>('Output N'!F85/'PPI Deflator 01'!D85)*100</f>
        <v>16242.569511025889</v>
      </c>
      <c r="G85" s="20">
        <f>'Output N'!G85/'PPI Deflator 01'!K85</f>
        <v>44922.339405560888</v>
      </c>
      <c r="H85" s="20">
        <f>'Output N'!H85/'PPI Deflator 01'!L85</f>
        <v>22514.335072226575</v>
      </c>
      <c r="I85" s="20">
        <f>'Output N'!I85/'PPI Deflator 01'!$M85</f>
        <v>44892.691951896391</v>
      </c>
      <c r="J85" s="20">
        <f>'Output N'!J85/'PPI Deflator 01'!$M85</f>
        <v>16740.980573543016</v>
      </c>
      <c r="K85" s="20">
        <f>'Output N'!K85/'PPI Deflator 01'!$M85</f>
        <v>12712.303422756708</v>
      </c>
      <c r="L85" s="20">
        <f>'Output N'!L85/'PPI Deflator 01'!$M85</f>
        <v>27092.506938020353</v>
      </c>
      <c r="M85" s="20">
        <f>'Output N'!M85/'PPI Deflator 01'!$M85</f>
        <v>94393.1544865865</v>
      </c>
      <c r="N85" s="20">
        <f>'Output N'!N85/'PPI Deflator 01'!$M85</f>
        <v>32864.939870490285</v>
      </c>
      <c r="O85" s="20">
        <f>'Output N'!O85/'PPI Deflator 01'!$M85</f>
        <v>22242.368177613323</v>
      </c>
      <c r="P85" s="20">
        <f>'Output N'!P85/'PPI Deflator 01'!$M85</f>
        <v>21230.342275670675</v>
      </c>
      <c r="Q85" s="20">
        <f>'Output N'!Q85/'PPI Deflator 01'!$M85</f>
        <v>24779.833487511565</v>
      </c>
      <c r="R85" s="20">
        <f>'Output N'!R85/'PPI Deflator 01'!$M85</f>
        <v>32020.351526364477</v>
      </c>
      <c r="S85" s="20"/>
    </row>
    <row r="86" spans="1:19" x14ac:dyDescent="0.25">
      <c r="A86" s="7" t="s">
        <v>116</v>
      </c>
      <c r="B86" s="20"/>
      <c r="E86" s="20">
        <f>('Output N'!E86/'PPI Deflator 01'!B86)*100</f>
        <v>2068.4865491264341</v>
      </c>
      <c r="F86" s="20">
        <f>('Output N'!F86/'PPI Deflator 01'!D86)*100</f>
        <v>17245.730550284628</v>
      </c>
      <c r="G86" s="20">
        <f>'Output N'!G86/'PPI Deflator 01'!K86</f>
        <v>44975.332068311196</v>
      </c>
      <c r="H86" s="20">
        <f>'Output N'!H86/'PPI Deflator 01'!L86</f>
        <v>22743.613411157861</v>
      </c>
      <c r="I86" s="20">
        <f>'Output N'!I86/'PPI Deflator 01'!$M86</f>
        <v>45091.328413284129</v>
      </c>
      <c r="J86" s="20">
        <f>'Output N'!J86/'PPI Deflator 01'!$M86</f>
        <v>16836.715867158669</v>
      </c>
      <c r="K86" s="20">
        <f>'Output N'!K86/'PPI Deflator 01'!$M86</f>
        <v>12540.590405904059</v>
      </c>
      <c r="L86" s="20">
        <f>'Output N'!L86/'PPI Deflator 01'!$M86</f>
        <v>27519.372693726935</v>
      </c>
      <c r="M86" s="20">
        <f>'Output N'!M86/'PPI Deflator 01'!$M86</f>
        <v>94665.129151291505</v>
      </c>
      <c r="N86" s="20">
        <f>'Output N'!N86/'PPI Deflator 01'!$M86</f>
        <v>32836.715867158666</v>
      </c>
      <c r="O86" s="20">
        <f>'Output N'!O86/'PPI Deflator 01'!$M86</f>
        <v>22351.476014760145</v>
      </c>
      <c r="P86" s="20">
        <f>'Output N'!P86/'PPI Deflator 01'!$M86</f>
        <v>21253.690036900367</v>
      </c>
      <c r="Q86" s="20">
        <f>'Output N'!Q86/'PPI Deflator 01'!$M86</f>
        <v>24927.121771217709</v>
      </c>
      <c r="R86" s="20">
        <f>'Output N'!R86/'PPI Deflator 01'!$M86</f>
        <v>32600.553505535052</v>
      </c>
      <c r="S86" s="20"/>
    </row>
    <row r="87" spans="1:19" x14ac:dyDescent="0.25">
      <c r="A87" s="7" t="s">
        <v>117</v>
      </c>
      <c r="B87" s="20"/>
      <c r="E87" s="20">
        <f>('Output N'!E87/'PPI Deflator 01'!B87)*100</f>
        <v>2320.9740649200912</v>
      </c>
      <c r="F87" s="20">
        <f>('Output N'!F87/'PPI Deflator 01'!D87)*100</f>
        <v>14338.679245283018</v>
      </c>
      <c r="G87" s="20">
        <f>'Output N'!G87/'PPI Deflator 01'!K87</f>
        <v>44854.716981132071</v>
      </c>
      <c r="H87" s="20">
        <f>'Output N'!H87/'PPI Deflator 01'!L87</f>
        <v>22400.329596266962</v>
      </c>
      <c r="I87" s="20">
        <f>'Output N'!I87/'PPI Deflator 01'!$M87</f>
        <v>44567.889908256875</v>
      </c>
      <c r="J87" s="20">
        <f>'Output N'!J87/'PPI Deflator 01'!$M87</f>
        <v>16748.623853211007</v>
      </c>
      <c r="K87" s="20">
        <f>'Output N'!K87/'PPI Deflator 01'!$M87</f>
        <v>12717.43119266055</v>
      </c>
      <c r="L87" s="20">
        <f>'Output N'!L87/'PPI Deflator 01'!$M87</f>
        <v>27835.779816513761</v>
      </c>
      <c r="M87" s="20">
        <f>'Output N'!M87/'PPI Deflator 01'!$M87</f>
        <v>96918.348623853206</v>
      </c>
      <c r="N87" s="20">
        <f>'Output N'!N87/'PPI Deflator 01'!$M87</f>
        <v>33146.788990825684</v>
      </c>
      <c r="O87" s="20">
        <f>'Output N'!O87/'PPI Deflator 01'!$M87</f>
        <v>22311.926605504585</v>
      </c>
      <c r="P87" s="20">
        <f>'Output N'!P87/'PPI Deflator 01'!$M87</f>
        <v>21375.229357798162</v>
      </c>
      <c r="Q87" s="20">
        <f>'Output N'!Q87/'PPI Deflator 01'!$M87</f>
        <v>25571.559633027522</v>
      </c>
      <c r="R87" s="20">
        <f>'Output N'!R87/'PPI Deflator 01'!$M87</f>
        <v>32622.018348623849</v>
      </c>
      <c r="S87" s="20"/>
    </row>
    <row r="88" spans="1:19" x14ac:dyDescent="0.25">
      <c r="A88" s="7" t="s">
        <v>118</v>
      </c>
      <c r="B88" s="20"/>
      <c r="E88" s="20" t="e">
        <f>('Output N'!E88/'PPI Deflator 01'!B88)*100</f>
        <v>#DIV/0!</v>
      </c>
      <c r="F88" s="20">
        <f>('Output N'!F88/'PPI Deflator 01'!D88)*100</f>
        <v>16157.20930232558</v>
      </c>
      <c r="G88" s="20">
        <f>'Output N'!G88/'PPI Deflator 01'!K88</f>
        <v>44550.697674418603</v>
      </c>
      <c r="H88" s="20">
        <f>'Output N'!H88/'PPI Deflator 01'!L88</f>
        <v>22889.71047443787</v>
      </c>
      <c r="I88" s="20">
        <f>'Output N'!I88/'PPI Deflator 01'!$M88</f>
        <v>45190.301921317478</v>
      </c>
      <c r="J88" s="20">
        <f>'Output N'!J88/'PPI Deflator 01'!$M88</f>
        <v>16911.253430924062</v>
      </c>
      <c r="K88" s="20">
        <f>'Output N'!K88/'PPI Deflator 01'!$M88</f>
        <v>12913.998170173834</v>
      </c>
      <c r="L88" s="20">
        <f>'Output N'!L88/'PPI Deflator 01'!$M88</f>
        <v>27835.315645013725</v>
      </c>
      <c r="M88" s="20">
        <f>'Output N'!M88/'PPI Deflator 01'!$M88</f>
        <v>97427.264409881071</v>
      </c>
      <c r="N88" s="20">
        <f>'Output N'!N88/'PPI Deflator 01'!$M88</f>
        <v>32870.082342177491</v>
      </c>
      <c r="O88" s="20">
        <f>'Output N'!O88/'PPI Deflator 01'!$M88</f>
        <v>22400.731930466605</v>
      </c>
      <c r="P88" s="20">
        <f>'Output N'!P88/'PPI Deflator 01'!$M88</f>
        <v>21028.362305580969</v>
      </c>
      <c r="Q88" s="20">
        <f>'Output N'!Q88/'PPI Deflator 01'!$M88</f>
        <v>25730.100640439159</v>
      </c>
      <c r="R88" s="20">
        <f>'Output N'!R88/'PPI Deflator 01'!$M88</f>
        <v>32768.526989935955</v>
      </c>
      <c r="S88" s="20"/>
    </row>
    <row r="89" spans="1:19" x14ac:dyDescent="0.25">
      <c r="A89" s="7" t="s">
        <v>119</v>
      </c>
      <c r="B89" s="20"/>
      <c r="E89" s="20" t="e">
        <f>('Output N'!E89/'PPI Deflator 01'!B89)*100</f>
        <v>#DIV/0!</v>
      </c>
      <c r="F89" s="20">
        <f>('Output N'!F89/'PPI Deflator 01'!D89)*100</f>
        <v>17983.379501385043</v>
      </c>
      <c r="G89" s="20">
        <f>'Output N'!G89/'PPI Deflator 01'!K89</f>
        <v>44676.823638042479</v>
      </c>
      <c r="H89" s="20">
        <f>'Output N'!H89/'PPI Deflator 01'!L89</f>
        <v>23125.01998401279</v>
      </c>
      <c r="I89" s="20">
        <f>'Output N'!I89/'PPI Deflator 01'!$M89</f>
        <v>45496.815286624202</v>
      </c>
      <c r="J89" s="20">
        <f>'Output N'!J89/'PPI Deflator 01'!$M89</f>
        <v>17321.20109190173</v>
      </c>
      <c r="K89" s="20">
        <f>'Output N'!K89/'PPI Deflator 01'!$M89</f>
        <v>13002.729754322112</v>
      </c>
      <c r="L89" s="20">
        <f>'Output N'!L89/'PPI Deflator 01'!$M89</f>
        <v>27779.799818016378</v>
      </c>
      <c r="M89" s="20">
        <f>'Output N'!M89/'PPI Deflator 01'!$M89</f>
        <v>97152.866242038217</v>
      </c>
      <c r="N89" s="20">
        <f>'Output N'!N89/'PPI Deflator 01'!$M89</f>
        <v>32959.053685168336</v>
      </c>
      <c r="O89" s="20">
        <f>'Output N'!O89/'PPI Deflator 01'!$M89</f>
        <v>22484.076433121019</v>
      </c>
      <c r="P89" s="20">
        <f>'Output N'!P89/'PPI Deflator 01'!$M89</f>
        <v>21512.283894449502</v>
      </c>
      <c r="Q89" s="20">
        <f>'Output N'!Q89/'PPI Deflator 01'!$M89</f>
        <v>25747.042766151048</v>
      </c>
      <c r="R89" s="20">
        <f>'Output N'!R89/'PPI Deflator 01'!$M89</f>
        <v>32634.212920837126</v>
      </c>
      <c r="S89" s="20"/>
    </row>
    <row r="90" spans="1:19" x14ac:dyDescent="0.25">
      <c r="A90" s="7" t="s">
        <v>120</v>
      </c>
      <c r="B90" s="20"/>
      <c r="E90" s="20" t="e">
        <f>('Output N'!E90/'PPI Deflator 01'!B90)*100</f>
        <v>#DIV/0!</v>
      </c>
      <c r="F90" s="20">
        <f>('Output N'!F90/'PPI Deflator 01'!D90)*100</f>
        <v>18954.086317722682</v>
      </c>
      <c r="G90" s="20">
        <f>'Output N'!G90/'PPI Deflator 01'!K90</f>
        <v>44576.675849403124</v>
      </c>
      <c r="H90" s="20">
        <f>'Output N'!H90/'PPI Deflator 01'!L90</f>
        <v>22952.855346576733</v>
      </c>
      <c r="I90" s="20">
        <f>'Output N'!I90/'PPI Deflator 01'!$M90</f>
        <v>46152.450090744096</v>
      </c>
      <c r="J90" s="20">
        <f>'Output N'!J90/'PPI Deflator 01'!$M90</f>
        <v>17677.858439201449</v>
      </c>
      <c r="K90" s="20">
        <f>'Output N'!K90/'PPI Deflator 01'!$M90</f>
        <v>13183.303085299454</v>
      </c>
      <c r="L90" s="20">
        <f>'Output N'!L90/'PPI Deflator 01'!$M90</f>
        <v>27910.163339382936</v>
      </c>
      <c r="M90" s="20">
        <f>'Output N'!M90/'PPI Deflator 01'!$M90</f>
        <v>96693.284936479118</v>
      </c>
      <c r="N90" s="20">
        <f>'Output N'!N90/'PPI Deflator 01'!$M90</f>
        <v>33232.304900181487</v>
      </c>
      <c r="O90" s="20">
        <f>'Output N'!O90/'PPI Deflator 01'!$M90</f>
        <v>22687.840290381122</v>
      </c>
      <c r="P90" s="20">
        <f>'Output N'!P90/'PPI Deflator 01'!$M90</f>
        <v>21696.914700544461</v>
      </c>
      <c r="Q90" s="20">
        <f>'Output N'!Q90/'PPI Deflator 01'!$M90</f>
        <v>25853.901996370234</v>
      </c>
      <c r="R90" s="20">
        <f>'Output N'!R90/'PPI Deflator 01'!$M90</f>
        <v>32960.072595281301</v>
      </c>
      <c r="S90" s="20"/>
    </row>
    <row r="91" spans="1:19" x14ac:dyDescent="0.25">
      <c r="A91" s="7" t="s">
        <v>121</v>
      </c>
      <c r="B91" s="20"/>
      <c r="E91" s="20" t="e">
        <f>('Output N'!E91/'PPI Deflator 01'!B91)*100</f>
        <v>#DIV/0!</v>
      </c>
      <c r="F91" s="20">
        <f>('Output N'!F91/'PPI Deflator 01'!D91)*100</f>
        <v>18083.870967741936</v>
      </c>
      <c r="G91" s="20">
        <f>'Output N'!G91/'PPI Deflator 01'!K91</f>
        <v>46140.092165898619</v>
      </c>
      <c r="H91" s="20">
        <f>'Output N'!H91/'PPI Deflator 01'!L91</f>
        <v>23144.972546552919</v>
      </c>
      <c r="I91" s="20">
        <f>'Output N'!I91/'PPI Deflator 01'!$M91</f>
        <v>46776.672694394219</v>
      </c>
      <c r="J91" s="20">
        <f>'Output N'!J91/'PPI Deflator 01'!$M91</f>
        <v>17839.059674502714</v>
      </c>
      <c r="K91" s="20">
        <f>'Output N'!K91/'PPI Deflator 01'!$M91</f>
        <v>13328.209764918627</v>
      </c>
      <c r="L91" s="20">
        <f>'Output N'!L91/'PPI Deflator 01'!$M91</f>
        <v>28130.198915009045</v>
      </c>
      <c r="M91" s="20">
        <f>'Output N'!M91/'PPI Deflator 01'!$M91</f>
        <v>96824.59312839061</v>
      </c>
      <c r="N91" s="20">
        <f>'Output N'!N91/'PPI Deflator 01'!$M91</f>
        <v>33022.603978300183</v>
      </c>
      <c r="O91" s="20">
        <f>'Output N'!O91/'PPI Deflator 01'!$M91</f>
        <v>23032.549728752263</v>
      </c>
      <c r="P91" s="20">
        <f>'Output N'!P91/'PPI Deflator 01'!$M91</f>
        <v>21809.222423146475</v>
      </c>
      <c r="Q91" s="20">
        <f>'Output N'!Q91/'PPI Deflator 01'!$M91</f>
        <v>25820.072332730564</v>
      </c>
      <c r="R91" s="20">
        <f>'Output N'!R91/'PPI Deflator 01'!$M91</f>
        <v>33425.858951175411</v>
      </c>
      <c r="S91" s="20"/>
    </row>
    <row r="92" spans="1:19" x14ac:dyDescent="0.25">
      <c r="A92" s="7" t="s">
        <v>122</v>
      </c>
      <c r="B92" s="20"/>
      <c r="E92" s="20" t="e">
        <f>('Output N'!E92/'PPI Deflator 01'!B92)*100</f>
        <v>#DIV/0!</v>
      </c>
      <c r="F92" s="20">
        <f>('Output N'!F92/'PPI Deflator 01'!D92)*100</f>
        <v>17603.652968036531</v>
      </c>
      <c r="G92" s="20">
        <f>'Output N'!G92/'PPI Deflator 01'!K92</f>
        <v>45479.452054794521</v>
      </c>
      <c r="H92" s="20">
        <f>'Output N'!H92/'PPI Deflator 01'!L92</f>
        <v>23081.887811115557</v>
      </c>
      <c r="I92" s="20">
        <f>'Output N'!I92/'PPI Deflator 01'!$M92</f>
        <v>47538.80866425993</v>
      </c>
      <c r="J92" s="20">
        <f>'Output N'!J92/'PPI Deflator 01'!$M92</f>
        <v>18111.010830324911</v>
      </c>
      <c r="K92" s="20">
        <f>'Output N'!K92/'PPI Deflator 01'!$M92</f>
        <v>13309.566787003612</v>
      </c>
      <c r="L92" s="20">
        <f>'Output N'!L92/'PPI Deflator 01'!$M92</f>
        <v>28272.56317689531</v>
      </c>
      <c r="M92" s="20">
        <f>'Output N'!M92/'PPI Deflator 01'!$M92</f>
        <v>96297.833935018061</v>
      </c>
      <c r="N92" s="20">
        <f>'Output N'!N92/'PPI Deflator 01'!$M92</f>
        <v>33495.487364620945</v>
      </c>
      <c r="O92" s="20">
        <f>'Output N'!O92/'PPI Deflator 01'!$M92</f>
        <v>22977.436823104697</v>
      </c>
      <c r="P92" s="20">
        <f>'Output N'!P92/'PPI Deflator 01'!$M92</f>
        <v>21763.537906137186</v>
      </c>
      <c r="Q92" s="20">
        <f>'Output N'!Q92/'PPI Deflator 01'!$M92</f>
        <v>27365.523465703973</v>
      </c>
      <c r="R92" s="20">
        <f>'Output N'!R92/'PPI Deflator 01'!$M92</f>
        <v>33926.895306859209</v>
      </c>
      <c r="S92" s="20"/>
    </row>
    <row r="93" spans="1:19" x14ac:dyDescent="0.25">
      <c r="A93" s="7" t="s">
        <v>123</v>
      </c>
      <c r="B93" s="20"/>
      <c r="E93" s="20" t="e">
        <f>('Output N'!E93/'PPI Deflator 01'!B93)*100</f>
        <v>#DIV/0!</v>
      </c>
      <c r="F93" s="20">
        <f>('Output N'!F93/'PPI Deflator 01'!D93)*100</f>
        <v>16917.12204007286</v>
      </c>
      <c r="G93" s="20">
        <f>'Output N'!G93/'PPI Deflator 01'!K93</f>
        <v>45889.799635701282</v>
      </c>
      <c r="H93" s="20">
        <f>'Output N'!H93/'PPI Deflator 01'!L93</f>
        <v>23318.449728547501</v>
      </c>
      <c r="I93" s="20">
        <f>'Output N'!I93/'PPI Deflator 01'!$M93</f>
        <v>47760.323159784559</v>
      </c>
      <c r="J93" s="20">
        <f>'Output N'!J93/'PPI Deflator 01'!$M93</f>
        <v>18185.81687612208</v>
      </c>
      <c r="K93" s="20">
        <f>'Output N'!K93/'PPI Deflator 01'!$M93</f>
        <v>13343.806104129262</v>
      </c>
      <c r="L93" s="20">
        <f>'Output N'!L93/'PPI Deflator 01'!$M93</f>
        <v>28226.211849192099</v>
      </c>
      <c r="M93" s="20">
        <f>'Output N'!M93/'PPI Deflator 01'!$M93</f>
        <v>96348.294434470372</v>
      </c>
      <c r="N93" s="20">
        <f>'Output N'!N93/'PPI Deflator 01'!$M93</f>
        <v>34078.096947935366</v>
      </c>
      <c r="O93" s="20">
        <f>'Output N'!O93/'PPI Deflator 01'!$M93</f>
        <v>23224.416517055652</v>
      </c>
      <c r="P93" s="20">
        <f>'Output N'!P93/'PPI Deflator 01'!$M93</f>
        <v>21929.982046678633</v>
      </c>
      <c r="Q93" s="20">
        <f>'Output N'!Q93/'PPI Deflator 01'!$M93</f>
        <v>26960.502692998201</v>
      </c>
      <c r="R93" s="20">
        <f>'Output N'!R93/'PPI Deflator 01'!$M93</f>
        <v>35064.631956912024</v>
      </c>
      <c r="S93" s="20"/>
    </row>
    <row r="94" spans="1:19" x14ac:dyDescent="0.25">
      <c r="A94" s="7" t="s">
        <v>124</v>
      </c>
      <c r="B94" s="20"/>
      <c r="E94" s="20" t="e">
        <f>('Output N'!E94/'PPI Deflator 01'!B94)*100</f>
        <v>#DIV/0!</v>
      </c>
      <c r="F94" s="20">
        <f>('Output N'!F94/'PPI Deflator 01'!D94)*100</f>
        <v>17102.658111824017</v>
      </c>
      <c r="G94" s="20">
        <f>'Output N'!G94/'PPI Deflator 01'!K94</f>
        <v>45842.346471127406</v>
      </c>
      <c r="H94" s="20">
        <f>'Output N'!H94/'PPI Deflator 01'!L94</f>
        <v>22943.895290271841</v>
      </c>
      <c r="I94" s="20">
        <f>'Output N'!I94/'PPI Deflator 01'!$M94</f>
        <v>47571.045576407509</v>
      </c>
      <c r="J94" s="20">
        <f>'Output N'!J94/'PPI Deflator 01'!$M94</f>
        <v>18206.434316353887</v>
      </c>
      <c r="K94" s="20">
        <f>'Output N'!K94/'PPI Deflator 01'!$M94</f>
        <v>13349.419124218051</v>
      </c>
      <c r="L94" s="20">
        <f>'Output N'!L94/'PPI Deflator 01'!$M94</f>
        <v>28012.511170688114</v>
      </c>
      <c r="M94" s="20">
        <f>'Output N'!M94/'PPI Deflator 01'!$M94</f>
        <v>95871.313672922246</v>
      </c>
      <c r="N94" s="20">
        <f>'Output N'!N94/'PPI Deflator 01'!$M94</f>
        <v>34392.314566577305</v>
      </c>
      <c r="O94" s="20">
        <f>'Output N'!O94/'PPI Deflator 01'!$M94</f>
        <v>23159.964253798033</v>
      </c>
      <c r="P94" s="20">
        <f>'Output N'!P94/'PPI Deflator 01'!$M94</f>
        <v>22322.609472743519</v>
      </c>
      <c r="Q94" s="20">
        <f>'Output N'!Q94/'PPI Deflator 01'!$M94</f>
        <v>27343.163538873996</v>
      </c>
      <c r="R94" s="20">
        <f>'Output N'!R94/'PPI Deflator 01'!$M94</f>
        <v>34828.418230563002</v>
      </c>
      <c r="S9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4"/>
  <sheetViews>
    <sheetView workbookViewId="0">
      <selection activeCell="B3" sqref="B3:B94"/>
    </sheetView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>
        <v>7.34</v>
      </c>
      <c r="C3" s="8">
        <v>8.4559027609877333</v>
      </c>
      <c r="D3" s="8">
        <v>6.9368536398368219</v>
      </c>
      <c r="E3" s="8">
        <v>5.025777291583104</v>
      </c>
      <c r="F3" s="8">
        <v>9.5810591933874374</v>
      </c>
      <c r="G3" s="8">
        <v>7.4567835389069872</v>
      </c>
      <c r="H3" s="8">
        <v>7.3700651799523582</v>
      </c>
      <c r="I3" s="8">
        <v>5.5796010235481521</v>
      </c>
      <c r="J3" s="8">
        <v>6.7162773366924045</v>
      </c>
      <c r="K3" s="8">
        <v>4.1318595411925054</v>
      </c>
      <c r="L3" s="8">
        <v>10.040873887098352</v>
      </c>
      <c r="M3" s="8">
        <v>9.8032095628955886</v>
      </c>
      <c r="N3" s="8">
        <v>9.9765866279827744</v>
      </c>
      <c r="O3" s="8">
        <v>5.5142389310582418</v>
      </c>
      <c r="P3" s="8">
        <v>8.5826232825301272</v>
      </c>
      <c r="Q3" s="8">
        <v>9.5515380239138068</v>
      </c>
      <c r="R3" s="8">
        <v>6.8306415070651898</v>
      </c>
      <c r="S3" s="8">
        <v>5.3613142612357922</v>
      </c>
    </row>
    <row r="4" spans="1:19" x14ac:dyDescent="0.25">
      <c r="A4" s="7" t="s">
        <v>34</v>
      </c>
      <c r="B4" s="8">
        <v>7.47</v>
      </c>
      <c r="C4" s="8">
        <v>8.4502882767463809</v>
      </c>
      <c r="D4" s="8">
        <v>7.117602947336092</v>
      </c>
      <c r="E4" s="8">
        <v>5.09726255949644</v>
      </c>
      <c r="F4" s="8">
        <v>9.3389186430551181</v>
      </c>
      <c r="G4" s="8">
        <v>7.4918271508582928</v>
      </c>
      <c r="H4" s="8">
        <v>7.7552349928982922</v>
      </c>
      <c r="I4" s="8">
        <v>5.6360034671055441</v>
      </c>
      <c r="J4" s="8">
        <v>6.9231816747211798</v>
      </c>
      <c r="K4" s="8">
        <v>4.006769052517055</v>
      </c>
      <c r="L4" s="8">
        <v>11.115115784480611</v>
      </c>
      <c r="M4" s="8">
        <v>10.575466998937582</v>
      </c>
      <c r="N4" s="8">
        <v>10.007921889402132</v>
      </c>
      <c r="O4" s="8">
        <v>5.8908149990122789</v>
      </c>
      <c r="P4" s="8">
        <v>8.7361933422461799</v>
      </c>
      <c r="Q4" s="8">
        <v>9.1922281345132362</v>
      </c>
      <c r="R4" s="8">
        <v>6.9332550470449901</v>
      </c>
      <c r="S4" s="8">
        <v>5.4201369361856209</v>
      </c>
    </row>
    <row r="5" spans="1:19" x14ac:dyDescent="0.25">
      <c r="A5" s="7" t="s">
        <v>35</v>
      </c>
      <c r="B5" s="8">
        <v>7.43</v>
      </c>
      <c r="C5" s="8">
        <v>8.3192751988910754</v>
      </c>
      <c r="D5" s="8">
        <v>7.1208755924671001</v>
      </c>
      <c r="E5" s="8">
        <v>5.6240028655380234</v>
      </c>
      <c r="F5" s="8">
        <v>9.1588275736763514</v>
      </c>
      <c r="G5" s="8">
        <v>7.4906618649951779</v>
      </c>
      <c r="H5" s="8">
        <v>7.6533687249767315</v>
      </c>
      <c r="I5" s="8">
        <v>5.5833358790832524</v>
      </c>
      <c r="J5" s="8">
        <v>7.1780426098517927</v>
      </c>
      <c r="K5" s="8">
        <v>4.1006657986351813</v>
      </c>
      <c r="L5" s="8">
        <v>11.410897255237748</v>
      </c>
      <c r="M5" s="8">
        <v>10.417940973688165</v>
      </c>
      <c r="N5" s="8">
        <v>9.5864538292702068</v>
      </c>
      <c r="O5" s="8">
        <v>5.9013278283715627</v>
      </c>
      <c r="P5" s="8">
        <v>8.7908278908641453</v>
      </c>
      <c r="Q5" s="8">
        <v>9.198601060871308</v>
      </c>
      <c r="R5" s="8">
        <v>6.8436848421379084</v>
      </c>
      <c r="S5" s="8">
        <v>5.4813069415115692</v>
      </c>
    </row>
    <row r="6" spans="1:19" x14ac:dyDescent="0.25">
      <c r="A6" s="7" t="s">
        <v>36</v>
      </c>
      <c r="B6" s="8">
        <v>7.56</v>
      </c>
      <c r="C6" s="8">
        <v>8.6002446832722104</v>
      </c>
      <c r="D6" s="8">
        <v>7.181411846500275</v>
      </c>
      <c r="E6" s="8">
        <v>4.8451999080023249</v>
      </c>
      <c r="F6" s="8">
        <v>9.0854207116275081</v>
      </c>
      <c r="G6" s="8">
        <v>7.6118812443842181</v>
      </c>
      <c r="H6" s="8">
        <v>7.9537868636697402</v>
      </c>
      <c r="I6" s="8">
        <v>5.5706516450154613</v>
      </c>
      <c r="J6" s="8">
        <v>7.4068932197592057</v>
      </c>
      <c r="K6" s="8">
        <v>4.2742950624699612</v>
      </c>
      <c r="L6" s="8">
        <v>10.780155772656389</v>
      </c>
      <c r="M6" s="8">
        <v>10.705686547488135</v>
      </c>
      <c r="N6" s="8">
        <v>9.7031994704879967</v>
      </c>
      <c r="O6" s="8">
        <v>5.9367976571011907</v>
      </c>
      <c r="P6" s="8">
        <v>9.1305602435964452</v>
      </c>
      <c r="Q6" s="8">
        <v>9.4823967973424388</v>
      </c>
      <c r="R6" s="8">
        <v>6.9903240908102173</v>
      </c>
      <c r="S6" s="8">
        <v>5.7132236343663401</v>
      </c>
    </row>
    <row r="7" spans="1:19" x14ac:dyDescent="0.25">
      <c r="A7" s="7" t="s">
        <v>37</v>
      </c>
      <c r="B7" s="8">
        <v>7.69</v>
      </c>
      <c r="C7" s="8">
        <v>8.598021406441573</v>
      </c>
      <c r="D7" s="8">
        <v>7.3757227268749901</v>
      </c>
      <c r="E7" s="8">
        <v>5.7772046349709267</v>
      </c>
      <c r="F7" s="8">
        <v>9.0569998319656086</v>
      </c>
      <c r="G7" s="8">
        <v>7.9928068547994178</v>
      </c>
      <c r="H7" s="8">
        <v>7.7642178119836798</v>
      </c>
      <c r="I7" s="8">
        <v>5.6730996077742644</v>
      </c>
      <c r="J7" s="8">
        <v>7.1221575610500452</v>
      </c>
      <c r="K7" s="8">
        <v>4.2808938657881521</v>
      </c>
      <c r="L7" s="8">
        <v>10.969794635197848</v>
      </c>
      <c r="M7" s="8">
        <v>10.561695027871478</v>
      </c>
      <c r="N7" s="8">
        <v>10.350193610446661</v>
      </c>
      <c r="O7" s="8">
        <v>5.9561297776428077</v>
      </c>
      <c r="P7" s="8">
        <v>9.2384020098327433</v>
      </c>
      <c r="Q7" s="8">
        <v>9.2278781160312953</v>
      </c>
      <c r="R7" s="8">
        <v>6.942819277991001</v>
      </c>
      <c r="S7" s="8">
        <v>6.1580947938026833</v>
      </c>
    </row>
    <row r="8" spans="1:19" x14ac:dyDescent="0.25">
      <c r="A8" s="7" t="s">
        <v>38</v>
      </c>
      <c r="B8" s="8">
        <v>7.76</v>
      </c>
      <c r="C8" s="8">
        <v>8.6810018406962079</v>
      </c>
      <c r="D8" s="8">
        <v>7.4316263690148485</v>
      </c>
      <c r="E8" s="8">
        <v>4.8901478320657796</v>
      </c>
      <c r="F8" s="8">
        <v>9.0889420975050275</v>
      </c>
      <c r="G8" s="8">
        <v>7.819119530693964</v>
      </c>
      <c r="H8" s="8">
        <v>8.0502933367022127</v>
      </c>
      <c r="I8" s="8">
        <v>5.8803674025825021</v>
      </c>
      <c r="J8" s="8">
        <v>7.0506922654180784</v>
      </c>
      <c r="K8" s="8">
        <v>4.3771699105103288</v>
      </c>
      <c r="L8" s="8">
        <v>11.80591523164237</v>
      </c>
      <c r="M8" s="8">
        <v>10.991697092372329</v>
      </c>
      <c r="N8" s="8">
        <v>10.540258953118711</v>
      </c>
      <c r="O8" s="8">
        <v>6.564336863415174</v>
      </c>
      <c r="P8" s="8">
        <v>9.2320196783474504</v>
      </c>
      <c r="Q8" s="8">
        <v>9.3040007644329492</v>
      </c>
      <c r="R8" s="8">
        <v>7.0753416150399353</v>
      </c>
      <c r="S8" s="8">
        <v>5.8864141330834645</v>
      </c>
    </row>
    <row r="9" spans="1:19" x14ac:dyDescent="0.25">
      <c r="A9" s="7" t="s">
        <v>39</v>
      </c>
      <c r="B9" s="8">
        <v>7.82</v>
      </c>
      <c r="C9" s="8">
        <v>8.6073281042208674</v>
      </c>
      <c r="D9" s="8">
        <v>7.5557923483231155</v>
      </c>
      <c r="E9" s="8">
        <v>5.1248024260953207</v>
      </c>
      <c r="F9" s="8">
        <v>9.3576991533471805</v>
      </c>
      <c r="G9" s="8">
        <v>8.0267392151948673</v>
      </c>
      <c r="H9" s="8">
        <v>7.959870809048514</v>
      </c>
      <c r="I9" s="8">
        <v>5.9238598419439574</v>
      </c>
      <c r="J9" s="8">
        <v>7.2108219225615882</v>
      </c>
      <c r="K9" s="8">
        <v>4.3938763195992534</v>
      </c>
      <c r="L9" s="8">
        <v>11.79952144464708</v>
      </c>
      <c r="M9" s="8">
        <v>10.818589271305228</v>
      </c>
      <c r="N9" s="8">
        <v>11.183006175850693</v>
      </c>
      <c r="O9" s="8">
        <v>6.4066017376441398</v>
      </c>
      <c r="P9" s="8">
        <v>9.0506289310786077</v>
      </c>
      <c r="Q9" s="8">
        <v>9.4400360897198237</v>
      </c>
      <c r="R9" s="8">
        <v>7.1645603435689589</v>
      </c>
      <c r="S9" s="8">
        <v>5.8573761343068789</v>
      </c>
    </row>
    <row r="10" spans="1:19" x14ac:dyDescent="0.25">
      <c r="A10" s="7" t="s">
        <v>40</v>
      </c>
      <c r="B10" s="8">
        <v>7.93</v>
      </c>
      <c r="C10" s="8">
        <v>8.9447180365619108</v>
      </c>
      <c r="D10" s="8">
        <v>7.5819329559558941</v>
      </c>
      <c r="E10" s="8">
        <v>5.6661090590824159</v>
      </c>
      <c r="F10" s="8">
        <v>9.4579707474441843</v>
      </c>
      <c r="G10" s="8">
        <v>8.001564722461298</v>
      </c>
      <c r="H10" s="8">
        <v>8.2086534870748515</v>
      </c>
      <c r="I10" s="8">
        <v>5.8973008580990998</v>
      </c>
      <c r="J10" s="8">
        <v>7.4579054681589652</v>
      </c>
      <c r="K10" s="8">
        <v>4.4054611042036189</v>
      </c>
      <c r="L10" s="8">
        <v>11.520200126734242</v>
      </c>
      <c r="M10" s="8">
        <v>10.876330178979529</v>
      </c>
      <c r="N10" s="8">
        <v>10.756182798298521</v>
      </c>
      <c r="O10" s="8">
        <v>6.6935157518889081</v>
      </c>
      <c r="P10" s="8">
        <v>9.3520654964345358</v>
      </c>
      <c r="Q10" s="8">
        <v>9.7226711991552417</v>
      </c>
      <c r="R10" s="8">
        <v>7.3312745677294773</v>
      </c>
      <c r="S10" s="8">
        <v>6.2504945320441356</v>
      </c>
    </row>
    <row r="11" spans="1:19" x14ac:dyDescent="0.25">
      <c r="A11" s="7" t="s">
        <v>41</v>
      </c>
      <c r="B11" s="8">
        <v>8.09</v>
      </c>
      <c r="C11" s="8">
        <v>8.9181143256222217</v>
      </c>
      <c r="D11" s="8">
        <v>7.7986572281089082</v>
      </c>
      <c r="E11" s="8">
        <v>5.7240643180857749</v>
      </c>
      <c r="F11" s="8">
        <v>9.4230444820747152</v>
      </c>
      <c r="G11" s="8">
        <v>8.3385849157679939</v>
      </c>
      <c r="H11" s="8">
        <v>8.3012122519650529</v>
      </c>
      <c r="I11" s="8">
        <v>5.9985756322589339</v>
      </c>
      <c r="J11" s="8">
        <v>7.4273151209006532</v>
      </c>
      <c r="K11" s="8">
        <v>4.4899455981013157</v>
      </c>
      <c r="L11" s="8">
        <v>11.569923747592661</v>
      </c>
      <c r="M11" s="8">
        <v>11.143667527477097</v>
      </c>
      <c r="N11" s="8">
        <v>11.457140714314866</v>
      </c>
      <c r="O11" s="8">
        <v>6.5754731599872835</v>
      </c>
      <c r="P11" s="8">
        <v>9.5860833566494144</v>
      </c>
      <c r="Q11" s="8">
        <v>9.5220406476024895</v>
      </c>
      <c r="R11" s="8">
        <v>7.3407359994493948</v>
      </c>
      <c r="S11" s="8">
        <v>5.8752516059378106</v>
      </c>
    </row>
    <row r="12" spans="1:19" x14ac:dyDescent="0.25">
      <c r="A12" s="7" t="s">
        <v>42</v>
      </c>
      <c r="B12" s="8">
        <v>8.19</v>
      </c>
      <c r="C12" s="8">
        <v>9.1566560551333147</v>
      </c>
      <c r="D12" s="8">
        <v>7.8547000609908686</v>
      </c>
      <c r="E12" s="8">
        <v>5.3421959694314491</v>
      </c>
      <c r="F12" s="8">
        <v>9.082647480633975</v>
      </c>
      <c r="G12" s="8">
        <v>8.2708703028791515</v>
      </c>
      <c r="H12" s="8">
        <v>8.3543429556782538</v>
      </c>
      <c r="I12" s="8">
        <v>6.1427087821126891</v>
      </c>
      <c r="J12" s="8">
        <v>7.6000801115837042</v>
      </c>
      <c r="K12" s="8">
        <v>4.5133946088052506</v>
      </c>
      <c r="L12" s="8">
        <v>11.62179828584684</v>
      </c>
      <c r="M12" s="8">
        <v>11.607466941377673</v>
      </c>
      <c r="N12" s="8">
        <v>11.512741307056855</v>
      </c>
      <c r="O12" s="8">
        <v>7.1567627619324155</v>
      </c>
      <c r="P12" s="8">
        <v>9.5388695708253799</v>
      </c>
      <c r="Q12" s="8">
        <v>9.9049840136865512</v>
      </c>
      <c r="R12" s="8">
        <v>7.4977158080816739</v>
      </c>
      <c r="S12" s="8">
        <v>6.1202463244828298</v>
      </c>
    </row>
    <row r="13" spans="1:19" x14ac:dyDescent="0.25">
      <c r="A13" s="7" t="s">
        <v>43</v>
      </c>
      <c r="B13" s="8">
        <v>8.16</v>
      </c>
      <c r="C13" s="8">
        <v>8.9066340210441357</v>
      </c>
      <c r="D13" s="8">
        <v>7.9102588329500616</v>
      </c>
      <c r="E13" s="8">
        <v>5.4444601610432644</v>
      </c>
      <c r="F13" s="8">
        <v>9.5950970590124278</v>
      </c>
      <c r="G13" s="8">
        <v>8.4582672707262727</v>
      </c>
      <c r="H13" s="8">
        <v>8.5575073464780598</v>
      </c>
      <c r="I13" s="8">
        <v>6.1183862120577794</v>
      </c>
      <c r="J13" s="8">
        <v>7.5698187983019993</v>
      </c>
      <c r="K13" s="8">
        <v>4.7091761382424258</v>
      </c>
      <c r="L13" s="8">
        <v>11.715449993382993</v>
      </c>
      <c r="M13" s="8">
        <v>11.129312917747006</v>
      </c>
      <c r="N13" s="8">
        <v>11.369698238321963</v>
      </c>
      <c r="O13" s="8">
        <v>6.6804445924351832</v>
      </c>
      <c r="P13" s="8">
        <v>9.4483879892091203</v>
      </c>
      <c r="Q13" s="8">
        <v>9.3086538652029684</v>
      </c>
      <c r="R13" s="8">
        <v>7.5728229469721446</v>
      </c>
      <c r="S13" s="8">
        <v>6.4374906390589777</v>
      </c>
    </row>
    <row r="14" spans="1:19" x14ac:dyDescent="0.25">
      <c r="A14" s="7" t="s">
        <v>44</v>
      </c>
      <c r="B14" s="8">
        <v>8.24</v>
      </c>
      <c r="C14" s="8">
        <v>9.1053486450695562</v>
      </c>
      <c r="D14" s="8">
        <v>7.932827344999847</v>
      </c>
      <c r="E14" s="8">
        <v>5.7831708266885542</v>
      </c>
      <c r="F14" s="8">
        <v>9.4863777663930442</v>
      </c>
      <c r="G14" s="8">
        <v>8.5215547243272667</v>
      </c>
      <c r="H14" s="8">
        <v>8.2950632014591577</v>
      </c>
      <c r="I14" s="8">
        <v>6.058335835910408</v>
      </c>
      <c r="J14" s="8">
        <v>7.7181734863958988</v>
      </c>
      <c r="K14" s="8">
        <v>4.7494878507744041</v>
      </c>
      <c r="L14" s="8">
        <v>12.046235651308873</v>
      </c>
      <c r="M14" s="8">
        <v>11.044324026890974</v>
      </c>
      <c r="N14" s="8">
        <v>11.454343062297029</v>
      </c>
      <c r="O14" s="8">
        <v>6.8048121143927567</v>
      </c>
      <c r="P14" s="8">
        <v>9.5829371554668796</v>
      </c>
      <c r="Q14" s="8">
        <v>9.6991024304951008</v>
      </c>
      <c r="R14" s="8">
        <v>7.6866128958623445</v>
      </c>
      <c r="S14" s="8">
        <v>6.392607968221939</v>
      </c>
    </row>
    <row r="15" spans="1:19" x14ac:dyDescent="0.25">
      <c r="A15" s="7" t="s">
        <v>45</v>
      </c>
      <c r="B15" s="8">
        <v>8.49</v>
      </c>
      <c r="C15" s="8">
        <v>9.3254731311854382</v>
      </c>
      <c r="D15" s="8">
        <v>8.1893506972404282</v>
      </c>
      <c r="E15" s="8">
        <v>5.4944948790760035</v>
      </c>
      <c r="F15" s="8">
        <v>9.7870962112887785</v>
      </c>
      <c r="G15" s="8">
        <v>8.6980538978937254</v>
      </c>
      <c r="H15" s="8">
        <v>8.5264991543600281</v>
      </c>
      <c r="I15" s="8">
        <v>6.1717585256293583</v>
      </c>
      <c r="J15" s="8">
        <v>7.6538287529151585</v>
      </c>
      <c r="K15" s="8">
        <v>4.8641569584149549</v>
      </c>
      <c r="L15" s="8">
        <v>13.001760401176513</v>
      </c>
      <c r="M15" s="8">
        <v>11.800875299633596</v>
      </c>
      <c r="N15" s="8">
        <v>11.435295675665955</v>
      </c>
      <c r="O15" s="8">
        <v>7.4043001344954282</v>
      </c>
      <c r="P15" s="8">
        <v>9.8921101851320703</v>
      </c>
      <c r="Q15" s="8">
        <v>9.8614167503023467</v>
      </c>
      <c r="R15" s="8">
        <v>7.7913850323714522</v>
      </c>
      <c r="S15" s="8">
        <v>6.4988285313653984</v>
      </c>
    </row>
    <row r="16" spans="1:19" x14ac:dyDescent="0.25">
      <c r="A16" s="7" t="s">
        <v>46</v>
      </c>
      <c r="B16" s="8">
        <v>8.64</v>
      </c>
      <c r="C16" s="8">
        <v>9.4769646603359643</v>
      </c>
      <c r="D16" s="8">
        <v>8.3370149711437289</v>
      </c>
      <c r="E16" s="8">
        <v>5.6692736472177678</v>
      </c>
      <c r="F16" s="8">
        <v>9.8605999095842662</v>
      </c>
      <c r="G16" s="8">
        <v>8.7928677283817258</v>
      </c>
      <c r="H16" s="8">
        <v>8.7937966640483367</v>
      </c>
      <c r="I16" s="8">
        <v>6.3932481304877058</v>
      </c>
      <c r="J16" s="8">
        <v>8.0486755888222099</v>
      </c>
      <c r="K16" s="8">
        <v>4.7069342864184849</v>
      </c>
      <c r="L16" s="8">
        <v>12.614161867219702</v>
      </c>
      <c r="M16" s="8">
        <v>12.023850320185206</v>
      </c>
      <c r="N16" s="8">
        <v>12.341191066637581</v>
      </c>
      <c r="O16" s="8">
        <v>7.5074421769812361</v>
      </c>
      <c r="P16" s="8">
        <v>9.8062827553003746</v>
      </c>
      <c r="Q16" s="8">
        <v>10.100392088583606</v>
      </c>
      <c r="R16" s="8">
        <v>8.0528572729751708</v>
      </c>
      <c r="S16" s="8">
        <v>6.5766855155593218</v>
      </c>
    </row>
    <row r="17" spans="1:19" x14ac:dyDescent="0.25">
      <c r="A17" s="7" t="s">
        <v>47</v>
      </c>
      <c r="B17" s="8">
        <v>8.64</v>
      </c>
      <c r="C17" s="8">
        <v>9.2929564702683507</v>
      </c>
      <c r="D17" s="8">
        <v>8.4153289363143156</v>
      </c>
      <c r="E17" s="8">
        <v>5.7783788840109356</v>
      </c>
      <c r="F17" s="8">
        <v>9.5112345806705445</v>
      </c>
      <c r="G17" s="8">
        <v>8.862684144017166</v>
      </c>
      <c r="H17" s="8">
        <v>8.7690766194969996</v>
      </c>
      <c r="I17" s="8">
        <v>6.5294356226683945</v>
      </c>
      <c r="J17" s="8">
        <v>7.9368636004102058</v>
      </c>
      <c r="K17" s="8">
        <v>4.884310447363168</v>
      </c>
      <c r="L17" s="8">
        <v>12.793970965037898</v>
      </c>
      <c r="M17" s="8">
        <v>11.988893853536608</v>
      </c>
      <c r="N17" s="8">
        <v>12.348666702298257</v>
      </c>
      <c r="O17" s="8">
        <v>7.5363702222562461</v>
      </c>
      <c r="P17" s="8">
        <v>9.7021522213713958</v>
      </c>
      <c r="Q17" s="8">
        <v>9.5984203229521174</v>
      </c>
      <c r="R17" s="8">
        <v>8.0319330404742395</v>
      </c>
      <c r="S17" s="8">
        <v>6.7827738288835198</v>
      </c>
    </row>
    <row r="18" spans="1:19" x14ac:dyDescent="0.25">
      <c r="A18" s="7" t="s">
        <v>48</v>
      </c>
      <c r="B18" s="8">
        <v>8.7799999999999994</v>
      </c>
      <c r="C18" s="8">
        <v>9.6669691641515758</v>
      </c>
      <c r="D18" s="8">
        <v>8.4690502544680726</v>
      </c>
      <c r="E18" s="8">
        <v>6.8860184523747954</v>
      </c>
      <c r="F18" s="8">
        <v>10.359057465531702</v>
      </c>
      <c r="G18" s="8">
        <v>8.7609519199711894</v>
      </c>
      <c r="H18" s="8">
        <v>9.1986867791789013</v>
      </c>
      <c r="I18" s="8">
        <v>6.4688045600547168</v>
      </c>
      <c r="J18" s="8">
        <v>8.1269870746285626</v>
      </c>
      <c r="K18" s="8">
        <v>5.0029082311139703</v>
      </c>
      <c r="L18" s="8">
        <v>13.421760890967233</v>
      </c>
      <c r="M18" s="8">
        <v>12.515618301249232</v>
      </c>
      <c r="N18" s="8">
        <v>11.671495152931028</v>
      </c>
      <c r="O18" s="8">
        <v>7.3029887242388503</v>
      </c>
      <c r="P18" s="8">
        <v>9.8522641620618518</v>
      </c>
      <c r="Q18" s="8">
        <v>10.261933023734544</v>
      </c>
      <c r="R18" s="8">
        <v>8.2256206081290273</v>
      </c>
      <c r="S18" s="8">
        <v>6.5923092448616449</v>
      </c>
    </row>
    <row r="19" spans="1:19" x14ac:dyDescent="0.25">
      <c r="A19" s="7" t="s">
        <v>49</v>
      </c>
      <c r="B19" s="71">
        <f>AVERAGE(B18,B20)</f>
        <v>8.9349999999999987</v>
      </c>
      <c r="C19" s="71">
        <f t="shared" ref="C19:S19" si="0">AVERAGE(C18,C20)</f>
        <v>9.7759297384188919</v>
      </c>
      <c r="D19" s="71">
        <f t="shared" si="0"/>
        <v>8.6343296541725039</v>
      </c>
      <c r="E19" s="71">
        <f t="shared" si="0"/>
        <v>6.6856581878256858</v>
      </c>
      <c r="F19" s="71">
        <f t="shared" si="0"/>
        <v>10.488123745070887</v>
      </c>
      <c r="G19" s="71">
        <f t="shared" si="0"/>
        <v>8.9750078072117478</v>
      </c>
      <c r="H19" s="71">
        <f t="shared" si="0"/>
        <v>9.2740130259128559</v>
      </c>
      <c r="I19" s="71">
        <f t="shared" si="0"/>
        <v>6.6541824312798115</v>
      </c>
      <c r="J19" s="71">
        <f t="shared" si="0"/>
        <v>8.2084125956279266</v>
      </c>
      <c r="K19" s="71">
        <f t="shared" si="0"/>
        <v>5.0315617539953541</v>
      </c>
      <c r="L19" s="71">
        <f t="shared" si="0"/>
        <v>13.613662999261704</v>
      </c>
      <c r="M19" s="71">
        <f t="shared" si="0"/>
        <v>12.347811777201468</v>
      </c>
      <c r="N19" s="71">
        <f t="shared" si="0"/>
        <v>12.379743825005423</v>
      </c>
      <c r="O19" s="71">
        <f t="shared" si="0"/>
        <v>7.6014206747154187</v>
      </c>
      <c r="P19" s="71">
        <f t="shared" si="0"/>
        <v>10.041060321312147</v>
      </c>
      <c r="Q19" s="71">
        <f t="shared" si="0"/>
        <v>10.374420344623196</v>
      </c>
      <c r="R19" s="71">
        <f t="shared" si="0"/>
        <v>8.2967454992264518</v>
      </c>
      <c r="S19" s="71">
        <f t="shared" si="0"/>
        <v>6.5567227982975966</v>
      </c>
    </row>
    <row r="20" spans="1:19" x14ac:dyDescent="0.25">
      <c r="A20" s="7" t="s">
        <v>50</v>
      </c>
      <c r="B20" s="8">
        <v>9.09</v>
      </c>
      <c r="C20" s="8">
        <v>9.8848903126862098</v>
      </c>
      <c r="D20" s="8">
        <v>8.7996090538769334</v>
      </c>
      <c r="E20" s="8">
        <v>6.4852979232765753</v>
      </c>
      <c r="F20" s="8">
        <v>10.617190024610071</v>
      </c>
      <c r="G20" s="8">
        <v>9.1890636944523063</v>
      </c>
      <c r="H20" s="8">
        <v>9.3493392726468105</v>
      </c>
      <c r="I20" s="8">
        <v>6.8395603025049061</v>
      </c>
      <c r="J20" s="8">
        <v>8.2898381166272923</v>
      </c>
      <c r="K20" s="8">
        <v>5.0602152768767379</v>
      </c>
      <c r="L20" s="8">
        <v>13.805565107556175</v>
      </c>
      <c r="M20" s="8">
        <v>12.180005253153704</v>
      </c>
      <c r="N20" s="8">
        <v>13.087992497079819</v>
      </c>
      <c r="O20" s="8">
        <v>7.8998526251919872</v>
      </c>
      <c r="P20" s="8">
        <v>10.229856480562441</v>
      </c>
      <c r="Q20" s="8">
        <v>10.486907665511849</v>
      </c>
      <c r="R20" s="8">
        <v>8.3678703903238763</v>
      </c>
      <c r="S20" s="8">
        <v>6.5211363517335483</v>
      </c>
    </row>
    <row r="21" spans="1:19" x14ac:dyDescent="0.25">
      <c r="A21" s="7" t="s">
        <v>51</v>
      </c>
      <c r="B21" s="8">
        <v>9.1445718483321112</v>
      </c>
      <c r="C21" s="8">
        <v>9.8717579905963611</v>
      </c>
      <c r="D21" s="8">
        <v>8.900761881421257</v>
      </c>
      <c r="E21" s="8">
        <v>6.3764699984942936</v>
      </c>
      <c r="F21" s="8">
        <v>10.058019034458445</v>
      </c>
      <c r="G21" s="8">
        <v>9.2794537999243722</v>
      </c>
      <c r="H21" s="8">
        <v>9.3063528063046377</v>
      </c>
      <c r="I21" s="8">
        <v>6.685429407502129</v>
      </c>
      <c r="J21" s="8">
        <v>8.4322704530003882</v>
      </c>
      <c r="K21" s="8">
        <v>5.2779525878449771</v>
      </c>
      <c r="L21" s="8">
        <v>14.548354441162985</v>
      </c>
      <c r="M21" s="8">
        <v>12.231806898006898</v>
      </c>
      <c r="N21" s="8">
        <v>13.4490890811842</v>
      </c>
      <c r="O21" s="8">
        <v>7.6825367170480359</v>
      </c>
      <c r="P21" s="8">
        <v>10.144533918737386</v>
      </c>
      <c r="Q21" s="8">
        <v>10.441462950587045</v>
      </c>
      <c r="R21" s="8">
        <v>8.3690184324114458</v>
      </c>
      <c r="S21" s="8">
        <v>7.3191407789894285</v>
      </c>
    </row>
    <row r="22" spans="1:19" x14ac:dyDescent="0.25">
      <c r="A22" s="7" t="s">
        <v>52</v>
      </c>
      <c r="B22" s="8">
        <v>9.3341134876729388</v>
      </c>
      <c r="C22" s="8">
        <v>10.100238204976327</v>
      </c>
      <c r="D22" s="8">
        <v>9.0609938838799664</v>
      </c>
      <c r="E22" s="8">
        <v>6.8632566715349705</v>
      </c>
      <c r="F22" s="8">
        <v>10.50475835382392</v>
      </c>
      <c r="G22" s="8">
        <v>9.4197461410236922</v>
      </c>
      <c r="H22" s="8">
        <v>9.7199566291756412</v>
      </c>
      <c r="I22" s="8">
        <v>7.0639717057600588</v>
      </c>
      <c r="J22" s="8">
        <v>8.7530940228079483</v>
      </c>
      <c r="K22" s="8">
        <v>5.2369240205217027</v>
      </c>
      <c r="L22" s="8">
        <v>13.974136083504298</v>
      </c>
      <c r="M22" s="8">
        <v>12.332867572451761</v>
      </c>
      <c r="N22" s="8">
        <v>12.940027235976929</v>
      </c>
      <c r="O22" s="8">
        <v>8.2125830176352643</v>
      </c>
      <c r="P22" s="8">
        <v>10.285112931597411</v>
      </c>
      <c r="Q22" s="8">
        <v>10.624095235065973</v>
      </c>
      <c r="R22" s="8">
        <v>8.6408734380487839</v>
      </c>
      <c r="S22" s="8">
        <v>7.179093749796654</v>
      </c>
    </row>
    <row r="23" spans="1:19" x14ac:dyDescent="0.25">
      <c r="A23" s="7" t="s">
        <v>53</v>
      </c>
      <c r="B23" s="8">
        <v>9.3201565147633616</v>
      </c>
      <c r="C23" s="8">
        <v>10.015162641087048</v>
      </c>
      <c r="D23" s="8">
        <v>9.072990353479339</v>
      </c>
      <c r="E23" s="8">
        <v>6.4963460028124951</v>
      </c>
      <c r="F23" s="8">
        <v>10.730208294105635</v>
      </c>
      <c r="G23" s="8">
        <v>9.5252329170967265</v>
      </c>
      <c r="H23" s="8">
        <v>9.6722140440379807</v>
      </c>
      <c r="I23" s="8">
        <v>6.8800330114923458</v>
      </c>
      <c r="J23" s="8">
        <v>8.3278438467620983</v>
      </c>
      <c r="K23" s="8">
        <v>5.6076423869516816</v>
      </c>
      <c r="L23" s="8">
        <v>15.000109035096798</v>
      </c>
      <c r="M23" s="8">
        <v>12.193782766957776</v>
      </c>
      <c r="N23" s="8">
        <v>13.317837254716988</v>
      </c>
      <c r="O23" s="8">
        <v>7.7113008734909441</v>
      </c>
      <c r="P23" s="8">
        <v>10.53662694624632</v>
      </c>
      <c r="Q23" s="8">
        <v>10.335292585778431</v>
      </c>
      <c r="R23" s="8">
        <v>8.5966263020212139</v>
      </c>
      <c r="S23" s="8">
        <v>7.3812019006974063</v>
      </c>
    </row>
    <row r="24" spans="1:19" x14ac:dyDescent="0.25">
      <c r="A24" s="7" t="s">
        <v>54</v>
      </c>
      <c r="B24" s="8">
        <v>9.461418962402826</v>
      </c>
      <c r="C24" s="8">
        <v>10.197426796800249</v>
      </c>
      <c r="D24" s="8">
        <v>9.1986152533776622</v>
      </c>
      <c r="E24" s="8">
        <v>6.198692312807192</v>
      </c>
      <c r="F24" s="8">
        <v>10.632389970771278</v>
      </c>
      <c r="G24" s="8">
        <v>9.8211429152633514</v>
      </c>
      <c r="H24" s="8">
        <v>9.7493488056747033</v>
      </c>
      <c r="I24" s="8">
        <v>7.1954925883707022</v>
      </c>
      <c r="J24" s="8">
        <v>8.5625140335988892</v>
      </c>
      <c r="K24" s="8">
        <v>5.8480677624974131</v>
      </c>
      <c r="L24" s="8">
        <v>13.881371585441132</v>
      </c>
      <c r="M24" s="8">
        <v>12.556901584917131</v>
      </c>
      <c r="N24" s="8">
        <v>13.522820807707546</v>
      </c>
      <c r="O24" s="8">
        <v>8.1942080002228863</v>
      </c>
      <c r="P24" s="8">
        <v>10.434255439490711</v>
      </c>
      <c r="Q24" s="8">
        <v>10.646227549545884</v>
      </c>
      <c r="R24" s="8">
        <v>8.6849167703354997</v>
      </c>
      <c r="S24" s="8">
        <v>7.3165302871874234</v>
      </c>
    </row>
    <row r="25" spans="1:19" x14ac:dyDescent="0.25">
      <c r="A25" s="7" t="s">
        <v>55</v>
      </c>
      <c r="B25" s="8">
        <v>9.5360199197731372</v>
      </c>
      <c r="C25" s="8">
        <v>10.247959301888983</v>
      </c>
      <c r="D25" s="8">
        <v>9.2811159184702561</v>
      </c>
      <c r="E25" s="8">
        <v>6.3831317101669587</v>
      </c>
      <c r="F25" s="8">
        <v>11.784551467260236</v>
      </c>
      <c r="G25" s="8">
        <v>9.7899734360304951</v>
      </c>
      <c r="H25" s="8">
        <v>9.623471456988888</v>
      </c>
      <c r="I25" s="8">
        <v>6.9731630045273851</v>
      </c>
      <c r="J25" s="8">
        <v>8.958941086920353</v>
      </c>
      <c r="K25" s="8">
        <v>5.3458869935338234</v>
      </c>
      <c r="L25" s="8">
        <v>15.298799182462419</v>
      </c>
      <c r="M25" s="8">
        <v>13.007525519846871</v>
      </c>
      <c r="N25" s="8">
        <v>13.40795966355314</v>
      </c>
      <c r="O25" s="8">
        <v>8.2793102693334522</v>
      </c>
      <c r="P25" s="8">
        <v>10.516840579642359</v>
      </c>
      <c r="Q25" s="8">
        <v>10.467780211227522</v>
      </c>
      <c r="R25" s="8">
        <v>8.9304929408504972</v>
      </c>
      <c r="S25" s="8">
        <v>7.3931570607941417</v>
      </c>
    </row>
    <row r="26" spans="1:19" x14ac:dyDescent="0.25">
      <c r="A26" s="7" t="s">
        <v>56</v>
      </c>
      <c r="B26" s="8">
        <v>9.592934503184722</v>
      </c>
      <c r="C26" s="8">
        <v>10.564965883750313</v>
      </c>
      <c r="D26" s="8">
        <v>9.2527768682405345</v>
      </c>
      <c r="E26" s="8">
        <v>7.0580287027823081</v>
      </c>
      <c r="F26" s="8">
        <v>10.625523035680871</v>
      </c>
      <c r="G26" s="8">
        <v>9.9480268976134365</v>
      </c>
      <c r="H26" s="8">
        <v>9.946572375188218</v>
      </c>
      <c r="I26" s="8">
        <v>6.8131646209338363</v>
      </c>
      <c r="J26" s="8">
        <v>8.9650896961151592</v>
      </c>
      <c r="K26" s="8">
        <v>5.3836942722617884</v>
      </c>
      <c r="L26" s="8">
        <v>14.760949227267204</v>
      </c>
      <c r="M26" s="8">
        <v>12.9509282241828</v>
      </c>
      <c r="N26" s="8">
        <v>12.38274425510841</v>
      </c>
      <c r="O26" s="8">
        <v>8.4859899980854916</v>
      </c>
      <c r="P26" s="8">
        <v>10.800449630952853</v>
      </c>
      <c r="Q26" s="8">
        <v>11.048250472209453</v>
      </c>
      <c r="R26" s="8">
        <v>9.0382331100994602</v>
      </c>
      <c r="S26" s="8">
        <v>7.7480232426228746</v>
      </c>
    </row>
    <row r="27" spans="1:19" x14ac:dyDescent="0.25">
      <c r="A27" s="7" t="s">
        <v>57</v>
      </c>
      <c r="B27" s="8">
        <v>9.6473564072074858</v>
      </c>
      <c r="C27" s="8">
        <v>10.52264261701167</v>
      </c>
      <c r="D27" s="8">
        <v>9.3242690274305637</v>
      </c>
      <c r="E27" s="8">
        <v>6.6980277642068833</v>
      </c>
      <c r="F27" s="8">
        <v>11.136693155835617</v>
      </c>
      <c r="G27" s="8">
        <v>9.9739266848604498</v>
      </c>
      <c r="H27" s="8">
        <v>10.056146261471538</v>
      </c>
      <c r="I27" s="8">
        <v>7.1314817900415868</v>
      </c>
      <c r="J27" s="8">
        <v>8.7392351487444877</v>
      </c>
      <c r="K27" s="8">
        <v>5.5772500669133835</v>
      </c>
      <c r="L27" s="8">
        <v>14.222781114453452</v>
      </c>
      <c r="M27" s="8">
        <v>12.435720681937607</v>
      </c>
      <c r="N27" s="8">
        <v>13.951168897338645</v>
      </c>
      <c r="O27" s="8">
        <v>8.424537906931727</v>
      </c>
      <c r="P27" s="8">
        <v>10.75804801434397</v>
      </c>
      <c r="Q27" s="8">
        <v>11.050663652908748</v>
      </c>
      <c r="R27" s="8">
        <v>9.171756659259735</v>
      </c>
      <c r="S27" s="8">
        <v>7.6453846829331376</v>
      </c>
    </row>
    <row r="28" spans="1:19" x14ac:dyDescent="0.25">
      <c r="A28" s="7" t="s">
        <v>58</v>
      </c>
      <c r="B28" s="8">
        <v>9.7382712342512807</v>
      </c>
      <c r="C28" s="8">
        <v>10.497987656871363</v>
      </c>
      <c r="D28" s="8">
        <v>9.4622020536455231</v>
      </c>
      <c r="E28" s="8">
        <v>6.9054296654441405</v>
      </c>
      <c r="F28" s="8">
        <v>11.648130783394373</v>
      </c>
      <c r="G28" s="8">
        <v>10.189622970118277</v>
      </c>
      <c r="H28" s="8">
        <v>10.16707462251185</v>
      </c>
      <c r="I28" s="8">
        <v>7.0317881215160156</v>
      </c>
      <c r="J28" s="8">
        <v>8.9052107281192612</v>
      </c>
      <c r="K28" s="8">
        <v>5.691274384267877</v>
      </c>
      <c r="L28" s="8">
        <v>14.294199665256519</v>
      </c>
      <c r="M28" s="8">
        <v>13.438430308535093</v>
      </c>
      <c r="N28" s="8">
        <v>13.959223332337833</v>
      </c>
      <c r="O28" s="8">
        <v>8.6717925539057212</v>
      </c>
      <c r="P28" s="8">
        <v>11.010272208569518</v>
      </c>
      <c r="Q28" s="8">
        <v>11.046841361617872</v>
      </c>
      <c r="R28" s="8">
        <v>8.916148378400619</v>
      </c>
      <c r="S28" s="8">
        <v>7.6457173195254473</v>
      </c>
    </row>
    <row r="29" spans="1:19" x14ac:dyDescent="0.25">
      <c r="A29" s="7" t="s">
        <v>59</v>
      </c>
      <c r="B29" s="8">
        <v>9.818971791265966</v>
      </c>
      <c r="C29" s="8">
        <v>10.741230886392481</v>
      </c>
      <c r="D29" s="8">
        <v>9.4830364579015587</v>
      </c>
      <c r="E29" s="8">
        <v>6.4870702037545405</v>
      </c>
      <c r="F29" s="8">
        <v>11.645610017047519</v>
      </c>
      <c r="G29" s="8">
        <v>9.9922855212988573</v>
      </c>
      <c r="H29" s="8">
        <v>9.883221340710092</v>
      </c>
      <c r="I29" s="8">
        <v>7.2376486455356313</v>
      </c>
      <c r="J29" s="8">
        <v>9.1097344967286524</v>
      </c>
      <c r="K29" s="8">
        <v>5.8870838356678616</v>
      </c>
      <c r="L29" s="8">
        <v>14.797217702544307</v>
      </c>
      <c r="M29" s="8">
        <v>13.759174555432171</v>
      </c>
      <c r="N29" s="8">
        <v>13.5455036570344</v>
      </c>
      <c r="O29" s="8">
        <v>8.1478040676575212</v>
      </c>
      <c r="P29" s="8">
        <v>11.153524658594375</v>
      </c>
      <c r="Q29" s="8">
        <v>11.06834717249596</v>
      </c>
      <c r="R29" s="8">
        <v>9.2951902973721108</v>
      </c>
      <c r="S29" s="8">
        <v>7.6268540857010514</v>
      </c>
    </row>
    <row r="30" spans="1:19" x14ac:dyDescent="0.25">
      <c r="A30" s="7" t="s">
        <v>60</v>
      </c>
      <c r="B30" s="8">
        <v>9.9387034777981871</v>
      </c>
      <c r="C30" s="8">
        <v>10.947169410189272</v>
      </c>
      <c r="D30" s="8">
        <v>9.5723134499473943</v>
      </c>
      <c r="E30" s="8">
        <v>6.7925321483591361</v>
      </c>
      <c r="F30" s="8">
        <v>11.393004547708415</v>
      </c>
      <c r="G30" s="8">
        <v>9.9906802431155537</v>
      </c>
      <c r="H30" s="8">
        <v>10.559912104431231</v>
      </c>
      <c r="I30" s="8">
        <v>7.3319291244190579</v>
      </c>
      <c r="J30" s="8">
        <v>9.1695170269786619</v>
      </c>
      <c r="K30" s="8">
        <v>5.8918289216348203</v>
      </c>
      <c r="L30" s="8">
        <v>14.580412077239908</v>
      </c>
      <c r="M30" s="8">
        <v>13.386820055883112</v>
      </c>
      <c r="N30" s="8">
        <v>14.288642559477008</v>
      </c>
      <c r="O30" s="8">
        <v>8.6502119295450779</v>
      </c>
      <c r="P30" s="8">
        <v>11.30910930038497</v>
      </c>
      <c r="Q30" s="8">
        <v>11.411242603476888</v>
      </c>
      <c r="R30" s="8">
        <v>9.275790506703057</v>
      </c>
      <c r="S30" s="8">
        <v>7.644883185391139</v>
      </c>
    </row>
    <row r="31" spans="1:19" x14ac:dyDescent="0.25">
      <c r="A31" s="7" t="s">
        <v>61</v>
      </c>
      <c r="B31" s="8">
        <v>10.004733861137046</v>
      </c>
      <c r="C31" s="8">
        <v>11.041044564045682</v>
      </c>
      <c r="D31" s="8">
        <v>9.6155987687506048</v>
      </c>
      <c r="E31" s="8">
        <v>6.3881374451002726</v>
      </c>
      <c r="F31" s="8">
        <v>11.308681181830545</v>
      </c>
      <c r="G31" s="8">
        <v>10.274173648976168</v>
      </c>
      <c r="H31" s="8">
        <v>10.713532645817553</v>
      </c>
      <c r="I31" s="8">
        <v>7.188916783934137</v>
      </c>
      <c r="J31" s="8">
        <v>9.5501477485240116</v>
      </c>
      <c r="K31" s="8">
        <v>5.8086531106867314</v>
      </c>
      <c r="L31" s="8">
        <v>14.837157632022071</v>
      </c>
      <c r="M31" s="8">
        <v>13.594179919871808</v>
      </c>
      <c r="N31" s="8">
        <v>13.230206490721557</v>
      </c>
      <c r="O31" s="8">
        <v>8.660510367425319</v>
      </c>
      <c r="P31" s="8">
        <v>11.653962773542952</v>
      </c>
      <c r="Q31" s="8">
        <v>11.437535389724513</v>
      </c>
      <c r="R31" s="8">
        <v>9.2405879785813276</v>
      </c>
      <c r="S31" s="8">
        <v>8.003734845910536</v>
      </c>
    </row>
    <row r="32" spans="1:19" x14ac:dyDescent="0.25">
      <c r="A32" s="7" t="s">
        <v>62</v>
      </c>
      <c r="B32" s="8">
        <v>10.27553210164818</v>
      </c>
      <c r="C32" s="8">
        <v>11.179407201097188</v>
      </c>
      <c r="D32" s="8">
        <v>9.9172096378848114</v>
      </c>
      <c r="E32" s="8">
        <v>6.6541764360288749</v>
      </c>
      <c r="F32" s="8">
        <v>10.855265562395054</v>
      </c>
      <c r="G32" s="8">
        <v>10.320751512816281</v>
      </c>
      <c r="H32" s="8">
        <v>10.796683423005758</v>
      </c>
      <c r="I32" s="8">
        <v>7.6602184692402968</v>
      </c>
      <c r="J32" s="8">
        <v>9.4735348569578761</v>
      </c>
      <c r="K32" s="8">
        <v>5.987137880556924</v>
      </c>
      <c r="L32" s="8">
        <v>15.976618735731435</v>
      </c>
      <c r="M32" s="8">
        <v>14.175554074438441</v>
      </c>
      <c r="N32" s="8">
        <v>14.110244877511274</v>
      </c>
      <c r="O32" s="8">
        <v>9.0566182399445427</v>
      </c>
      <c r="P32" s="8">
        <v>11.46487358657796</v>
      </c>
      <c r="Q32" s="8">
        <v>11.641316856778676</v>
      </c>
      <c r="R32" s="8">
        <v>9.7979035241439068</v>
      </c>
      <c r="S32" s="8">
        <v>7.8989462532772485</v>
      </c>
    </row>
    <row r="33" spans="1:19" x14ac:dyDescent="0.25">
      <c r="A33" s="7" t="s">
        <v>63</v>
      </c>
      <c r="B33" s="8">
        <v>10.156139175025649</v>
      </c>
      <c r="C33" s="8">
        <v>11.192859546970945</v>
      </c>
      <c r="D33" s="8">
        <v>9.7596589765799724</v>
      </c>
      <c r="E33" s="8">
        <v>6.3267727252579542</v>
      </c>
      <c r="F33" s="8">
        <v>11.528874251641156</v>
      </c>
      <c r="G33" s="8">
        <v>10.481540216072547</v>
      </c>
      <c r="H33" s="8">
        <v>10.433466857215512</v>
      </c>
      <c r="I33" s="8">
        <v>7.3525399744052748</v>
      </c>
      <c r="J33" s="8">
        <v>9.5912502928264534</v>
      </c>
      <c r="K33" s="8">
        <v>6.1666894785480979</v>
      </c>
      <c r="L33" s="8">
        <v>15.075970219523299</v>
      </c>
      <c r="M33" s="8">
        <v>13.867070931864561</v>
      </c>
      <c r="N33" s="8">
        <v>13.702344417101541</v>
      </c>
      <c r="O33" s="8">
        <v>8.764987758583219</v>
      </c>
      <c r="P33" s="8">
        <v>11.5032633987955</v>
      </c>
      <c r="Q33" s="8">
        <v>11.442552850426448</v>
      </c>
      <c r="R33" s="8">
        <v>9.8420899525435761</v>
      </c>
      <c r="S33" s="8">
        <v>7.5763189666798398</v>
      </c>
    </row>
    <row r="34" spans="1:19" x14ac:dyDescent="0.25">
      <c r="A34" s="7" t="s">
        <v>64</v>
      </c>
      <c r="B34" s="8">
        <v>10.242884962536804</v>
      </c>
      <c r="C34" s="8">
        <v>11.389320694489529</v>
      </c>
      <c r="D34" s="8">
        <v>9.8118869962555788</v>
      </c>
      <c r="E34" s="8">
        <v>6.4482321386688977</v>
      </c>
      <c r="F34" s="8">
        <v>11.64839337777461</v>
      </c>
      <c r="G34" s="8">
        <v>10.463068424266234</v>
      </c>
      <c r="H34" s="8">
        <v>10.766181039770812</v>
      </c>
      <c r="I34" s="8">
        <v>7.4626277931311273</v>
      </c>
      <c r="J34" s="8">
        <v>9.1472855383524276</v>
      </c>
      <c r="K34" s="8">
        <v>6.0317623579185016</v>
      </c>
      <c r="L34" s="8">
        <v>15.406839848805079</v>
      </c>
      <c r="M34" s="8">
        <v>13.59243532251277</v>
      </c>
      <c r="N34" s="8">
        <v>13.674206207339259</v>
      </c>
      <c r="O34" s="8">
        <v>8.7977100418408209</v>
      </c>
      <c r="P34" s="8">
        <v>11.937705902360172</v>
      </c>
      <c r="Q34" s="8">
        <v>11.592977511799686</v>
      </c>
      <c r="R34" s="8">
        <v>9.801650075823412</v>
      </c>
      <c r="S34" s="8">
        <v>8.0198145852424592</v>
      </c>
    </row>
    <row r="35" spans="1:19" x14ac:dyDescent="0.25">
      <c r="A35" s="7" t="s">
        <v>65</v>
      </c>
      <c r="B35" s="8">
        <v>10.458733317588333</v>
      </c>
      <c r="C35" s="8">
        <v>11.542563280897184</v>
      </c>
      <c r="D35" s="8">
        <v>10.042350771704553</v>
      </c>
      <c r="E35" s="8">
        <v>8.8971438123888014</v>
      </c>
      <c r="F35" s="8">
        <v>11.061226626475047</v>
      </c>
      <c r="G35" s="8">
        <v>10.727445693874179</v>
      </c>
      <c r="H35" s="8">
        <v>10.889873478995046</v>
      </c>
      <c r="I35" s="8">
        <v>7.4293240477693265</v>
      </c>
      <c r="J35" s="8">
        <v>9.5543774357433442</v>
      </c>
      <c r="K35" s="8">
        <v>6.2854241976281964</v>
      </c>
      <c r="L35" s="8">
        <v>16.144235963183849</v>
      </c>
      <c r="M35" s="8">
        <v>13.806810531807256</v>
      </c>
      <c r="N35" s="8">
        <v>13.901580089805154</v>
      </c>
      <c r="O35" s="8">
        <v>9.3119340557579537</v>
      </c>
      <c r="P35" s="8">
        <v>11.995043761657184</v>
      </c>
      <c r="Q35" s="8">
        <v>11.676605765060749</v>
      </c>
      <c r="R35" s="8">
        <v>10.23285767438157</v>
      </c>
      <c r="S35" s="8">
        <v>8.2253113628534464</v>
      </c>
    </row>
    <row r="36" spans="1:19" x14ac:dyDescent="0.25">
      <c r="A36" s="7" t="s">
        <v>66</v>
      </c>
      <c r="B36" s="8">
        <v>10.601607726170696</v>
      </c>
      <c r="C36" s="8">
        <v>11.73680221114091</v>
      </c>
      <c r="D36" s="8">
        <v>10.16859023128951</v>
      </c>
      <c r="E36" s="8">
        <v>7.0884413578865706</v>
      </c>
      <c r="F36" s="8">
        <v>12.030019493528284</v>
      </c>
      <c r="G36" s="8">
        <v>11.012229551397866</v>
      </c>
      <c r="H36" s="8">
        <v>10.965511182754407</v>
      </c>
      <c r="I36" s="8">
        <v>7.7569726966935164</v>
      </c>
      <c r="J36" s="8">
        <v>9.5271071771162461</v>
      </c>
      <c r="K36" s="8">
        <v>6.1349597468367536</v>
      </c>
      <c r="L36" s="8">
        <v>15.654486811834282</v>
      </c>
      <c r="M36" s="8">
        <v>14.600864354762312</v>
      </c>
      <c r="N36" s="8">
        <v>14.360907773847179</v>
      </c>
      <c r="O36" s="8">
        <v>8.8968854206399737</v>
      </c>
      <c r="P36" s="8">
        <v>12.049533560181406</v>
      </c>
      <c r="Q36" s="8">
        <v>12.195783521251709</v>
      </c>
      <c r="R36" s="8">
        <v>10.056809374003926</v>
      </c>
      <c r="S36" s="8">
        <v>8.0870316892577456</v>
      </c>
    </row>
    <row r="37" spans="1:19" x14ac:dyDescent="0.25">
      <c r="A37" s="7" t="s">
        <v>67</v>
      </c>
      <c r="B37" s="8">
        <v>10.636832386206962</v>
      </c>
      <c r="C37" s="8">
        <v>11.723067540433442</v>
      </c>
      <c r="D37" s="8">
        <v>10.201397171746011</v>
      </c>
      <c r="E37" s="8">
        <v>6.9950403648780384</v>
      </c>
      <c r="F37" s="8">
        <v>12.132404257008963</v>
      </c>
      <c r="G37" s="8">
        <v>10.949468884163172</v>
      </c>
      <c r="H37" s="8">
        <v>11.058445581026859</v>
      </c>
      <c r="I37" s="8">
        <v>7.59625518558006</v>
      </c>
      <c r="J37" s="8">
        <v>9.6975813578755314</v>
      </c>
      <c r="K37" s="8">
        <v>6.4314767119632235</v>
      </c>
      <c r="L37" s="8">
        <v>15.557298171466321</v>
      </c>
      <c r="M37" s="8">
        <v>14.340435496634468</v>
      </c>
      <c r="N37" s="8">
        <v>14.925970975156739</v>
      </c>
      <c r="O37" s="8">
        <v>9.1057524508416421</v>
      </c>
      <c r="P37" s="8">
        <v>12.403327404253007</v>
      </c>
      <c r="Q37" s="8">
        <v>11.820200929815382</v>
      </c>
      <c r="R37" s="8">
        <v>10.169245437832565</v>
      </c>
      <c r="S37" s="8">
        <v>8.2302421710574869</v>
      </c>
    </row>
    <row r="38" spans="1:19" x14ac:dyDescent="0.25">
      <c r="A38" s="7" t="s">
        <v>68</v>
      </c>
      <c r="B38" s="8">
        <v>10.744478269281908</v>
      </c>
      <c r="C38" s="8">
        <v>11.828825804855335</v>
      </c>
      <c r="D38" s="8">
        <v>10.326542399272096</v>
      </c>
      <c r="E38" s="8">
        <v>6.9864370677660288</v>
      </c>
      <c r="F38" s="8">
        <v>12.200376704043441</v>
      </c>
      <c r="G38" s="8">
        <v>10.93219849275272</v>
      </c>
      <c r="H38" s="8">
        <v>11.325638153515673</v>
      </c>
      <c r="I38" s="8">
        <v>7.7134906034983928</v>
      </c>
      <c r="J38" s="8">
        <v>9.9819792280766997</v>
      </c>
      <c r="K38" s="8">
        <v>6.4195469984815201</v>
      </c>
      <c r="L38" s="8">
        <v>15.62985172886005</v>
      </c>
      <c r="M38" s="8">
        <v>14.231209649954682</v>
      </c>
      <c r="N38" s="8">
        <v>14.728164701502726</v>
      </c>
      <c r="O38" s="8">
        <v>9.7011678863267221</v>
      </c>
      <c r="P38" s="8">
        <v>12.174557853488141</v>
      </c>
      <c r="Q38" s="8">
        <v>11.793027637473045</v>
      </c>
      <c r="R38" s="8">
        <v>10.443511648080722</v>
      </c>
      <c r="S38" s="8">
        <v>8.893094494214079</v>
      </c>
    </row>
    <row r="39" spans="1:19" x14ac:dyDescent="0.25">
      <c r="A39" s="7" t="s">
        <v>69</v>
      </c>
      <c r="B39" s="8">
        <v>10.982595598234324</v>
      </c>
      <c r="C39" s="8">
        <v>12.151724282768765</v>
      </c>
      <c r="D39" s="8">
        <v>10.513427707880174</v>
      </c>
      <c r="E39" s="8">
        <v>8.0440199439458837</v>
      </c>
      <c r="F39" s="8">
        <v>12.122982642542008</v>
      </c>
      <c r="G39" s="8">
        <v>11.328934068431698</v>
      </c>
      <c r="H39" s="8">
        <v>11.236308120081299</v>
      </c>
      <c r="I39" s="8">
        <v>8.0683853471383475</v>
      </c>
      <c r="J39" s="8">
        <v>10.216278257371293</v>
      </c>
      <c r="K39" s="8">
        <v>6.3780022554855185</v>
      </c>
      <c r="L39" s="8">
        <v>15.912846583878922</v>
      </c>
      <c r="M39" s="8">
        <v>14.264841170304821</v>
      </c>
      <c r="N39" s="8">
        <v>14.458450439006343</v>
      </c>
      <c r="O39" s="8">
        <v>9.8821881864753696</v>
      </c>
      <c r="P39" s="8">
        <v>12.543581718570049</v>
      </c>
      <c r="Q39" s="8">
        <v>12.39077050759175</v>
      </c>
      <c r="R39" s="8">
        <v>10.614361061118961</v>
      </c>
      <c r="S39" s="8">
        <v>8.2095898922317545</v>
      </c>
    </row>
    <row r="40" spans="1:19" x14ac:dyDescent="0.25">
      <c r="A40" s="7" t="s">
        <v>70</v>
      </c>
      <c r="B40" s="8">
        <v>10.957454580975499</v>
      </c>
      <c r="C40" s="8">
        <v>12.056035280601028</v>
      </c>
      <c r="D40" s="8">
        <v>10.528725984337152</v>
      </c>
      <c r="E40" s="8">
        <v>7.4452262368470068</v>
      </c>
      <c r="F40" s="8">
        <v>12.254271405511188</v>
      </c>
      <c r="G40" s="8">
        <v>11.299032564678768</v>
      </c>
      <c r="H40" s="8">
        <v>11.767465471934228</v>
      </c>
      <c r="I40" s="8">
        <v>7.7146625761421532</v>
      </c>
      <c r="J40" s="8">
        <v>10.250705673666669</v>
      </c>
      <c r="K40" s="8">
        <v>6.4767858963689013</v>
      </c>
      <c r="L40" s="8">
        <v>16.795455602578024</v>
      </c>
      <c r="M40" s="8">
        <v>14.522466290745809</v>
      </c>
      <c r="N40" s="8">
        <v>15.019769634926382</v>
      </c>
      <c r="O40" s="8">
        <v>9.350441387550612</v>
      </c>
      <c r="P40" s="8">
        <v>12.443237506057457</v>
      </c>
      <c r="Q40" s="8">
        <v>12.174737472736227</v>
      </c>
      <c r="R40" s="8">
        <v>10.496832621584128</v>
      </c>
      <c r="S40" s="8">
        <v>8.4802858945650588</v>
      </c>
    </row>
    <row r="41" spans="1:19" x14ac:dyDescent="0.25">
      <c r="A41" s="7" t="s">
        <v>71</v>
      </c>
      <c r="B41" s="8">
        <v>11.038987093503801</v>
      </c>
      <c r="C41" s="8">
        <v>12.351763771993514</v>
      </c>
      <c r="D41" s="8">
        <v>10.531986711527441</v>
      </c>
      <c r="E41" s="8">
        <v>7.7971298936190925</v>
      </c>
      <c r="F41" s="8">
        <v>12.979158195178421</v>
      </c>
      <c r="G41" s="8">
        <v>11.506426445681047</v>
      </c>
      <c r="H41" s="8">
        <v>11.370439628726448</v>
      </c>
      <c r="I41" s="8">
        <v>7.8506289856774636</v>
      </c>
      <c r="J41" s="8">
        <v>10.126678929458896</v>
      </c>
      <c r="K41" s="8">
        <v>6.5618414591837606</v>
      </c>
      <c r="L41" s="8">
        <v>15.71729119011289</v>
      </c>
      <c r="M41" s="8">
        <v>14.26925770311181</v>
      </c>
      <c r="N41" s="8">
        <v>14.91171409309761</v>
      </c>
      <c r="O41" s="8">
        <v>9.3115308894660469</v>
      </c>
      <c r="P41" s="8">
        <v>12.847286499646247</v>
      </c>
      <c r="Q41" s="8">
        <v>12.197893522217534</v>
      </c>
      <c r="R41" s="8">
        <v>11.097954194768826</v>
      </c>
      <c r="S41" s="8">
        <v>8.707245851080188</v>
      </c>
    </row>
    <row r="42" spans="1:19" x14ac:dyDescent="0.25">
      <c r="A42" s="7" t="s">
        <v>72</v>
      </c>
      <c r="B42" s="8">
        <v>11.163000402229342</v>
      </c>
      <c r="C42" s="8">
        <v>12.067853589028273</v>
      </c>
      <c r="D42" s="8">
        <v>10.827261922630543</v>
      </c>
      <c r="E42" s="8">
        <v>8.6429835177349368</v>
      </c>
      <c r="F42" s="8">
        <v>12.028489194337949</v>
      </c>
      <c r="G42" s="8">
        <v>11.521403568236005</v>
      </c>
      <c r="H42" s="8">
        <v>11.814667804160852</v>
      </c>
      <c r="I42" s="8">
        <v>7.9704364060267103</v>
      </c>
      <c r="J42" s="8">
        <v>10.382744160563929</v>
      </c>
      <c r="K42" s="8">
        <v>6.647254829067399</v>
      </c>
      <c r="L42" s="8">
        <v>16.866463995924647</v>
      </c>
      <c r="M42" s="8">
        <v>15.548958006175926</v>
      </c>
      <c r="N42" s="8">
        <v>15.104720320634888</v>
      </c>
      <c r="O42" s="8">
        <v>9.2478278050221512</v>
      </c>
      <c r="P42" s="8">
        <v>12.756809470543757</v>
      </c>
      <c r="Q42" s="8">
        <v>12.178143061385901</v>
      </c>
      <c r="R42" s="8">
        <v>10.475307043081841</v>
      </c>
      <c r="S42" s="8">
        <v>9.0211953804124967</v>
      </c>
    </row>
    <row r="43" spans="1:19" x14ac:dyDescent="0.25">
      <c r="A43" s="7" t="s">
        <v>73</v>
      </c>
      <c r="B43" s="8">
        <v>11.404626451764448</v>
      </c>
      <c r="C43" s="8">
        <v>12.512007954917422</v>
      </c>
      <c r="D43" s="8">
        <v>10.973627664091971</v>
      </c>
      <c r="E43" s="8">
        <v>9.4163861653182472</v>
      </c>
      <c r="F43" s="8">
        <v>11.942452877034334</v>
      </c>
      <c r="G43" s="8">
        <v>11.527678402328153</v>
      </c>
      <c r="H43" s="8">
        <v>11.739927108825853</v>
      </c>
      <c r="I43" s="8">
        <v>8.2497143005687583</v>
      </c>
      <c r="J43" s="8">
        <v>10.346873471181929</v>
      </c>
      <c r="K43" s="8">
        <v>6.6819658108136961</v>
      </c>
      <c r="L43" s="8">
        <v>16.302801666128971</v>
      </c>
      <c r="M43" s="8">
        <v>15.608852368740942</v>
      </c>
      <c r="N43" s="8">
        <v>15.859895367633168</v>
      </c>
      <c r="O43" s="8">
        <v>9.906231109208715</v>
      </c>
      <c r="P43" s="8">
        <v>12.797871433796569</v>
      </c>
      <c r="Q43" s="8">
        <v>12.761327729909578</v>
      </c>
      <c r="R43" s="8">
        <v>10.974896638894304</v>
      </c>
      <c r="S43" s="8">
        <v>9.4672685908915195</v>
      </c>
    </row>
    <row r="44" spans="1:19" x14ac:dyDescent="0.25">
      <c r="A44" s="7" t="s">
        <v>74</v>
      </c>
      <c r="B44" s="8">
        <v>11.4117774449322</v>
      </c>
      <c r="C44" s="8">
        <v>12.551556545921596</v>
      </c>
      <c r="D44" s="8">
        <v>10.977038681074182</v>
      </c>
      <c r="E44" s="8">
        <v>9.4965654495310385</v>
      </c>
      <c r="F44" s="8">
        <v>12.658185570611426</v>
      </c>
      <c r="G44" s="8">
        <v>11.653040415131148</v>
      </c>
      <c r="H44" s="8">
        <v>11.782342085790187</v>
      </c>
      <c r="I44" s="8">
        <v>8.0572432004894452</v>
      </c>
      <c r="J44" s="8">
        <v>10.569661226656418</v>
      </c>
      <c r="K44" s="8">
        <v>7.0313221241897699</v>
      </c>
      <c r="L44" s="8">
        <v>17.35143497270175</v>
      </c>
      <c r="M44" s="8">
        <v>15.208241161934524</v>
      </c>
      <c r="N44" s="8">
        <v>15.972646202123999</v>
      </c>
      <c r="O44" s="8">
        <v>9.973325008192889</v>
      </c>
      <c r="P44" s="8">
        <v>12.964691860172062</v>
      </c>
      <c r="Q44" s="8">
        <v>12.60391751669205</v>
      </c>
      <c r="R44" s="8">
        <v>10.879335557922705</v>
      </c>
      <c r="S44" s="8">
        <v>8.930601633092877</v>
      </c>
    </row>
    <row r="45" spans="1:19" x14ac:dyDescent="0.25">
      <c r="A45" s="7" t="s">
        <v>75</v>
      </c>
      <c r="B45" s="8">
        <v>11.44404346365406</v>
      </c>
      <c r="C45" s="8">
        <v>12.482229421907507</v>
      </c>
      <c r="D45" s="8">
        <v>11.059299694319419</v>
      </c>
      <c r="E45" s="8">
        <v>9.1897497164307929</v>
      </c>
      <c r="F45" s="8">
        <v>13.141010792384064</v>
      </c>
      <c r="G45" s="8">
        <v>11.876632908331729</v>
      </c>
      <c r="H45" s="8">
        <v>11.874486216758688</v>
      </c>
      <c r="I45" s="8">
        <v>8.2451779163790917</v>
      </c>
      <c r="J45" s="8">
        <v>10.522510983223864</v>
      </c>
      <c r="K45" s="8">
        <v>7.0357084238204584</v>
      </c>
      <c r="L45" s="8">
        <v>17.043498079733123</v>
      </c>
      <c r="M45" s="8">
        <v>15.3112010746847</v>
      </c>
      <c r="N45" s="8">
        <v>14.994858363867044</v>
      </c>
      <c r="O45" s="8">
        <v>9.9573863663459932</v>
      </c>
      <c r="P45" s="8">
        <v>12.910164244709742</v>
      </c>
      <c r="Q45" s="8">
        <v>12.574465025888594</v>
      </c>
      <c r="R45" s="8">
        <v>11.010450328016542</v>
      </c>
      <c r="S45" s="8">
        <v>8.9032355264901071</v>
      </c>
    </row>
    <row r="46" spans="1:19" x14ac:dyDescent="0.25">
      <c r="A46" s="7" t="s">
        <v>76</v>
      </c>
      <c r="B46" s="8">
        <v>11.525096223167131</v>
      </c>
      <c r="C46" s="8">
        <v>12.472997773005238</v>
      </c>
      <c r="D46" s="8">
        <v>11.165322826453149</v>
      </c>
      <c r="E46" s="8">
        <v>9.8859245812578127</v>
      </c>
      <c r="F46" s="8">
        <v>13.999501810295889</v>
      </c>
      <c r="G46" s="8">
        <v>11.867555158660174</v>
      </c>
      <c r="H46" s="8">
        <v>12.123628308076711</v>
      </c>
      <c r="I46" s="8">
        <v>8.3508181878120151</v>
      </c>
      <c r="J46" s="8">
        <v>10.384324546161666</v>
      </c>
      <c r="K46" s="8">
        <v>6.8764055239544009</v>
      </c>
      <c r="L46" s="8">
        <v>16.253663583630715</v>
      </c>
      <c r="M46" s="8">
        <v>16.448030676002201</v>
      </c>
      <c r="N46" s="8">
        <v>15.181626615354562</v>
      </c>
      <c r="O46" s="8">
        <v>9.8260572579075109</v>
      </c>
      <c r="P46" s="8">
        <v>13.144301241712848</v>
      </c>
      <c r="Q46" s="8">
        <v>12.402558382844283</v>
      </c>
      <c r="R46" s="8">
        <v>10.888081470437456</v>
      </c>
      <c r="S46" s="8">
        <v>9.1957064479827615</v>
      </c>
    </row>
    <row r="47" spans="1:19" x14ac:dyDescent="0.25">
      <c r="A47" s="7" t="s">
        <v>77</v>
      </c>
      <c r="B47" s="8">
        <v>11.836589672695744</v>
      </c>
      <c r="C47" s="8">
        <v>12.940221947226688</v>
      </c>
      <c r="D47" s="8">
        <v>11.41925985388594</v>
      </c>
      <c r="E47" s="8">
        <v>8.2106612566167811</v>
      </c>
      <c r="F47" s="8">
        <v>13.334334839878387</v>
      </c>
      <c r="G47" s="8">
        <v>12.136816770786563</v>
      </c>
      <c r="H47" s="8">
        <v>12.138121557799121</v>
      </c>
      <c r="I47" s="8">
        <v>8.3669859159631379</v>
      </c>
      <c r="J47" s="8">
        <v>11.008908265138231</v>
      </c>
      <c r="K47" s="8">
        <v>6.5372730205879899</v>
      </c>
      <c r="L47" s="8">
        <v>16.967264787034054</v>
      </c>
      <c r="M47" s="8">
        <v>16.996680983149894</v>
      </c>
      <c r="N47" s="8">
        <v>17.381824693717256</v>
      </c>
      <c r="O47" s="8">
        <v>10.104583134550642</v>
      </c>
      <c r="P47" s="8">
        <v>13.217190738023206</v>
      </c>
      <c r="Q47" s="8">
        <v>12.860817837788673</v>
      </c>
      <c r="R47" s="8">
        <v>11.340529656881277</v>
      </c>
      <c r="S47" s="8">
        <v>9.35026064756231</v>
      </c>
    </row>
    <row r="48" spans="1:19" x14ac:dyDescent="0.25">
      <c r="A48" s="7" t="s">
        <v>78</v>
      </c>
      <c r="B48" s="8">
        <v>11.775684663542332</v>
      </c>
      <c r="C48" s="8">
        <v>12.848347995890027</v>
      </c>
      <c r="D48" s="8">
        <v>11.354963010369637</v>
      </c>
      <c r="E48" s="8">
        <v>7.8685905745247142</v>
      </c>
      <c r="F48" s="8">
        <v>13.265720927521864</v>
      </c>
      <c r="G48" s="8">
        <v>12.086643463493186</v>
      </c>
      <c r="H48" s="8">
        <v>12.258224465725132</v>
      </c>
      <c r="I48" s="8">
        <v>8.2848242480345586</v>
      </c>
      <c r="J48" s="8">
        <v>11.064965912334774</v>
      </c>
      <c r="K48" s="8">
        <v>6.8725462426932475</v>
      </c>
      <c r="L48" s="8">
        <v>16.873182368959409</v>
      </c>
      <c r="M48" s="8">
        <v>16.744296714320829</v>
      </c>
      <c r="N48" s="8">
        <v>16.535740052981669</v>
      </c>
      <c r="O48" s="8">
        <v>10.244492352514696</v>
      </c>
      <c r="P48" s="8">
        <v>13.083869368175005</v>
      </c>
      <c r="Q48" s="8">
        <v>12.64415794061264</v>
      </c>
      <c r="R48" s="8">
        <v>11.534616255584721</v>
      </c>
      <c r="S48" s="8">
        <v>9.1856214568846184</v>
      </c>
    </row>
    <row r="49" spans="1:19" x14ac:dyDescent="0.25">
      <c r="A49" s="7" t="s">
        <v>79</v>
      </c>
      <c r="B49" s="8">
        <v>11.870382046221229</v>
      </c>
      <c r="C49" s="8">
        <v>12.964921127378794</v>
      </c>
      <c r="D49" s="8">
        <v>11.465835955236511</v>
      </c>
      <c r="E49" s="8">
        <v>9.9296432729026076</v>
      </c>
      <c r="F49" s="8">
        <v>14.92423636582093</v>
      </c>
      <c r="G49" s="8">
        <v>12.511170360928713</v>
      </c>
      <c r="H49" s="8">
        <v>12.491371388290744</v>
      </c>
      <c r="I49" s="8">
        <v>8.6546364210830067</v>
      </c>
      <c r="J49" s="8">
        <v>11.279086458655392</v>
      </c>
      <c r="K49" s="8">
        <v>6.8026217268179341</v>
      </c>
      <c r="L49" s="8">
        <v>17.703029920044152</v>
      </c>
      <c r="M49" s="8">
        <v>15.889941556874124</v>
      </c>
      <c r="N49" s="8">
        <v>16.130316064481931</v>
      </c>
      <c r="O49" s="8">
        <v>9.9114786755157755</v>
      </c>
      <c r="P49" s="8">
        <v>13.139530158975056</v>
      </c>
      <c r="Q49" s="8">
        <v>12.774259061384324</v>
      </c>
      <c r="R49" s="8">
        <v>11.162115442808879</v>
      </c>
      <c r="S49" s="8">
        <v>9.3770137634969934</v>
      </c>
    </row>
    <row r="50" spans="1:19" x14ac:dyDescent="0.25">
      <c r="A50" s="7" t="s">
        <v>80</v>
      </c>
      <c r="B50" s="8">
        <v>12.029946814722308</v>
      </c>
      <c r="C50" s="8">
        <v>13.084765081923626</v>
      </c>
      <c r="D50" s="8">
        <v>11.617581173747297</v>
      </c>
      <c r="E50" s="8">
        <v>7.9778059606492375</v>
      </c>
      <c r="F50" s="8">
        <v>13.358616081957241</v>
      </c>
      <c r="G50" s="8">
        <v>12.691473248733629</v>
      </c>
      <c r="H50" s="8">
        <v>12.904517773678927</v>
      </c>
      <c r="I50" s="8">
        <v>8.7125469087874379</v>
      </c>
      <c r="J50" s="8">
        <v>10.688077390907603</v>
      </c>
      <c r="K50" s="8">
        <v>7.0327356649365989</v>
      </c>
      <c r="L50" s="8">
        <v>17.928030556374893</v>
      </c>
      <c r="M50" s="8">
        <v>16.775484883044545</v>
      </c>
      <c r="N50" s="8">
        <v>16.165697097278152</v>
      </c>
      <c r="O50" s="8">
        <v>10.634686846933066</v>
      </c>
      <c r="P50" s="8">
        <v>13.610757883282123</v>
      </c>
      <c r="Q50" s="8">
        <v>12.861551055631566</v>
      </c>
      <c r="R50" s="8">
        <v>11.69472548844201</v>
      </c>
      <c r="S50" s="8">
        <v>9.0121795196914629</v>
      </c>
    </row>
    <row r="51" spans="1:19" x14ac:dyDescent="0.25">
      <c r="A51" s="7" t="s">
        <v>81</v>
      </c>
      <c r="B51" s="8">
        <v>12.073926849205767</v>
      </c>
      <c r="C51" s="8">
        <v>13.286663172399663</v>
      </c>
      <c r="D51" s="8">
        <v>11.575757878687201</v>
      </c>
      <c r="E51" s="8">
        <v>8.8988835588477659</v>
      </c>
      <c r="F51" s="8">
        <v>13.371353358305218</v>
      </c>
      <c r="G51" s="8">
        <v>12.472101072794706</v>
      </c>
      <c r="H51" s="8">
        <v>12.839627106675968</v>
      </c>
      <c r="I51" s="8">
        <v>8.7632766194565814</v>
      </c>
      <c r="J51" s="8">
        <v>11.714394543520179</v>
      </c>
      <c r="K51" s="8">
        <v>6.5971893827581072</v>
      </c>
      <c r="L51" s="8">
        <v>18.15421812839875</v>
      </c>
      <c r="M51" s="8">
        <v>16.811931439400407</v>
      </c>
      <c r="N51" s="8">
        <v>15.754843760286938</v>
      </c>
      <c r="O51" s="8">
        <v>9.4687801242636791</v>
      </c>
      <c r="P51" s="8">
        <v>13.720385051487295</v>
      </c>
      <c r="Q51" s="8">
        <v>13.037820252741783</v>
      </c>
      <c r="R51" s="8">
        <v>11.697321776014812</v>
      </c>
      <c r="S51" s="8">
        <v>9.6189395250562733</v>
      </c>
    </row>
    <row r="52" spans="1:19" x14ac:dyDescent="0.25">
      <c r="A52" s="7" t="s">
        <v>82</v>
      </c>
      <c r="B52" s="8">
        <v>12.233833553672914</v>
      </c>
      <c r="C52" s="8">
        <v>13.207557705521529</v>
      </c>
      <c r="D52" s="8">
        <v>11.82961187809016</v>
      </c>
      <c r="E52" s="8">
        <v>8.4462698754151315</v>
      </c>
      <c r="F52" s="8">
        <v>13.76419507523919</v>
      </c>
      <c r="G52" s="8">
        <v>12.316353419589943</v>
      </c>
      <c r="H52" s="8">
        <v>13.105432977387355</v>
      </c>
      <c r="I52" s="8">
        <v>8.6779580107722829</v>
      </c>
      <c r="J52" s="8">
        <v>11.375084033410234</v>
      </c>
      <c r="K52" s="8">
        <v>7.2485704561431925</v>
      </c>
      <c r="L52" s="8">
        <v>18.816462797637147</v>
      </c>
      <c r="M52" s="8">
        <v>17.425649134543701</v>
      </c>
      <c r="N52" s="8">
        <v>16.907358784908656</v>
      </c>
      <c r="O52" s="8">
        <v>10.357282752164659</v>
      </c>
      <c r="P52" s="8">
        <v>13.586493577408334</v>
      </c>
      <c r="Q52" s="8">
        <v>13.043063557851667</v>
      </c>
      <c r="R52" s="8">
        <v>11.59032185862532</v>
      </c>
      <c r="S52" s="8">
        <v>9.8790602844092437</v>
      </c>
    </row>
    <row r="53" spans="1:19" x14ac:dyDescent="0.25">
      <c r="A53" s="7" t="s">
        <v>83</v>
      </c>
      <c r="B53" s="8">
        <v>12.141768228181316</v>
      </c>
      <c r="C53" s="8">
        <v>13.298779925745086</v>
      </c>
      <c r="D53" s="8">
        <v>11.673165813315103</v>
      </c>
      <c r="E53" s="8">
        <v>8.9231720001264581</v>
      </c>
      <c r="F53" s="8">
        <v>13.384451270743019</v>
      </c>
      <c r="G53" s="8">
        <v>12.280253149704066</v>
      </c>
      <c r="H53" s="8">
        <v>13.119201741944448</v>
      </c>
      <c r="I53" s="8">
        <v>8.6508026758474621</v>
      </c>
      <c r="J53" s="8">
        <v>11.105080327539563</v>
      </c>
      <c r="K53" s="8">
        <v>7.0033078161107403</v>
      </c>
      <c r="L53" s="8">
        <v>17.805838152439669</v>
      </c>
      <c r="M53" s="8">
        <v>16.354656279614872</v>
      </c>
      <c r="N53" s="8">
        <v>16.9206980014716</v>
      </c>
      <c r="O53" s="8">
        <v>10.25134728566151</v>
      </c>
      <c r="P53" s="8">
        <v>13.848792018019523</v>
      </c>
      <c r="Q53" s="8">
        <v>13.235473129479693</v>
      </c>
      <c r="R53" s="8">
        <v>11.692614484518398</v>
      </c>
      <c r="S53" s="8">
        <v>10.272164885605937</v>
      </c>
    </row>
    <row r="54" spans="1:19" x14ac:dyDescent="0.25">
      <c r="A54" s="7" t="s">
        <v>84</v>
      </c>
      <c r="B54" s="8">
        <v>12.371951248659949</v>
      </c>
      <c r="C54" s="8">
        <v>13.399181582060312</v>
      </c>
      <c r="D54" s="8">
        <v>11.927352889394777</v>
      </c>
      <c r="E54" s="8">
        <v>7.8572190156346968</v>
      </c>
      <c r="F54" s="8">
        <v>15.276560609228449</v>
      </c>
      <c r="G54" s="8">
        <v>12.55375606731709</v>
      </c>
      <c r="H54" s="8">
        <v>13.456576451440153</v>
      </c>
      <c r="I54" s="8">
        <v>8.9560894437300167</v>
      </c>
      <c r="J54" s="8">
        <v>11.538750926104115</v>
      </c>
      <c r="K54" s="8">
        <v>7.1952156850335438</v>
      </c>
      <c r="L54" s="8">
        <v>18.324381653367954</v>
      </c>
      <c r="M54" s="8">
        <v>16.389845563916346</v>
      </c>
      <c r="N54" s="8">
        <v>17.329233113086595</v>
      </c>
      <c r="O54" s="8">
        <v>10.570092525933312</v>
      </c>
      <c r="P54" s="8">
        <v>14.347318322173745</v>
      </c>
      <c r="Q54" s="8">
        <v>13.249545953011584</v>
      </c>
      <c r="R54" s="8">
        <v>11.802532719607383</v>
      </c>
      <c r="S54" s="8">
        <v>9.9468381116489777</v>
      </c>
    </row>
    <row r="55" spans="1:19" x14ac:dyDescent="0.25">
      <c r="A55" s="7" t="s">
        <v>85</v>
      </c>
      <c r="B55" s="8">
        <v>12.39935694549847</v>
      </c>
      <c r="C55" s="8">
        <v>13.69149400039626</v>
      </c>
      <c r="D55" s="8">
        <v>11.843318747056314</v>
      </c>
      <c r="E55" s="8">
        <v>7.4252177466234865</v>
      </c>
      <c r="F55" s="8">
        <v>14.221952159177786</v>
      </c>
      <c r="G55" s="8">
        <v>12.23234799290878</v>
      </c>
      <c r="H55" s="8">
        <v>13.199783922168491</v>
      </c>
      <c r="I55" s="8">
        <v>8.9786589679028062</v>
      </c>
      <c r="J55" s="8">
        <v>11.748335275958208</v>
      </c>
      <c r="K55" s="8">
        <v>7.4551972856187669</v>
      </c>
      <c r="L55" s="8">
        <v>18.218646608907957</v>
      </c>
      <c r="M55" s="8">
        <v>16.939153585623814</v>
      </c>
      <c r="N55" s="8">
        <v>16.925523012993363</v>
      </c>
      <c r="O55" s="8">
        <v>10.268780194569946</v>
      </c>
      <c r="P55" s="8">
        <v>14.342305756912232</v>
      </c>
      <c r="Q55" s="8">
        <v>13.527379263652175</v>
      </c>
      <c r="R55" s="8">
        <v>11.984904068643013</v>
      </c>
      <c r="S55" s="8">
        <v>9.9405430672352377</v>
      </c>
    </row>
    <row r="56" spans="1:19" x14ac:dyDescent="0.25">
      <c r="A56" s="7" t="s">
        <v>86</v>
      </c>
      <c r="B56" s="8">
        <v>12.512892090182614</v>
      </c>
      <c r="C56" s="8">
        <v>13.720549065405709</v>
      </c>
      <c r="D56" s="8">
        <v>12.007746940689012</v>
      </c>
      <c r="E56" s="8">
        <v>7.7031043866513969</v>
      </c>
      <c r="F56" s="8">
        <v>15.584516904222848</v>
      </c>
      <c r="G56" s="8">
        <v>12.642379091597373</v>
      </c>
      <c r="H56" s="8">
        <v>12.885938007934392</v>
      </c>
      <c r="I56" s="8">
        <v>8.9724731895345595</v>
      </c>
      <c r="J56" s="8">
        <v>11.642190875982838</v>
      </c>
      <c r="K56" s="8">
        <v>6.9955180619025299</v>
      </c>
      <c r="L56" s="8">
        <v>18.474842595298458</v>
      </c>
      <c r="M56" s="8">
        <v>18.273127092490622</v>
      </c>
      <c r="N56" s="8">
        <v>16.833046847651993</v>
      </c>
      <c r="O56" s="8">
        <v>10.813997426190701</v>
      </c>
      <c r="P56" s="8">
        <v>14.550368620549103</v>
      </c>
      <c r="Q56" s="8">
        <v>13.554528979043813</v>
      </c>
      <c r="R56" s="8">
        <v>11.933163577545466</v>
      </c>
      <c r="S56" s="8">
        <v>9.863634079387456</v>
      </c>
    </row>
    <row r="57" spans="1:19" x14ac:dyDescent="0.25">
      <c r="A57" s="7" t="s">
        <v>87</v>
      </c>
      <c r="B57" s="8">
        <v>12.403499728348278</v>
      </c>
      <c r="C57" s="8">
        <v>13.783577719090173</v>
      </c>
      <c r="D57" s="8">
        <v>11.83288831059188</v>
      </c>
      <c r="E57" s="8">
        <v>8.3664119311920988</v>
      </c>
      <c r="F57" s="8">
        <v>14.741785302461704</v>
      </c>
      <c r="G57" s="8">
        <v>12.427305318021222</v>
      </c>
      <c r="H57" s="8">
        <v>13.205771359809766</v>
      </c>
      <c r="I57" s="8">
        <v>8.9248861173938536</v>
      </c>
      <c r="J57" s="8">
        <v>11.410179623493189</v>
      </c>
      <c r="K57" s="8">
        <v>7.1475817914488537</v>
      </c>
      <c r="L57" s="8">
        <v>18.634057247931963</v>
      </c>
      <c r="M57" s="8">
        <v>16.94237047513656</v>
      </c>
      <c r="N57" s="8">
        <v>17.254844146503913</v>
      </c>
      <c r="O57" s="8">
        <v>10.582585815184228</v>
      </c>
      <c r="P57" s="8">
        <v>14.502882977862946</v>
      </c>
      <c r="Q57" s="8">
        <v>13.466023479176311</v>
      </c>
      <c r="R57" s="8">
        <v>12.022815866832635</v>
      </c>
      <c r="S57" s="8">
        <v>9.6424854503361157</v>
      </c>
    </row>
    <row r="58" spans="1:19" x14ac:dyDescent="0.25">
      <c r="A58" s="7" t="s">
        <v>88</v>
      </c>
      <c r="B58" s="8">
        <v>12.559533203540997</v>
      </c>
      <c r="C58" s="8">
        <v>13.845960634096754</v>
      </c>
      <c r="D58" s="8">
        <v>12.037744212019971</v>
      </c>
      <c r="E58" s="8">
        <v>8.5826506807435781</v>
      </c>
      <c r="F58" s="8">
        <v>14.342258375139094</v>
      </c>
      <c r="G58" s="8">
        <v>12.500304688538897</v>
      </c>
      <c r="H58" s="8">
        <v>13.079842886812694</v>
      </c>
      <c r="I58" s="8">
        <v>8.9843120437595196</v>
      </c>
      <c r="J58" s="8">
        <v>11.521039738922667</v>
      </c>
      <c r="K58" s="8">
        <v>7.101228065781636</v>
      </c>
      <c r="L58" s="8">
        <v>18.57151969881167</v>
      </c>
      <c r="M58" s="8">
        <v>18.67302016006494</v>
      </c>
      <c r="N58" s="8">
        <v>17.749262423849565</v>
      </c>
      <c r="O58" s="8">
        <v>10.664351197913074</v>
      </c>
      <c r="P58" s="8">
        <v>14.540548119877085</v>
      </c>
      <c r="Q58" s="8">
        <v>13.599356514497611</v>
      </c>
      <c r="R58" s="8">
        <v>12.077313208240529</v>
      </c>
      <c r="S58" s="8">
        <v>10.424850474192199</v>
      </c>
    </row>
    <row r="59" spans="1:19" x14ac:dyDescent="0.25">
      <c r="A59" s="7" t="s">
        <v>89</v>
      </c>
      <c r="B59" s="8">
        <v>12.595746772970775</v>
      </c>
      <c r="C59" s="8">
        <v>13.863051883919914</v>
      </c>
      <c r="D59" s="8">
        <v>12.078831901197788</v>
      </c>
      <c r="E59" s="8">
        <v>9.0097023862495753</v>
      </c>
      <c r="F59" s="8">
        <v>14.808338371024783</v>
      </c>
      <c r="G59" s="8">
        <v>12.634804435656878</v>
      </c>
      <c r="H59" s="8">
        <v>12.92459496424164</v>
      </c>
      <c r="I59" s="8">
        <v>9.3365297960976648</v>
      </c>
      <c r="J59" s="8">
        <v>11.351961251703253</v>
      </c>
      <c r="K59" s="8">
        <v>7.3533632226285022</v>
      </c>
      <c r="L59" s="8">
        <v>18.436964564627122</v>
      </c>
      <c r="M59" s="8">
        <v>17.763805714382574</v>
      </c>
      <c r="N59" s="8">
        <v>17.425417873387381</v>
      </c>
      <c r="O59" s="8">
        <v>10.695630656406903</v>
      </c>
      <c r="P59" s="8">
        <v>14.530422199965804</v>
      </c>
      <c r="Q59" s="8">
        <v>13.377160966079817</v>
      </c>
      <c r="R59" s="8">
        <v>12.20437240357046</v>
      </c>
      <c r="S59" s="8">
        <v>10.085116272379086</v>
      </c>
    </row>
    <row r="60" spans="1:19" x14ac:dyDescent="0.25">
      <c r="A60" s="7" t="s">
        <v>90</v>
      </c>
      <c r="B60" s="8">
        <v>12.609144371289139</v>
      </c>
      <c r="C60" s="8">
        <v>13.957164008025785</v>
      </c>
      <c r="D60" s="8">
        <v>12.083821277706308</v>
      </c>
      <c r="E60" s="8">
        <v>8.5904288549121475</v>
      </c>
      <c r="F60" s="8">
        <v>14.911906939114948</v>
      </c>
      <c r="G60" s="8">
        <v>13.163823897379377</v>
      </c>
      <c r="H60" s="8">
        <v>13.105177550267774</v>
      </c>
      <c r="I60" s="8">
        <v>8.7762653842220733</v>
      </c>
      <c r="J60" s="8">
        <v>11.804468516090576</v>
      </c>
      <c r="K60" s="8">
        <v>7.2542466054149903</v>
      </c>
      <c r="L60" s="8">
        <v>18.986902455193796</v>
      </c>
      <c r="M60" s="8">
        <v>17.502592686913399</v>
      </c>
      <c r="N60" s="8">
        <v>17.855058319695978</v>
      </c>
      <c r="O60" s="8">
        <v>9.6680489494518458</v>
      </c>
      <c r="P60" s="8">
        <v>14.660360924978596</v>
      </c>
      <c r="Q60" s="8">
        <v>13.451119449410241</v>
      </c>
      <c r="R60" s="8">
        <v>12.146484309043883</v>
      </c>
      <c r="S60" s="8">
        <v>11.058885445735541</v>
      </c>
    </row>
    <row r="61" spans="1:19" x14ac:dyDescent="0.25">
      <c r="A61" s="7" t="s">
        <v>91</v>
      </c>
      <c r="B61" s="8">
        <v>12.657719359562559</v>
      </c>
      <c r="C61" s="8">
        <v>14.080823855884306</v>
      </c>
      <c r="D61" s="8">
        <v>12.112310734937571</v>
      </c>
      <c r="E61" s="8">
        <v>7.254369012619768</v>
      </c>
      <c r="F61" s="8">
        <v>15.530916439645083</v>
      </c>
      <c r="G61" s="8">
        <v>12.900364475523499</v>
      </c>
      <c r="H61" s="8">
        <v>13.509110131375131</v>
      </c>
      <c r="I61" s="8">
        <v>8.7523215736130595</v>
      </c>
      <c r="J61" s="8">
        <v>11.924733504597031</v>
      </c>
      <c r="K61" s="8">
        <v>7.1252928878811836</v>
      </c>
      <c r="L61" s="8">
        <v>18.545866787945236</v>
      </c>
      <c r="M61" s="8">
        <v>18.839302801114496</v>
      </c>
      <c r="N61" s="8">
        <v>17.268076260925728</v>
      </c>
      <c r="O61" s="8">
        <v>10.662303776187441</v>
      </c>
      <c r="P61" s="8">
        <v>14.836399798466081</v>
      </c>
      <c r="Q61" s="8">
        <v>13.941462892611748</v>
      </c>
      <c r="R61" s="8">
        <v>11.866575803656533</v>
      </c>
      <c r="S61" s="8">
        <v>10.449752536890159</v>
      </c>
    </row>
    <row r="62" spans="1:19" x14ac:dyDescent="0.25">
      <c r="A62" s="7" t="s">
        <v>92</v>
      </c>
      <c r="B62" s="8">
        <v>12.608840019339228</v>
      </c>
      <c r="C62" s="8">
        <v>14.17294137032005</v>
      </c>
      <c r="D62" s="8">
        <v>12.004752922843792</v>
      </c>
      <c r="E62" s="8">
        <v>8.8361309027432622</v>
      </c>
      <c r="F62" s="8">
        <v>14.66265787656147</v>
      </c>
      <c r="G62" s="8">
        <v>12.879425988281028</v>
      </c>
      <c r="H62" s="8">
        <v>13.615565973484314</v>
      </c>
      <c r="I62" s="8">
        <v>8.962856579400146</v>
      </c>
      <c r="J62" s="8">
        <v>11.394612627684777</v>
      </c>
      <c r="K62" s="8">
        <v>7.157679380161543</v>
      </c>
      <c r="L62" s="8">
        <v>18.903254762373134</v>
      </c>
      <c r="M62" s="8">
        <v>17.08639027063165</v>
      </c>
      <c r="N62" s="8">
        <v>17.505604492460801</v>
      </c>
      <c r="O62" s="8">
        <v>10.38810916455132</v>
      </c>
      <c r="P62" s="8">
        <v>14.834681640651516</v>
      </c>
      <c r="Q62" s="8">
        <v>13.442713795548924</v>
      </c>
      <c r="R62" s="8">
        <v>12.465747419346901</v>
      </c>
      <c r="S62" s="8">
        <v>10.27780810917222</v>
      </c>
    </row>
    <row r="63" spans="1:19" x14ac:dyDescent="0.25">
      <c r="A63" s="7" t="s">
        <v>93</v>
      </c>
      <c r="B63" s="8">
        <v>12.662774638598941</v>
      </c>
      <c r="C63" s="8">
        <v>14.1516129551693</v>
      </c>
      <c r="D63" s="8">
        <v>12.073750296429633</v>
      </c>
      <c r="E63" s="8">
        <v>8.964805218111227</v>
      </c>
      <c r="F63" s="8">
        <v>14.792261184873299</v>
      </c>
      <c r="G63" s="8">
        <v>12.949078924052289</v>
      </c>
      <c r="H63" s="8">
        <v>13.352487272756653</v>
      </c>
      <c r="I63" s="8">
        <v>9.2331831462620357</v>
      </c>
      <c r="J63" s="8">
        <v>11.371423122354777</v>
      </c>
      <c r="K63" s="8">
        <v>7.4167095351567962</v>
      </c>
      <c r="L63" s="8">
        <v>18.657888383400252</v>
      </c>
      <c r="M63" s="8">
        <v>17.243987432039241</v>
      </c>
      <c r="N63" s="8">
        <v>16.575070695505875</v>
      </c>
      <c r="O63" s="8">
        <v>10.269238272641742</v>
      </c>
      <c r="P63" s="8">
        <v>15.145572983372652</v>
      </c>
      <c r="Q63" s="8">
        <v>13.767831105853642</v>
      </c>
      <c r="R63" s="8">
        <v>12.301223375374271</v>
      </c>
      <c r="S63" s="8">
        <v>9.9843103088440728</v>
      </c>
    </row>
    <row r="64" spans="1:19" x14ac:dyDescent="0.25">
      <c r="A64" s="7" t="s">
        <v>94</v>
      </c>
      <c r="B64" s="8">
        <v>12.807341726894943</v>
      </c>
      <c r="C64" s="8">
        <v>14.059222985397295</v>
      </c>
      <c r="D64" s="8">
        <v>12.33550918416997</v>
      </c>
      <c r="E64" s="8">
        <v>9.1696539717540606</v>
      </c>
      <c r="F64" s="8">
        <v>14.849230906041328</v>
      </c>
      <c r="G64" s="8">
        <v>13.360114993172878</v>
      </c>
      <c r="H64" s="8">
        <v>14.160713929995653</v>
      </c>
      <c r="I64" s="8">
        <v>9.0146389104438711</v>
      </c>
      <c r="J64" s="8">
        <v>12.400295024756666</v>
      </c>
      <c r="K64" s="8">
        <v>7.2346973954227076</v>
      </c>
      <c r="L64" s="8">
        <v>19.017382818193898</v>
      </c>
      <c r="M64" s="8">
        <v>17.33647774822785</v>
      </c>
      <c r="N64" s="8">
        <v>18.072696049593876</v>
      </c>
      <c r="O64" s="8">
        <v>10.315181773360381</v>
      </c>
      <c r="P64" s="8">
        <v>14.907291542517648</v>
      </c>
      <c r="Q64" s="8">
        <v>13.432913409068121</v>
      </c>
      <c r="R64" s="8">
        <v>12.276225774293174</v>
      </c>
      <c r="S64" s="8">
        <v>10.704788887198035</v>
      </c>
    </row>
    <row r="65" spans="1:19" x14ac:dyDescent="0.25">
      <c r="A65" s="7" t="s">
        <v>95</v>
      </c>
      <c r="B65" s="8">
        <v>12.943741656455707</v>
      </c>
      <c r="C65" s="8">
        <v>14.37082386768291</v>
      </c>
      <c r="D65" s="8">
        <v>12.427038091787914</v>
      </c>
      <c r="E65" s="8">
        <v>8.7425578117756135</v>
      </c>
      <c r="F65" s="8">
        <v>14.420354831334894</v>
      </c>
      <c r="G65" s="8">
        <v>13.470248223839038</v>
      </c>
      <c r="H65" s="8">
        <v>13.468049226152589</v>
      </c>
      <c r="I65" s="8">
        <v>9.0725602885370371</v>
      </c>
      <c r="J65" s="8">
        <v>12.23344919720761</v>
      </c>
      <c r="K65" s="8">
        <v>6.9677829923742864</v>
      </c>
      <c r="L65" s="8">
        <v>19.082969721107307</v>
      </c>
      <c r="M65" s="8">
        <v>18.627900293590631</v>
      </c>
      <c r="N65" s="8">
        <v>17.468585319495023</v>
      </c>
      <c r="O65" s="8">
        <v>11.028433251419512</v>
      </c>
      <c r="P65" s="8">
        <v>15.65997034559869</v>
      </c>
      <c r="Q65" s="8">
        <v>13.714090409588124</v>
      </c>
      <c r="R65" s="8">
        <v>12.463701584234027</v>
      </c>
      <c r="S65" s="8">
        <v>10.358076070627449</v>
      </c>
    </row>
    <row r="66" spans="1:19" x14ac:dyDescent="0.25">
      <c r="A66" s="7" t="s">
        <v>96</v>
      </c>
      <c r="B66" s="8">
        <v>12.942922179678753</v>
      </c>
      <c r="C66" s="8">
        <v>14.335218159533076</v>
      </c>
      <c r="D66" s="8">
        <v>12.408549835638466</v>
      </c>
      <c r="E66" s="8">
        <v>8.432458850415113</v>
      </c>
      <c r="F66" s="8">
        <v>14.622629489872926</v>
      </c>
      <c r="G66" s="8">
        <v>13.35694269860239</v>
      </c>
      <c r="H66" s="8">
        <v>13.581357503774989</v>
      </c>
      <c r="I66" s="8">
        <v>9.357462266003008</v>
      </c>
      <c r="J66" s="8">
        <v>12.141331127795276</v>
      </c>
      <c r="K66" s="8">
        <v>7.3644879414499078</v>
      </c>
      <c r="L66" s="8">
        <v>18.817249744952999</v>
      </c>
      <c r="M66" s="8">
        <v>18.640351944105387</v>
      </c>
      <c r="N66" s="8">
        <v>18.511613323270801</v>
      </c>
      <c r="O66" s="8">
        <v>10.837122903245824</v>
      </c>
      <c r="P66" s="8">
        <v>15.012694858188405</v>
      </c>
      <c r="Q66" s="8">
        <v>14.007343964997192</v>
      </c>
      <c r="R66" s="8">
        <v>12.241318614716187</v>
      </c>
      <c r="S66" s="8">
        <v>10.01755731959364</v>
      </c>
    </row>
    <row r="67" spans="1:19" x14ac:dyDescent="0.25">
      <c r="A67" s="7" t="s">
        <v>97</v>
      </c>
      <c r="B67" s="8">
        <v>13.003607527428066</v>
      </c>
      <c r="C67" s="8">
        <v>14.277320209656429</v>
      </c>
      <c r="D67" s="8">
        <v>12.519004557407673</v>
      </c>
      <c r="E67" s="8">
        <v>10.940419812933099</v>
      </c>
      <c r="F67" s="8">
        <v>14.939538388296189</v>
      </c>
      <c r="G67" s="8">
        <v>13.450723034797024</v>
      </c>
      <c r="H67" s="8">
        <v>13.71315413312295</v>
      </c>
      <c r="I67" s="8">
        <v>9.2694240460763044</v>
      </c>
      <c r="J67" s="8">
        <v>11.840984620286514</v>
      </c>
      <c r="K67" s="8">
        <v>7.3456631218808948</v>
      </c>
      <c r="L67" s="8">
        <v>19.264419771991612</v>
      </c>
      <c r="M67" s="8">
        <v>17.406098939125311</v>
      </c>
      <c r="N67" s="8">
        <v>18.213797151352807</v>
      </c>
      <c r="O67" s="8">
        <v>11.146327200634721</v>
      </c>
      <c r="P67" s="8">
        <v>15.192720464589643</v>
      </c>
      <c r="Q67" s="8">
        <v>13.84977658829426</v>
      </c>
      <c r="R67" s="8">
        <v>12.63600472612562</v>
      </c>
      <c r="S67" s="8">
        <v>10.200215390777643</v>
      </c>
    </row>
    <row r="68" spans="1:19" x14ac:dyDescent="0.25">
      <c r="A68" s="7" t="s">
        <v>98</v>
      </c>
      <c r="B68" s="8">
        <v>13.088627810374401</v>
      </c>
      <c r="C68" s="8">
        <v>14.433991069693191</v>
      </c>
      <c r="D68" s="8">
        <v>12.576863816291736</v>
      </c>
      <c r="E68" s="8">
        <v>9.2460788562900849</v>
      </c>
      <c r="F68" s="8">
        <v>14.883098269702838</v>
      </c>
      <c r="G68" s="8">
        <v>13.568744422686381</v>
      </c>
      <c r="H68" s="8">
        <v>13.455751940751174</v>
      </c>
      <c r="I68" s="8">
        <v>9.7719180826934355</v>
      </c>
      <c r="J68" s="8">
        <v>12.165416826507139</v>
      </c>
      <c r="K68" s="8">
        <v>7.3761582068081504</v>
      </c>
      <c r="L68" s="8">
        <v>19.507459168104841</v>
      </c>
      <c r="M68" s="8">
        <v>17.959930351911485</v>
      </c>
      <c r="N68" s="8">
        <v>18.492451219853013</v>
      </c>
      <c r="O68" s="8">
        <v>10.532734549156741</v>
      </c>
      <c r="P68" s="8">
        <v>14.920903762945446</v>
      </c>
      <c r="Q68" s="8">
        <v>13.891628495835493</v>
      </c>
      <c r="R68" s="8">
        <v>12.476990237602051</v>
      </c>
      <c r="S68" s="8">
        <v>11.010277437951057</v>
      </c>
    </row>
    <row r="69" spans="1:19" x14ac:dyDescent="0.25">
      <c r="A69" s="7" t="s">
        <v>99</v>
      </c>
      <c r="B69" s="8">
        <v>13.126954209565877</v>
      </c>
      <c r="C69" s="8">
        <v>14.200869172670815</v>
      </c>
      <c r="D69" s="8">
        <v>12.717709634791179</v>
      </c>
      <c r="E69" s="8">
        <v>9.4489402399172455</v>
      </c>
      <c r="F69" s="8">
        <v>15.669558786099079</v>
      </c>
      <c r="G69" s="8">
        <v>13.460128186895114</v>
      </c>
      <c r="H69" s="8">
        <v>13.863342074909999</v>
      </c>
      <c r="I69" s="8">
        <v>9.3687945898270151</v>
      </c>
      <c r="J69" s="8">
        <v>12.480487600367288</v>
      </c>
      <c r="K69" s="8">
        <v>7.1875048073149657</v>
      </c>
      <c r="L69" s="8">
        <v>19.199601221706569</v>
      </c>
      <c r="M69" s="8">
        <v>18.218873662548631</v>
      </c>
      <c r="N69" s="8">
        <v>19.086866379208832</v>
      </c>
      <c r="O69" s="8">
        <v>11.163594849051002</v>
      </c>
      <c r="P69" s="8">
        <v>15.03062157143823</v>
      </c>
      <c r="Q69" s="8">
        <v>13.814918255384821</v>
      </c>
      <c r="R69" s="8">
        <v>12.228156165393509</v>
      </c>
      <c r="S69" s="8">
        <v>11.165287834731725</v>
      </c>
    </row>
    <row r="70" spans="1:19" x14ac:dyDescent="0.25">
      <c r="A70" s="7" t="s">
        <v>100</v>
      </c>
      <c r="B70" s="8">
        <v>12.953116785471018</v>
      </c>
      <c r="C70" s="8">
        <v>14.290566426241433</v>
      </c>
      <c r="D70" s="8">
        <v>12.467636204649091</v>
      </c>
      <c r="E70" s="8">
        <v>7.7800727069736677</v>
      </c>
      <c r="F70" s="8">
        <v>14.212941669653366</v>
      </c>
      <c r="G70" s="8">
        <v>13.500509616926099</v>
      </c>
      <c r="H70" s="8">
        <v>13.175465098909882</v>
      </c>
      <c r="I70" s="8">
        <v>9.5635902238882142</v>
      </c>
      <c r="J70" s="8">
        <v>11.856209215075484</v>
      </c>
      <c r="K70" s="8">
        <v>7.363842346338993</v>
      </c>
      <c r="L70" s="8">
        <v>19.443754930261729</v>
      </c>
      <c r="M70" s="8">
        <v>19.063797703842212</v>
      </c>
      <c r="N70" s="8">
        <v>17.505586726487092</v>
      </c>
      <c r="O70" s="8">
        <v>10.604787760038091</v>
      </c>
      <c r="P70" s="8">
        <v>15.650895817869685</v>
      </c>
      <c r="Q70" s="8">
        <v>13.548366034109447</v>
      </c>
      <c r="R70" s="8">
        <v>12.163290071715346</v>
      </c>
      <c r="S70" s="8">
        <v>10.312864463242606</v>
      </c>
    </row>
    <row r="71" spans="1:19" x14ac:dyDescent="0.25">
      <c r="A71" s="7" t="s">
        <v>101</v>
      </c>
      <c r="B71" s="8">
        <v>13.150071245715273</v>
      </c>
      <c r="C71" s="8">
        <v>14.346249156966477</v>
      </c>
      <c r="D71" s="8">
        <v>12.697648376186464</v>
      </c>
      <c r="E71" s="8">
        <v>8.5451462106581761</v>
      </c>
      <c r="F71" s="8">
        <v>15.922411437783717</v>
      </c>
      <c r="G71" s="8">
        <v>13.779097846937837</v>
      </c>
      <c r="H71" s="8">
        <v>13.269652825418484</v>
      </c>
      <c r="I71" s="8">
        <v>9.4207431592613045</v>
      </c>
      <c r="J71" s="8">
        <v>12.265278742566361</v>
      </c>
      <c r="K71" s="8">
        <v>7.2722898751510439</v>
      </c>
      <c r="L71" s="8">
        <v>20.273113712498485</v>
      </c>
      <c r="M71" s="8">
        <v>17.919872789462413</v>
      </c>
      <c r="N71" s="8">
        <v>18.561629214765901</v>
      </c>
      <c r="O71" s="8">
        <v>10.910748010405555</v>
      </c>
      <c r="P71" s="8">
        <v>15.261289730203586</v>
      </c>
      <c r="Q71" s="8">
        <v>13.891173088715476</v>
      </c>
      <c r="R71" s="8">
        <v>12.35250477952389</v>
      </c>
      <c r="S71" s="8">
        <v>10.389430900367119</v>
      </c>
    </row>
    <row r="72" spans="1:19" x14ac:dyDescent="0.25">
      <c r="A72" s="7" t="s">
        <v>102</v>
      </c>
      <c r="B72" s="8">
        <v>13.07799780772689</v>
      </c>
      <c r="C72" s="8">
        <v>14.428969439086288</v>
      </c>
      <c r="D72" s="8">
        <v>12.574015264643005</v>
      </c>
      <c r="E72" s="8">
        <v>9.6452899704343906</v>
      </c>
      <c r="F72" s="8">
        <v>15.962305208105892</v>
      </c>
      <c r="G72" s="8">
        <v>13.498739688190113</v>
      </c>
      <c r="H72" s="8">
        <v>13.128962712240414</v>
      </c>
      <c r="I72" s="8">
        <v>9.4366579835166018</v>
      </c>
      <c r="J72" s="8">
        <v>11.870863543035433</v>
      </c>
      <c r="K72" s="8">
        <v>7.3841034961709733</v>
      </c>
      <c r="L72" s="8">
        <v>20.889091278960855</v>
      </c>
      <c r="M72" s="8">
        <v>18.021419868093535</v>
      </c>
      <c r="N72" s="8">
        <v>17.503382055122415</v>
      </c>
      <c r="O72" s="8">
        <v>11.126637153597123</v>
      </c>
      <c r="P72" s="8">
        <v>15.300853890323479</v>
      </c>
      <c r="Q72" s="8">
        <v>13.607352006020207</v>
      </c>
      <c r="R72" s="8">
        <v>12.629646537391936</v>
      </c>
      <c r="S72" s="8">
        <v>10.585245581562924</v>
      </c>
    </row>
    <row r="73" spans="1:19" x14ac:dyDescent="0.25">
      <c r="A73" s="7" t="s">
        <v>103</v>
      </c>
      <c r="B73" s="8">
        <v>13.286736462739544</v>
      </c>
      <c r="C73" s="8">
        <v>14.663173860505935</v>
      </c>
      <c r="D73" s="8">
        <v>12.78732281535193</v>
      </c>
      <c r="E73" s="8">
        <v>10.158754592740499</v>
      </c>
      <c r="F73" s="8">
        <v>15.467798397099511</v>
      </c>
      <c r="G73" s="8">
        <v>13.192034752329665</v>
      </c>
      <c r="H73" s="8">
        <v>13.259421730495857</v>
      </c>
      <c r="I73" s="8">
        <v>9.7081919916640782</v>
      </c>
      <c r="J73" s="8">
        <v>12.521846847539257</v>
      </c>
      <c r="K73" s="8">
        <v>7.4414084943386074</v>
      </c>
      <c r="L73" s="8">
        <v>20.491113749581313</v>
      </c>
      <c r="M73" s="8">
        <v>18.516309870242743</v>
      </c>
      <c r="N73" s="8">
        <v>17.932238768699033</v>
      </c>
      <c r="O73" s="8">
        <v>11.209346009370041</v>
      </c>
      <c r="P73" s="8">
        <v>15.715295295490419</v>
      </c>
      <c r="Q73" s="8">
        <v>14.330187967696775</v>
      </c>
      <c r="R73" s="8">
        <v>12.449465681119383</v>
      </c>
      <c r="S73" s="8">
        <v>11.472945282968425</v>
      </c>
    </row>
    <row r="74" spans="1:19" x14ac:dyDescent="0.25">
      <c r="A74" s="7" t="s">
        <v>104</v>
      </c>
      <c r="B74" s="8">
        <v>13.222338639851642</v>
      </c>
      <c r="C74" s="8">
        <v>14.358257489442204</v>
      </c>
      <c r="D74" s="8">
        <v>12.812117295854266</v>
      </c>
      <c r="E74" s="8">
        <v>9.1353660324958454</v>
      </c>
      <c r="F74" s="8">
        <v>18.481285290172973</v>
      </c>
      <c r="G74" s="8">
        <v>13.524997196956333</v>
      </c>
      <c r="H74" s="8">
        <v>13.209595275912241</v>
      </c>
      <c r="I74" s="8">
        <v>9.6284960347908211</v>
      </c>
      <c r="J74" s="8">
        <v>12.518238990405436</v>
      </c>
      <c r="K74" s="8">
        <v>7.676139008045836</v>
      </c>
      <c r="L74" s="8">
        <v>19.819336619560854</v>
      </c>
      <c r="M74" s="8">
        <v>19.728878602101187</v>
      </c>
      <c r="N74" s="8">
        <v>17.569960985833376</v>
      </c>
      <c r="O74" s="8">
        <v>10.860717947570674</v>
      </c>
      <c r="P74" s="8">
        <v>15.409234079316153</v>
      </c>
      <c r="Q74" s="8">
        <v>13.923209273053541</v>
      </c>
      <c r="R74" s="8">
        <v>12.437824287147317</v>
      </c>
      <c r="S74" s="8">
        <v>10.736730864331118</v>
      </c>
    </row>
    <row r="75" spans="1:19" x14ac:dyDescent="0.25">
      <c r="A75" s="7" t="s">
        <v>105</v>
      </c>
      <c r="B75" s="8">
        <v>13.333768387256255</v>
      </c>
      <c r="C75" s="8">
        <v>14.578087864341416</v>
      </c>
      <c r="D75" s="8">
        <v>12.884698889033308</v>
      </c>
      <c r="E75" s="8">
        <v>8.3890839505867465</v>
      </c>
      <c r="F75" s="8">
        <v>16.866283247141432</v>
      </c>
      <c r="G75" s="8">
        <v>13.558656160874344</v>
      </c>
      <c r="H75" s="8">
        <v>14.207748889633161</v>
      </c>
      <c r="I75" s="8">
        <v>9.8557326061122001</v>
      </c>
      <c r="J75" s="8">
        <v>12.937626738168952</v>
      </c>
      <c r="K75" s="8">
        <v>7.4877424595601587</v>
      </c>
      <c r="L75" s="8">
        <v>19.920240191566823</v>
      </c>
      <c r="M75" s="8">
        <v>18.65380231621042</v>
      </c>
      <c r="N75" s="8">
        <v>18.073471681007565</v>
      </c>
      <c r="O75" s="8">
        <v>10.705609851881764</v>
      </c>
      <c r="P75" s="8">
        <v>15.805650476187495</v>
      </c>
      <c r="Q75" s="8">
        <v>13.78140216007623</v>
      </c>
      <c r="R75" s="8">
        <v>12.772909642911442</v>
      </c>
      <c r="S75" s="8">
        <v>11.012931577931145</v>
      </c>
    </row>
    <row r="76" spans="1:19" x14ac:dyDescent="0.25">
      <c r="A76" s="7" t="s">
        <v>106</v>
      </c>
      <c r="B76" s="8">
        <v>13.493141896889506</v>
      </c>
      <c r="C76" s="8">
        <v>14.614201916085991</v>
      </c>
      <c r="D76" s="8">
        <v>13.09195348154943</v>
      </c>
      <c r="E76" s="8">
        <v>9.9002974764768847</v>
      </c>
      <c r="F76" s="8">
        <v>16.634903432737445</v>
      </c>
      <c r="G76" s="8">
        <v>13.787345343049681</v>
      </c>
      <c r="H76" s="8">
        <v>14.209778260202523</v>
      </c>
      <c r="I76" s="8">
        <v>9.9650110031405088</v>
      </c>
      <c r="J76" s="8">
        <v>12.235885871668472</v>
      </c>
      <c r="K76" s="8">
        <v>7.6691643839134978</v>
      </c>
      <c r="L76" s="8">
        <v>21.144231542639812</v>
      </c>
      <c r="M76" s="8">
        <v>19.042896630520509</v>
      </c>
      <c r="N76" s="8">
        <v>18.128314533614613</v>
      </c>
      <c r="O76" s="8">
        <v>11.758036475625458</v>
      </c>
      <c r="P76" s="8">
        <v>15.564273334304199</v>
      </c>
      <c r="Q76" s="8">
        <v>13.825425145646927</v>
      </c>
      <c r="R76" s="8">
        <v>12.683283990479415</v>
      </c>
      <c r="S76" s="8">
        <v>11.238128576019486</v>
      </c>
    </row>
    <row r="77" spans="1:19" x14ac:dyDescent="0.25">
      <c r="A77" s="7" t="s">
        <v>107</v>
      </c>
      <c r="B77" s="8">
        <v>13.36208958677569</v>
      </c>
      <c r="C77" s="8">
        <v>14.584973763067659</v>
      </c>
      <c r="D77" s="8">
        <v>12.952931059276597</v>
      </c>
      <c r="E77" s="8">
        <v>8.3286701903105396</v>
      </c>
      <c r="F77" s="8">
        <v>16.976558136326446</v>
      </c>
      <c r="G77" s="8">
        <v>13.463722629287462</v>
      </c>
      <c r="H77" s="8">
        <v>13.703905123567965</v>
      </c>
      <c r="I77" s="8">
        <v>9.7570000274831727</v>
      </c>
      <c r="J77" s="8">
        <v>12.332079310523094</v>
      </c>
      <c r="K77" s="8">
        <v>7.6532860738059316</v>
      </c>
      <c r="L77" s="8">
        <v>20.703954056435155</v>
      </c>
      <c r="M77" s="8">
        <v>19.423476620577599</v>
      </c>
      <c r="N77" s="8">
        <v>17.550291254475663</v>
      </c>
      <c r="O77" s="8">
        <v>11.498372619290159</v>
      </c>
      <c r="P77" s="8">
        <v>15.305616553072234</v>
      </c>
      <c r="Q77" s="8">
        <v>13.957599667403526</v>
      </c>
      <c r="R77" s="8">
        <v>12.440611121755428</v>
      </c>
      <c r="S77" s="8">
        <v>11.520892609271259</v>
      </c>
    </row>
    <row r="78" spans="1:19" x14ac:dyDescent="0.25">
      <c r="A78" s="7" t="s">
        <v>108</v>
      </c>
      <c r="B78" s="8">
        <v>13.499228637627587</v>
      </c>
      <c r="C78" s="8">
        <v>14.5783991908494</v>
      </c>
      <c r="D78" s="8">
        <v>13.117855084497549</v>
      </c>
      <c r="E78" s="8">
        <v>9.6317699818210265</v>
      </c>
      <c r="F78" s="8">
        <v>16.502398197210074</v>
      </c>
      <c r="G78" s="8">
        <v>14.086559985386058</v>
      </c>
      <c r="H78" s="8">
        <v>13.557066864340138</v>
      </c>
      <c r="I78" s="8">
        <v>9.5691453658277545</v>
      </c>
      <c r="J78" s="8">
        <v>12.056507985589805</v>
      </c>
      <c r="K78" s="8">
        <v>7.9287679756128586</v>
      </c>
      <c r="L78" s="8">
        <v>20.396661838558103</v>
      </c>
      <c r="M78" s="8">
        <v>19.607574647335298</v>
      </c>
      <c r="N78" s="8">
        <v>18.586983861176169</v>
      </c>
      <c r="O78" s="8">
        <v>11.632891388075514</v>
      </c>
      <c r="P78" s="8">
        <v>15.77339000567804</v>
      </c>
      <c r="Q78" s="8">
        <v>13.923734580083906</v>
      </c>
      <c r="R78" s="8">
        <v>12.806677445257506</v>
      </c>
      <c r="S78" s="8">
        <v>11.202165165783146</v>
      </c>
    </row>
    <row r="79" spans="1:19" x14ac:dyDescent="0.25">
      <c r="A79" s="7" t="s">
        <v>109</v>
      </c>
      <c r="B79" s="8">
        <v>13.560305795232127</v>
      </c>
      <c r="C79" s="8">
        <v>14.657891979444914</v>
      </c>
      <c r="D79" s="8">
        <v>13.17892768790348</v>
      </c>
      <c r="E79" s="8">
        <v>9.1354760517491513</v>
      </c>
      <c r="F79" s="8">
        <v>18.145006460995042</v>
      </c>
      <c r="G79" s="8">
        <v>13.886208818970251</v>
      </c>
      <c r="H79" s="8">
        <v>13.957718550920758</v>
      </c>
      <c r="I79" s="8">
        <v>9.8526794160204876</v>
      </c>
      <c r="J79" s="8">
        <v>13.381409509515807</v>
      </c>
      <c r="K79" s="8">
        <v>7.6220041899794966</v>
      </c>
      <c r="L79" s="8">
        <v>20.440544413125529</v>
      </c>
      <c r="M79" s="8">
        <v>19.742884950028717</v>
      </c>
      <c r="N79" s="8">
        <v>18.367585923396263</v>
      </c>
      <c r="O79" s="8">
        <v>11.237913461538458</v>
      </c>
      <c r="P79" s="8">
        <v>16.426103055840407</v>
      </c>
      <c r="Q79" s="8">
        <v>13.949768605789476</v>
      </c>
      <c r="R79" s="8">
        <v>12.663845733521052</v>
      </c>
      <c r="S79" s="8">
        <v>10.846300481546837</v>
      </c>
    </row>
    <row r="80" spans="1:19" x14ac:dyDescent="0.25">
      <c r="A80" s="7" t="s">
        <v>110</v>
      </c>
      <c r="B80" s="8">
        <v>13.79787983417801</v>
      </c>
      <c r="C80" s="8">
        <v>14.774198155570783</v>
      </c>
      <c r="D80" s="8">
        <v>13.447147167091625</v>
      </c>
      <c r="E80" s="8">
        <v>10.561075651308917</v>
      </c>
      <c r="F80" s="8">
        <v>17.785996106343433</v>
      </c>
      <c r="G80" s="8">
        <v>14.394512949812682</v>
      </c>
      <c r="H80" s="8">
        <v>14.038358997952177</v>
      </c>
      <c r="I80" s="8">
        <v>9.9579294238636589</v>
      </c>
      <c r="J80" s="8">
        <v>12.811825252604862</v>
      </c>
      <c r="K80" s="8">
        <v>7.8994054216446337</v>
      </c>
      <c r="L80" s="8">
        <v>20.83455120373478</v>
      </c>
      <c r="M80" s="8">
        <v>19.108308439042357</v>
      </c>
      <c r="N80" s="8">
        <v>18.772421191936758</v>
      </c>
      <c r="O80" s="8">
        <v>12.816374272624287</v>
      </c>
      <c r="P80" s="8">
        <v>15.643568900426549</v>
      </c>
      <c r="Q80" s="8">
        <v>14.405109531307422</v>
      </c>
      <c r="R80" s="8">
        <v>13.125518334043281</v>
      </c>
      <c r="S80" s="8">
        <v>10.718785526164371</v>
      </c>
    </row>
    <row r="81" spans="1:19" x14ac:dyDescent="0.25">
      <c r="A81" s="7" t="s">
        <v>111</v>
      </c>
      <c r="B81" s="8">
        <v>13.828350205069968</v>
      </c>
      <c r="C81" s="8">
        <v>14.802279702684169</v>
      </c>
      <c r="D81" s="8">
        <v>13.479993123598785</v>
      </c>
      <c r="E81" s="8">
        <v>9.8305927292836266</v>
      </c>
      <c r="F81" s="8">
        <v>16.169744164041131</v>
      </c>
      <c r="G81" s="8">
        <v>14.471353573523354</v>
      </c>
      <c r="H81" s="8">
        <v>14.558668701827953</v>
      </c>
      <c r="I81" s="8">
        <v>10.191125555200559</v>
      </c>
      <c r="J81" s="8">
        <v>13.02642094299501</v>
      </c>
      <c r="K81" s="8">
        <v>8.0687116200232989</v>
      </c>
      <c r="L81" s="8">
        <v>20.187177347382782</v>
      </c>
      <c r="M81" s="8">
        <v>20.2472950800591</v>
      </c>
      <c r="N81" s="8">
        <v>18.57266615815314</v>
      </c>
      <c r="O81" s="8">
        <v>11.524978265339717</v>
      </c>
      <c r="P81" s="8">
        <v>15.709513537440616</v>
      </c>
      <c r="Q81" s="8">
        <v>14.277552502812073</v>
      </c>
      <c r="R81" s="8">
        <v>12.81499533581456</v>
      </c>
      <c r="S81" s="8">
        <v>12.188950840246104</v>
      </c>
    </row>
    <row r="82" spans="1:19" x14ac:dyDescent="0.25">
      <c r="A82" s="7" t="s">
        <v>112</v>
      </c>
      <c r="B82" s="8">
        <v>13.684618188969916</v>
      </c>
      <c r="C82" s="8">
        <v>14.853630245937744</v>
      </c>
      <c r="D82" s="8">
        <v>13.27518202543135</v>
      </c>
      <c r="E82" s="8">
        <v>9.891162965750846</v>
      </c>
      <c r="F82" s="8">
        <v>17.674955102724478</v>
      </c>
      <c r="G82" s="8">
        <v>13.925212171190921</v>
      </c>
      <c r="H82" s="8">
        <v>14.938236090022428</v>
      </c>
      <c r="I82" s="8">
        <v>9.8797290907177402</v>
      </c>
      <c r="J82" s="8">
        <v>12.323214361004741</v>
      </c>
      <c r="K82" s="8">
        <v>8.0301042503364606</v>
      </c>
      <c r="L82" s="8">
        <v>20.86289067791391</v>
      </c>
      <c r="M82" s="8">
        <v>19.580352570034361</v>
      </c>
      <c r="N82" s="8">
        <v>18.610485990235361</v>
      </c>
      <c r="O82" s="8">
        <v>11.062547774807785</v>
      </c>
      <c r="P82" s="8">
        <v>15.290118942392201</v>
      </c>
      <c r="Q82" s="8">
        <v>14.854349871232943</v>
      </c>
      <c r="R82" s="8">
        <v>12.848195255786122</v>
      </c>
      <c r="S82" s="8">
        <v>11.561464800436399</v>
      </c>
    </row>
    <row r="83" spans="1:19" x14ac:dyDescent="0.25">
      <c r="A83" s="7" t="s">
        <v>113</v>
      </c>
      <c r="B83" s="8">
        <v>13.992868393161295</v>
      </c>
      <c r="C83" s="8">
        <v>14.786296577601115</v>
      </c>
      <c r="D83" s="8">
        <v>13.727424316694117</v>
      </c>
      <c r="E83" s="8">
        <v>9.320119642484439</v>
      </c>
      <c r="F83" s="8">
        <v>16.59478559886572</v>
      </c>
      <c r="G83" s="8">
        <v>14.325946893605678</v>
      </c>
      <c r="H83" s="8">
        <v>15.216330807483711</v>
      </c>
      <c r="I83" s="8">
        <v>10.046286840710838</v>
      </c>
      <c r="J83" s="8">
        <v>13.494063079134692</v>
      </c>
      <c r="K83" s="8">
        <v>8.3838339028511797</v>
      </c>
      <c r="L83" s="8">
        <v>20.623997318002068</v>
      </c>
      <c r="M83" s="8">
        <v>21.680047183424961</v>
      </c>
      <c r="N83" s="8">
        <v>19.300037171307327</v>
      </c>
      <c r="O83" s="8">
        <v>11.59736628139237</v>
      </c>
      <c r="P83" s="8">
        <v>15.829307977615333</v>
      </c>
      <c r="Q83" s="8">
        <v>13.907857592909759</v>
      </c>
      <c r="R83" s="8">
        <v>12.747005872890687</v>
      </c>
      <c r="S83" s="8">
        <v>12.256562961127319</v>
      </c>
    </row>
    <row r="84" spans="1:19" x14ac:dyDescent="0.25">
      <c r="A84" s="7" t="s">
        <v>114</v>
      </c>
      <c r="B84" s="8">
        <v>14.095328845221514</v>
      </c>
      <c r="C84" s="8">
        <v>15.332290921361849</v>
      </c>
      <c r="D84" s="8">
        <v>13.655796336295211</v>
      </c>
      <c r="E84" s="8">
        <v>11.429215926387949</v>
      </c>
      <c r="F84" s="8">
        <v>16.971975474217142</v>
      </c>
      <c r="G84" s="8">
        <v>14.769308332681758</v>
      </c>
      <c r="H84" s="8">
        <v>15.004454807538128</v>
      </c>
      <c r="I84" s="8">
        <v>10.426715604978689</v>
      </c>
      <c r="J84" s="8">
        <v>13.082201759993472</v>
      </c>
      <c r="K84" s="8">
        <v>8.4835940655975701</v>
      </c>
      <c r="L84" s="8">
        <v>20.958335905897385</v>
      </c>
      <c r="M84" s="8">
        <v>19.128176239182896</v>
      </c>
      <c r="N84" s="8">
        <v>19.126538398985126</v>
      </c>
      <c r="O84" s="8">
        <v>12.171906792409764</v>
      </c>
      <c r="P84" s="8">
        <v>16.176154307766879</v>
      </c>
      <c r="Q84" s="8">
        <v>14.284075471448793</v>
      </c>
      <c r="R84" s="8">
        <v>13.441470683587655</v>
      </c>
      <c r="S84" s="8">
        <v>12.345141526042642</v>
      </c>
    </row>
    <row r="85" spans="1:19" x14ac:dyDescent="0.25">
      <c r="A85" s="7" t="s">
        <v>115</v>
      </c>
      <c r="B85" s="8">
        <v>13.858059384007412</v>
      </c>
      <c r="C85" s="8">
        <v>14.882916866597341</v>
      </c>
      <c r="D85" s="8">
        <v>13.518205377318306</v>
      </c>
      <c r="E85" s="8">
        <v>10.743913323497036</v>
      </c>
      <c r="F85" s="8">
        <v>16.607707200625597</v>
      </c>
      <c r="G85" s="8">
        <v>14.313522411993997</v>
      </c>
      <c r="H85" s="8">
        <v>14.21525533775414</v>
      </c>
      <c r="I85" s="8">
        <v>10.365436291966207</v>
      </c>
      <c r="J85" s="8">
        <v>13.392440371406405</v>
      </c>
      <c r="K85" s="8">
        <v>8.1145779936389548</v>
      </c>
      <c r="L85" s="8">
        <v>20.473185065795889</v>
      </c>
      <c r="M85" s="8">
        <v>20.023050047153866</v>
      </c>
      <c r="N85" s="8">
        <v>18.3449892907711</v>
      </c>
      <c r="O85" s="8">
        <v>12.148163523490551</v>
      </c>
      <c r="P85" s="8">
        <v>15.938580889188374</v>
      </c>
      <c r="Q85" s="8">
        <v>14.114954454786469</v>
      </c>
      <c r="R85" s="8">
        <v>12.90446789471838</v>
      </c>
      <c r="S85" s="8">
        <v>11.610948211937471</v>
      </c>
    </row>
    <row r="86" spans="1:19" x14ac:dyDescent="0.25">
      <c r="A86" s="7" t="s">
        <v>116</v>
      </c>
      <c r="B86" s="8">
        <v>14.18479786185677</v>
      </c>
      <c r="C86" s="8">
        <v>15.222564645488834</v>
      </c>
      <c r="D86" s="8">
        <v>13.836880969659131</v>
      </c>
      <c r="E86" s="8">
        <v>10.845059428774173</v>
      </c>
      <c r="F86" s="8">
        <v>16.947910889684085</v>
      </c>
      <c r="G86" s="8">
        <v>14.983857138772452</v>
      </c>
      <c r="H86" s="8">
        <v>15.358488293541706</v>
      </c>
      <c r="I86" s="8">
        <v>10.398716680589414</v>
      </c>
      <c r="J86" s="8">
        <v>13.051037951299145</v>
      </c>
      <c r="K86" s="8">
        <v>8.7270065224747118</v>
      </c>
      <c r="L86" s="8">
        <v>21.013464170448923</v>
      </c>
      <c r="M86" s="8">
        <v>19.449464928330915</v>
      </c>
      <c r="N86" s="8">
        <v>18.285050885888065</v>
      </c>
      <c r="O86" s="8">
        <v>11.632314409811325</v>
      </c>
      <c r="P86" s="8">
        <v>16.421863719298841</v>
      </c>
      <c r="Q86" s="8">
        <v>14.429140622901455</v>
      </c>
      <c r="R86" s="8">
        <v>13.421660620424948</v>
      </c>
      <c r="S86" s="8">
        <v>12.915763733329086</v>
      </c>
    </row>
    <row r="87" spans="1:19" x14ac:dyDescent="0.25">
      <c r="A87" s="7" t="s">
        <v>117</v>
      </c>
      <c r="B87" s="8">
        <v>14.281103932610508</v>
      </c>
      <c r="C87" s="8">
        <v>15.205641396634501</v>
      </c>
      <c r="D87" s="8">
        <v>13.948446246297722</v>
      </c>
      <c r="E87" s="8">
        <v>9.5314997842835112</v>
      </c>
      <c r="F87" s="8">
        <v>17.354530075535465</v>
      </c>
      <c r="G87" s="8">
        <v>14.674747249203486</v>
      </c>
      <c r="H87" s="8">
        <v>15.327965647580859</v>
      </c>
      <c r="I87" s="8">
        <v>10.668236155447984</v>
      </c>
      <c r="J87" s="8">
        <v>13.295311466275594</v>
      </c>
      <c r="K87" s="8">
        <v>8.7843864951543846</v>
      </c>
      <c r="L87" s="8">
        <v>22.105196605108024</v>
      </c>
      <c r="M87" s="8">
        <v>19.933325895341966</v>
      </c>
      <c r="N87" s="8">
        <v>18.546496992045217</v>
      </c>
      <c r="O87" s="8">
        <v>12.208996460083124</v>
      </c>
      <c r="P87" s="8">
        <v>16.202562054388693</v>
      </c>
      <c r="Q87" s="8">
        <v>14.612326355552351</v>
      </c>
      <c r="R87" s="8">
        <v>13.212039656056781</v>
      </c>
      <c r="S87" s="8">
        <v>12.054810173771488</v>
      </c>
    </row>
    <row r="88" spans="1:19" x14ac:dyDescent="0.25">
      <c r="A88" s="7" t="s">
        <v>118</v>
      </c>
      <c r="B88" s="8">
        <v>14.523631068689022</v>
      </c>
      <c r="C88" s="8">
        <v>15.593609171685838</v>
      </c>
      <c r="D88" s="8">
        <v>14.152890538719779</v>
      </c>
      <c r="E88" s="8">
        <v>9.8726563831495255</v>
      </c>
      <c r="F88" s="8">
        <v>16.582244613328104</v>
      </c>
      <c r="G88" s="8">
        <v>15.362494260232264</v>
      </c>
      <c r="H88" s="8">
        <v>15.99806643457975</v>
      </c>
      <c r="I88" s="8">
        <v>10.694303867656567</v>
      </c>
      <c r="J88" s="8">
        <v>13.557989542828675</v>
      </c>
      <c r="K88" s="8">
        <v>8.3808236551578865</v>
      </c>
      <c r="L88" s="8">
        <v>22.474034254481914</v>
      </c>
      <c r="M88" s="8">
        <v>20.960724150273368</v>
      </c>
      <c r="N88" s="8">
        <v>19.35589913742205</v>
      </c>
      <c r="O88" s="8">
        <v>12.870458209591753</v>
      </c>
      <c r="P88" s="8">
        <v>16.575249567587075</v>
      </c>
      <c r="Q88" s="8">
        <v>14.660799289438147</v>
      </c>
      <c r="R88" s="8">
        <v>13.334605277576324</v>
      </c>
      <c r="S88" s="8">
        <v>11.905274787022215</v>
      </c>
    </row>
    <row r="89" spans="1:19" x14ac:dyDescent="0.25">
      <c r="A89" s="7" t="s">
        <v>119</v>
      </c>
      <c r="B89" s="8">
        <v>14.45851551787386</v>
      </c>
      <c r="C89" s="8">
        <v>15.248491327699124</v>
      </c>
      <c r="D89" s="8">
        <v>14.192509006362696</v>
      </c>
      <c r="E89" s="8">
        <v>11.12377631703694</v>
      </c>
      <c r="F89" s="8">
        <v>16.361212652637054</v>
      </c>
      <c r="G89" s="8">
        <v>15.229431268348746</v>
      </c>
      <c r="H89" s="8">
        <v>14.717913776802765</v>
      </c>
      <c r="I89" s="8">
        <v>11.27625539334673</v>
      </c>
      <c r="J89" s="8">
        <v>13.741702166022653</v>
      </c>
      <c r="K89" s="8">
        <v>8.8864740053582469</v>
      </c>
      <c r="L89" s="8">
        <v>22.003342887001981</v>
      </c>
      <c r="M89" s="8">
        <v>20.569816085045833</v>
      </c>
      <c r="N89" s="8">
        <v>18.882795076182624</v>
      </c>
      <c r="O89" s="8">
        <v>12.020658840884153</v>
      </c>
      <c r="P89" s="8">
        <v>16.392184758016079</v>
      </c>
      <c r="Q89" s="8">
        <v>14.218455209890971</v>
      </c>
      <c r="R89" s="8">
        <v>13.203283201090679</v>
      </c>
      <c r="S89" s="8">
        <v>12.760683834276659</v>
      </c>
    </row>
    <row r="90" spans="1:19" x14ac:dyDescent="0.25">
      <c r="A90" s="7" t="s">
        <v>120</v>
      </c>
      <c r="B90" s="8">
        <v>14.800965142253764</v>
      </c>
      <c r="C90" s="8">
        <v>15.48276089694356</v>
      </c>
      <c r="D90" s="8">
        <v>14.578290748561193</v>
      </c>
      <c r="E90" s="8">
        <v>10.796920487101024</v>
      </c>
      <c r="F90" s="8">
        <v>16.251222553722904</v>
      </c>
      <c r="G90" s="8">
        <v>15.388239491945374</v>
      </c>
      <c r="H90" s="8">
        <v>16.12781778172506</v>
      </c>
      <c r="I90" s="8">
        <v>11.279290634007651</v>
      </c>
      <c r="J90" s="8">
        <v>13.516967199487517</v>
      </c>
      <c r="K90" s="8">
        <v>9.0157051011525109</v>
      </c>
      <c r="L90" s="8">
        <v>22.759070103973187</v>
      </c>
      <c r="M90" s="8">
        <v>19.526099764353987</v>
      </c>
      <c r="N90" s="8">
        <v>20.033724331723398</v>
      </c>
      <c r="O90" s="8">
        <v>12.916911166472689</v>
      </c>
      <c r="P90" s="8">
        <v>17.07342660366448</v>
      </c>
      <c r="Q90" s="8">
        <v>14.821503923124112</v>
      </c>
      <c r="R90" s="8">
        <v>13.567035459483023</v>
      </c>
      <c r="S90" s="8">
        <v>12.844530892172488</v>
      </c>
    </row>
    <row r="91" spans="1:19" x14ac:dyDescent="0.25">
      <c r="A91" s="7" t="s">
        <v>121</v>
      </c>
      <c r="B91" s="8">
        <v>14.701579330396045</v>
      </c>
      <c r="C91" s="8">
        <v>15.865731596622142</v>
      </c>
      <c r="D91" s="8">
        <v>14.287541749332156</v>
      </c>
      <c r="E91" s="8">
        <v>11.002110467903103</v>
      </c>
      <c r="F91" s="8">
        <v>16.071733517646908</v>
      </c>
      <c r="G91" s="8">
        <v>15.06159382506006</v>
      </c>
      <c r="H91" s="8">
        <v>16.150351650664998</v>
      </c>
      <c r="I91" s="8">
        <v>10.919117281734193</v>
      </c>
      <c r="J91" s="8">
        <v>13.134403947459889</v>
      </c>
      <c r="K91" s="8">
        <v>8.6338141094444651</v>
      </c>
      <c r="L91" s="8">
        <v>21.551971557894369</v>
      </c>
      <c r="M91" s="8">
        <v>20.456038907417952</v>
      </c>
      <c r="N91" s="8">
        <v>19.140057149970826</v>
      </c>
      <c r="O91" s="8">
        <v>13.258918050676245</v>
      </c>
      <c r="P91" s="8">
        <v>16.704268382071906</v>
      </c>
      <c r="Q91" s="8">
        <v>15.230488613663592</v>
      </c>
      <c r="R91" s="8">
        <v>13.711535245994778</v>
      </c>
      <c r="S91" s="8">
        <v>13.218177178968787</v>
      </c>
    </row>
    <row r="92" spans="1:19" x14ac:dyDescent="0.25">
      <c r="A92" s="7" t="s">
        <v>122</v>
      </c>
      <c r="B92" s="8">
        <v>15.02165590194728</v>
      </c>
      <c r="C92" s="8">
        <v>15.889270966841913</v>
      </c>
      <c r="D92" s="8">
        <v>14.723792630198838</v>
      </c>
      <c r="E92" s="8">
        <v>10.131575394154479</v>
      </c>
      <c r="F92" s="8">
        <v>18.244279586006833</v>
      </c>
      <c r="G92" s="8">
        <v>15.310940278406948</v>
      </c>
      <c r="H92" s="8">
        <v>16.58402757928814</v>
      </c>
      <c r="I92" s="8">
        <v>10.963716742837812</v>
      </c>
      <c r="J92" s="8">
        <v>14.138482816470084</v>
      </c>
      <c r="K92" s="8">
        <v>8.8817657532456344</v>
      </c>
      <c r="L92" s="8">
        <v>21.835375498262366</v>
      </c>
      <c r="M92" s="8">
        <v>20.99401196071485</v>
      </c>
      <c r="N92" s="8">
        <v>20.305868221784205</v>
      </c>
      <c r="O92" s="8">
        <v>13.469319025955476</v>
      </c>
      <c r="P92" s="8">
        <v>17.035885913278584</v>
      </c>
      <c r="Q92" s="8">
        <v>14.811189813570085</v>
      </c>
      <c r="R92" s="8">
        <v>13.680700984985084</v>
      </c>
      <c r="S92" s="8">
        <v>13.304489151915764</v>
      </c>
    </row>
    <row r="93" spans="1:19" x14ac:dyDescent="0.25">
      <c r="A93" s="7" t="s">
        <v>123</v>
      </c>
      <c r="B93" s="8">
        <v>15.12911835075856</v>
      </c>
      <c r="C93" s="8">
        <v>15.826158560806617</v>
      </c>
      <c r="D93" s="8">
        <v>14.883618526002733</v>
      </c>
      <c r="E93" s="8">
        <v>12.149237669920691</v>
      </c>
      <c r="F93" s="8">
        <v>17.066967385233358</v>
      </c>
      <c r="G93" s="8">
        <v>15.632153600030406</v>
      </c>
      <c r="H93" s="8">
        <v>16.06758585818497</v>
      </c>
      <c r="I93" s="8">
        <v>11.371694271204264</v>
      </c>
      <c r="J93" s="8">
        <v>13.948665437493394</v>
      </c>
      <c r="K93" s="8">
        <v>8.8106121018706425</v>
      </c>
      <c r="L93" s="8">
        <v>23.184540420101364</v>
      </c>
      <c r="M93" s="8">
        <v>22.129509011668546</v>
      </c>
      <c r="N93" s="8">
        <v>19.297518443232008</v>
      </c>
      <c r="O93" s="8">
        <v>13.53172958785729</v>
      </c>
      <c r="P93" s="8">
        <v>17.067104898738794</v>
      </c>
      <c r="Q93" s="8">
        <v>14.55812807104361</v>
      </c>
      <c r="R93" s="8">
        <v>14.154979034695076</v>
      </c>
      <c r="S93" s="8">
        <v>12.92203683745427</v>
      </c>
    </row>
    <row r="94" spans="1:19" x14ac:dyDescent="0.25">
      <c r="A94" s="7" t="s">
        <v>124</v>
      </c>
      <c r="B94" s="8">
        <v>15.257849520379281</v>
      </c>
      <c r="C94" s="8">
        <v>15.87333128292083</v>
      </c>
      <c r="D94" s="8">
        <v>15.032346541027263</v>
      </c>
      <c r="E94" s="8">
        <v>10.487294977122454</v>
      </c>
      <c r="F94" s="8">
        <v>19.36559716603178</v>
      </c>
      <c r="G94" s="8">
        <v>15.988923173386834</v>
      </c>
      <c r="H94" s="8">
        <v>16.121892081386044</v>
      </c>
      <c r="I94" s="8">
        <v>11.235043325930633</v>
      </c>
      <c r="J94" s="8">
        <v>13.852177858656194</v>
      </c>
      <c r="K94" s="8">
        <v>8.9880407105425011</v>
      </c>
      <c r="L94" s="8">
        <v>21.417279391988824</v>
      </c>
      <c r="M94" s="8">
        <v>22.71002856874652</v>
      </c>
      <c r="N94" s="8">
        <v>19.695977200107667</v>
      </c>
      <c r="O94" s="8">
        <v>13.74280001435684</v>
      </c>
      <c r="P94" s="8">
        <v>16.774542990476899</v>
      </c>
      <c r="Q94" s="8">
        <v>15.232799961069261</v>
      </c>
      <c r="R94" s="8">
        <v>14.422861843557808</v>
      </c>
      <c r="S94" s="8">
        <v>12.471136733139151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9AE3-0D29-401E-999C-A2E84B0683B5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N'!E4-'CpH N'!E3)/'CpH N'!E3</f>
        <v>1.4223723767675814E-2</v>
      </c>
      <c r="C4" s="74">
        <f>('CpH N'!F4-'CpH N'!F3)/'CpH N'!F3</f>
        <v>-2.5272837318387253E-2</v>
      </c>
      <c r="D4" s="74">
        <f>('CpH N'!G4-'CpH N'!G3)/'CpH N'!G3</f>
        <v>4.6995613817217285E-3</v>
      </c>
      <c r="E4" s="74">
        <f>('CpH N'!H4-'CpH N'!H3)/'CpH N'!H3</f>
        <v>5.2261384878067502E-2</v>
      </c>
      <c r="F4" s="74">
        <f>('CpH N'!I4-'CpH N'!I3)/'CpH N'!I3</f>
        <v>1.0108687578081494E-2</v>
      </c>
      <c r="G4" s="74">
        <f>('CpH N'!J4-'CpH N'!J3)/'CpH N'!J3</f>
        <v>3.0806401769387103E-2</v>
      </c>
      <c r="H4" s="74">
        <f>('CpH N'!K4-'CpH N'!K3)/'CpH N'!K3</f>
        <v>-3.0274622703981804E-2</v>
      </c>
      <c r="I4" s="74">
        <f>('CpH N'!L4-'CpH N'!L3)/'CpH N'!L3</f>
        <v>0.10698689272081856</v>
      </c>
      <c r="J4" s="74">
        <f>('CpH N'!M4-'CpH N'!M3)/'CpH N'!M3</f>
        <v>7.8775979549078473E-2</v>
      </c>
      <c r="K4" s="74">
        <f>('CpH N'!N4-'CpH N'!N3)/'CpH N'!N3</f>
        <v>3.1408800011285495E-3</v>
      </c>
      <c r="L4" s="74">
        <f>('CpH N'!O4-'CpH N'!O3)/'CpH N'!O3</f>
        <v>6.8291576165301945E-2</v>
      </c>
      <c r="M4" s="74">
        <f>('CpH N'!P4-'CpH N'!P3)/'CpH N'!P3</f>
        <v>1.7893137641103694E-2</v>
      </c>
      <c r="N4" s="74">
        <f>('CpH N'!Q4-'CpH N'!Q3)/'CpH N'!Q3</f>
        <v>-3.7618013821541695E-2</v>
      </c>
      <c r="O4" s="74">
        <f>('CpH N'!R4-'CpH N'!R3)/'CpH N'!R3</f>
        <v>1.5022533370205891E-2</v>
      </c>
      <c r="P4" s="8"/>
    </row>
    <row r="5" spans="1:16" x14ac:dyDescent="0.25">
      <c r="A5" s="7" t="s">
        <v>35</v>
      </c>
      <c r="B5" s="74">
        <f>('CpH N'!E5-'CpH N'!E4)/'CpH N'!E4</f>
        <v>0.1033378798704888</v>
      </c>
      <c r="C5" s="74">
        <f>('CpH N'!F5-'CpH N'!F4)/'CpH N'!F4</f>
        <v>-1.9283931712232159E-2</v>
      </c>
      <c r="D5" s="74">
        <f>('CpH N'!G5-'CpH N'!G4)/'CpH N'!G4</f>
        <v>-1.5554094343745212E-4</v>
      </c>
      <c r="E5" s="74">
        <f>('CpH N'!H5-'CpH N'!H4)/'CpH N'!H4</f>
        <v>-1.3135161992491885E-2</v>
      </c>
      <c r="F5" s="74">
        <f>('CpH N'!I5-'CpH N'!I4)/'CpH N'!I4</f>
        <v>-9.3448466328463799E-3</v>
      </c>
      <c r="G5" s="74">
        <f>('CpH N'!J5-'CpH N'!J4)/'CpH N'!J4</f>
        <v>3.6812689180351015E-2</v>
      </c>
      <c r="H5" s="74">
        <f>('CpH N'!K5-'CpH N'!K4)/'CpH N'!K4</f>
        <v>2.3434529139916456E-2</v>
      </c>
      <c r="I5" s="74">
        <f>('CpH N'!L5-'CpH N'!L4)/'CpH N'!L4</f>
        <v>2.6610741308706713E-2</v>
      </c>
      <c r="J5" s="74">
        <f>('CpH N'!M5-'CpH N'!M4)/'CpH N'!M4</f>
        <v>-1.4895420246239969E-2</v>
      </c>
      <c r="K5" s="74">
        <f>('CpH N'!N5-'CpH N'!N4)/'CpH N'!N4</f>
        <v>-4.2113444208456294E-2</v>
      </c>
      <c r="L5" s="74">
        <f>('CpH N'!O5-'CpH N'!O4)/'CpH N'!O4</f>
        <v>1.784613735289E-3</v>
      </c>
      <c r="M5" s="74">
        <f>('CpH N'!P5-'CpH N'!P4)/'CpH N'!P4</f>
        <v>6.2538163336845467E-3</v>
      </c>
      <c r="N5" s="74">
        <f>('CpH N'!Q5-'CpH N'!Q4)/'CpH N'!Q4</f>
        <v>6.932950602198388E-4</v>
      </c>
      <c r="O5" s="74">
        <f>('CpH N'!R5-'CpH N'!R4)/'CpH N'!R4</f>
        <v>-1.291892542525999E-2</v>
      </c>
      <c r="P5" s="8"/>
    </row>
    <row r="6" spans="1:16" x14ac:dyDescent="0.25">
      <c r="A6" s="7" t="s">
        <v>36</v>
      </c>
      <c r="B6" s="74">
        <f>('CpH N'!E6-'CpH N'!E5)/'CpH N'!E5</f>
        <v>-0.13847840695600247</v>
      </c>
      <c r="C6" s="74">
        <f>('CpH N'!F6-'CpH N'!F5)/'CpH N'!F5</f>
        <v>-8.014875425739431E-3</v>
      </c>
      <c r="D6" s="74">
        <f>('CpH N'!G6-'CpH N'!G5)/'CpH N'!G5</f>
        <v>1.6182732791011945E-2</v>
      </c>
      <c r="E6" s="74">
        <f>('CpH N'!H6-'CpH N'!H5)/'CpH N'!H5</f>
        <v>3.9253059598787603E-2</v>
      </c>
      <c r="F6" s="74">
        <f>('CpH N'!I6-'CpH N'!I5)/'CpH N'!I5</f>
        <v>-2.2718020807793024E-3</v>
      </c>
      <c r="G6" s="74">
        <f>('CpH N'!J6-'CpH N'!J5)/'CpH N'!J5</f>
        <v>3.1882035583533287E-2</v>
      </c>
      <c r="H6" s="74">
        <f>('CpH N'!K6-'CpH N'!K5)/'CpH N'!K5</f>
        <v>4.2341725066346203E-2</v>
      </c>
      <c r="I6" s="74">
        <f>('CpH N'!L6-'CpH N'!L5)/'CpH N'!L5</f>
        <v>-5.5275362530482867E-2</v>
      </c>
      <c r="J6" s="74">
        <f>('CpH N'!M6-'CpH N'!M5)/'CpH N'!M5</f>
        <v>2.7620196210240432E-2</v>
      </c>
      <c r="K6" s="74">
        <f>('CpH N'!N6-'CpH N'!N5)/'CpH N'!N5</f>
        <v>1.217818844141634E-2</v>
      </c>
      <c r="L6" s="74">
        <f>('CpH N'!O6-'CpH N'!O5)/'CpH N'!O5</f>
        <v>6.0104826847783678E-3</v>
      </c>
      <c r="M6" s="74">
        <f>('CpH N'!P6-'CpH N'!P5)/'CpH N'!P5</f>
        <v>3.8646229564494865E-2</v>
      </c>
      <c r="N6" s="74">
        <f>('CpH N'!Q6-'CpH N'!Q5)/'CpH N'!Q5</f>
        <v>3.0852053980070002E-2</v>
      </c>
      <c r="O6" s="74">
        <f>('CpH N'!R6-'CpH N'!R5)/'CpH N'!R5</f>
        <v>2.1426943533317366E-2</v>
      </c>
      <c r="P6" s="8"/>
    </row>
    <row r="7" spans="1:16" x14ac:dyDescent="0.25">
      <c r="A7" s="7" t="s">
        <v>37</v>
      </c>
      <c r="B7" s="74">
        <f>('CpH N'!E7-'CpH N'!E6)/'CpH N'!E6</f>
        <v>0.1923562999803794</v>
      </c>
      <c r="C7" s="74">
        <f>('CpH N'!F7-'CpH N'!F6)/'CpH N'!F6</f>
        <v>-3.128185316231579E-3</v>
      </c>
      <c r="D7" s="74">
        <f>('CpH N'!G7-'CpH N'!G6)/'CpH N'!G6</f>
        <v>5.0043556669546491E-2</v>
      </c>
      <c r="E7" s="74">
        <f>('CpH N'!H7-'CpH N'!H6)/'CpH N'!H6</f>
        <v>-2.3833810854543884E-2</v>
      </c>
      <c r="F7" s="74">
        <f>('CpH N'!I7-'CpH N'!I6)/'CpH N'!I6</f>
        <v>1.8390660426679532E-2</v>
      </c>
      <c r="G7" s="74">
        <f>('CpH N'!J7-'CpH N'!J6)/'CpH N'!J6</f>
        <v>-3.8441982388726419E-2</v>
      </c>
      <c r="H7" s="74">
        <f>('CpH N'!K7-'CpH N'!K6)/'CpH N'!K6</f>
        <v>1.5438342982287585E-3</v>
      </c>
      <c r="I7" s="74">
        <f>('CpH N'!L7-'CpH N'!L6)/'CpH N'!L6</f>
        <v>1.7591477019513357E-2</v>
      </c>
      <c r="J7" s="74">
        <f>('CpH N'!M7-'CpH N'!M6)/'CpH N'!M6</f>
        <v>-1.3450003320939898E-2</v>
      </c>
      <c r="K7" s="74">
        <f>('CpH N'!N7-'CpH N'!N6)/'CpH N'!N6</f>
        <v>6.6678433430795547E-2</v>
      </c>
      <c r="L7" s="74">
        <f>('CpH N'!O7-'CpH N'!O6)/'CpH N'!O6</f>
        <v>3.2563212792831634E-3</v>
      </c>
      <c r="M7" s="74">
        <f>('CpH N'!P7-'CpH N'!P6)/'CpH N'!P6</f>
        <v>1.1811078768351694E-2</v>
      </c>
      <c r="N7" s="74">
        <f>('CpH N'!Q7-'CpH N'!Q6)/'CpH N'!Q6</f>
        <v>-2.6841175997030158E-2</v>
      </c>
      <c r="O7" s="74">
        <f>('CpH N'!R7-'CpH N'!R6)/'CpH N'!R6</f>
        <v>-6.7957954741566639E-3</v>
      </c>
      <c r="P7" s="8"/>
    </row>
    <row r="8" spans="1:16" x14ac:dyDescent="0.25">
      <c r="A8" s="7" t="s">
        <v>38</v>
      </c>
      <c r="B8" s="74">
        <f>('CpH N'!E8-'CpH N'!E7)/'CpH N'!E7</f>
        <v>-0.15354429329637398</v>
      </c>
      <c r="C8" s="74">
        <f>('CpH N'!F8-'CpH N'!F7)/'CpH N'!F7</f>
        <v>3.5268042543936426E-3</v>
      </c>
      <c r="D8" s="74">
        <f>('CpH N'!G8-'CpH N'!G7)/'CpH N'!G7</f>
        <v>-2.1730454302315613E-2</v>
      </c>
      <c r="E8" s="74">
        <f>('CpH N'!H8-'CpH N'!H7)/'CpH N'!H7</f>
        <v>3.684537601160412E-2</v>
      </c>
      <c r="F8" s="74">
        <f>('CpH N'!I8-'CpH N'!I7)/'CpH N'!I7</f>
        <v>3.6535194010026459E-2</v>
      </c>
      <c r="G8" s="74">
        <f>('CpH N'!J8-'CpH N'!J7)/'CpH N'!J7</f>
        <v>-1.0034219970476252E-2</v>
      </c>
      <c r="H8" s="74">
        <f>('CpH N'!K8-'CpH N'!K7)/'CpH N'!K7</f>
        <v>2.2489706061528659E-2</v>
      </c>
      <c r="I8" s="74">
        <f>('CpH N'!L8-'CpH N'!L7)/'CpH N'!L7</f>
        <v>7.622025974503957E-2</v>
      </c>
      <c r="J8" s="74">
        <f>('CpH N'!M8-'CpH N'!M7)/'CpH N'!M7</f>
        <v>4.0713357407699186E-2</v>
      </c>
      <c r="K8" s="74">
        <f>('CpH N'!N8-'CpH N'!N7)/'CpH N'!N7</f>
        <v>1.8363457711574858E-2</v>
      </c>
      <c r="L8" s="74">
        <f>('CpH N'!O8-'CpH N'!O7)/'CpH N'!O7</f>
        <v>0.1021144784412454</v>
      </c>
      <c r="M8" s="74">
        <f>('CpH N'!P8-'CpH N'!P7)/'CpH N'!P7</f>
        <v>-6.9084799281303726E-4</v>
      </c>
      <c r="N8" s="74">
        <f>('CpH N'!Q8-'CpH N'!Q7)/'CpH N'!Q7</f>
        <v>8.2492039279765221E-3</v>
      </c>
      <c r="O8" s="74">
        <f>('CpH N'!R8-'CpH N'!R7)/'CpH N'!R7</f>
        <v>1.9087683510506336E-2</v>
      </c>
      <c r="P8" s="8"/>
    </row>
    <row r="9" spans="1:16" x14ac:dyDescent="0.25">
      <c r="A9" s="7" t="s">
        <v>39</v>
      </c>
      <c r="B9" s="74">
        <f>('CpH N'!E9-'CpH N'!E8)/'CpH N'!E8</f>
        <v>4.7985173881832162E-2</v>
      </c>
      <c r="C9" s="74">
        <f>('CpH N'!F9-'CpH N'!F8)/'CpH N'!F8</f>
        <v>2.9569674111569987E-2</v>
      </c>
      <c r="D9" s="74">
        <f>('CpH N'!G9-'CpH N'!G8)/'CpH N'!G8</f>
        <v>2.6552821412422708E-2</v>
      </c>
      <c r="E9" s="74">
        <f>('CpH N'!H9-'CpH N'!H8)/'CpH N'!H8</f>
        <v>-1.1232202836814907E-2</v>
      </c>
      <c r="F9" s="74">
        <f>('CpH N'!I9-'CpH N'!I8)/'CpH N'!I8</f>
        <v>7.3962112201279417E-3</v>
      </c>
      <c r="G9" s="74">
        <f>('CpH N'!J9-'CpH N'!J8)/'CpH N'!J8</f>
        <v>2.2711196449305641E-2</v>
      </c>
      <c r="H9" s="74">
        <f>('CpH N'!K9-'CpH N'!K8)/'CpH N'!K8</f>
        <v>3.8167147792937386E-3</v>
      </c>
      <c r="I9" s="74">
        <f>('CpH N'!L9-'CpH N'!L8)/'CpH N'!L8</f>
        <v>-5.4157486902436513E-4</v>
      </c>
      <c r="J9" s="74">
        <f>('CpH N'!M9-'CpH N'!M8)/'CpH N'!M8</f>
        <v>-1.5748962113159789E-2</v>
      </c>
      <c r="K9" s="74">
        <f>('CpH N'!N9-'CpH N'!N8)/'CpH N'!N8</f>
        <v>6.0980211737758354E-2</v>
      </c>
      <c r="L9" s="74">
        <f>('CpH N'!O9-'CpH N'!O8)/'CpH N'!O8</f>
        <v>-2.4029102871020339E-2</v>
      </c>
      <c r="M9" s="74">
        <f>('CpH N'!P9-'CpH N'!P8)/'CpH N'!P8</f>
        <v>-1.964800266774475E-2</v>
      </c>
      <c r="N9" s="74">
        <f>('CpH N'!Q9-'CpH N'!Q8)/'CpH N'!Q8</f>
        <v>1.4621164457219969E-2</v>
      </c>
      <c r="O9" s="74">
        <f>('CpH N'!R9-'CpH N'!R8)/'CpH N'!R8</f>
        <v>1.2609812131102308E-2</v>
      </c>
      <c r="P9" s="8"/>
    </row>
    <row r="10" spans="1:16" x14ac:dyDescent="0.25">
      <c r="A10" s="7" t="s">
        <v>40</v>
      </c>
      <c r="B10" s="74">
        <f>('CpH N'!E10-'CpH N'!E9)/'CpH N'!E9</f>
        <v>0.10562487838180457</v>
      </c>
      <c r="C10" s="74">
        <f>('CpH N'!F10-'CpH N'!F9)/'CpH N'!F9</f>
        <v>1.071541117681021E-2</v>
      </c>
      <c r="D10" s="74">
        <f>('CpH N'!G10-'CpH N'!G9)/'CpH N'!G9</f>
        <v>-3.1363287206233399E-3</v>
      </c>
      <c r="E10" s="74">
        <f>('CpH N'!H10-'CpH N'!H9)/'CpH N'!H9</f>
        <v>3.1254612542647019E-2</v>
      </c>
      <c r="F10" s="74">
        <f>('CpH N'!I10-'CpH N'!I9)/'CpH N'!I9</f>
        <v>-4.4833916658200577E-3</v>
      </c>
      <c r="G10" s="74">
        <f>('CpH N'!J10-'CpH N'!J9)/'CpH N'!J9</f>
        <v>3.426565629422762E-2</v>
      </c>
      <c r="H10" s="74">
        <f>('CpH N'!K10-'CpH N'!K9)/'CpH N'!K9</f>
        <v>2.6365750334597757E-3</v>
      </c>
      <c r="I10" s="74">
        <f>('CpH N'!L10-'CpH N'!L9)/'CpH N'!L9</f>
        <v>-2.3672258169381465E-2</v>
      </c>
      <c r="J10" s="74">
        <f>('CpH N'!M10-'CpH N'!M9)/'CpH N'!M9</f>
        <v>5.3371938083878008E-3</v>
      </c>
      <c r="K10" s="74">
        <f>('CpH N'!N10-'CpH N'!N9)/'CpH N'!N9</f>
        <v>-3.8167141360780206E-2</v>
      </c>
      <c r="L10" s="74">
        <f>('CpH N'!O10-'CpH N'!O9)/'CpH N'!O9</f>
        <v>4.4784118943887015E-2</v>
      </c>
      <c r="M10" s="74">
        <f>('CpH N'!P10-'CpH N'!P9)/'CpH N'!P9</f>
        <v>3.3305593197046963E-2</v>
      </c>
      <c r="N10" s="74">
        <f>('CpH N'!Q10-'CpH N'!Q9)/'CpH N'!Q9</f>
        <v>2.9940045435123599E-2</v>
      </c>
      <c r="O10" s="74">
        <f>('CpH N'!R10-'CpH N'!R9)/'CpH N'!R9</f>
        <v>2.3269288855967855E-2</v>
      </c>
      <c r="P10" s="8"/>
    </row>
    <row r="11" spans="1:16" x14ac:dyDescent="0.25">
      <c r="A11" s="7" t="s">
        <v>41</v>
      </c>
      <c r="B11" s="74">
        <f>('CpH N'!E11-'CpH N'!E10)/'CpH N'!E10</f>
        <v>1.0228405136406672E-2</v>
      </c>
      <c r="C11" s="74">
        <f>('CpH N'!F11-'CpH N'!F10)/'CpH N'!F10</f>
        <v>-3.6927863600029805E-3</v>
      </c>
      <c r="D11" s="74">
        <f>('CpH N'!G11-'CpH N'!G10)/'CpH N'!G10</f>
        <v>4.2119286039222055E-2</v>
      </c>
      <c r="E11" s="74">
        <f>('CpH N'!H11-'CpH N'!H10)/'CpH N'!H10</f>
        <v>1.1275754913511958E-2</v>
      </c>
      <c r="F11" s="74">
        <f>('CpH N'!I11-'CpH N'!I10)/'CpH N'!I10</f>
        <v>1.7173072325239718E-2</v>
      </c>
      <c r="G11" s="74">
        <f>('CpH N'!J11-'CpH N'!J10)/'CpH N'!J10</f>
        <v>-4.1017343795674895E-3</v>
      </c>
      <c r="H11" s="74">
        <f>('CpH N'!K11-'CpH N'!K10)/'CpH N'!K10</f>
        <v>1.9177219341939718E-2</v>
      </c>
      <c r="I11" s="74">
        <f>('CpH N'!L11-'CpH N'!L10)/'CpH N'!L10</f>
        <v>4.3162115511368969E-3</v>
      </c>
      <c r="J11" s="74">
        <f>('CpH N'!M11-'CpH N'!M10)/'CpH N'!M10</f>
        <v>2.4579738211170321E-2</v>
      </c>
      <c r="K11" s="74">
        <f>('CpH N'!N11-'CpH N'!N10)/'CpH N'!N10</f>
        <v>6.5167906604118531E-2</v>
      </c>
      <c r="L11" s="74">
        <f>('CpH N'!O11-'CpH N'!O10)/'CpH N'!O10</f>
        <v>-1.7635364773484399E-2</v>
      </c>
      <c r="M11" s="74">
        <f>('CpH N'!P11-'CpH N'!P10)/'CpH N'!P10</f>
        <v>2.5023120326103109E-2</v>
      </c>
      <c r="N11" s="74">
        <f>('CpH N'!Q11-'CpH N'!Q10)/'CpH N'!Q10</f>
        <v>-2.0635332352922114E-2</v>
      </c>
      <c r="O11" s="74">
        <f>('CpH N'!R11-'CpH N'!R10)/'CpH N'!R10</f>
        <v>1.2905575466460499E-3</v>
      </c>
      <c r="P11" s="8"/>
    </row>
    <row r="12" spans="1:16" x14ac:dyDescent="0.25">
      <c r="A12" s="7" t="s">
        <v>42</v>
      </c>
      <c r="B12" s="74">
        <f>('CpH N'!E12-'CpH N'!E11)/'CpH N'!E11</f>
        <v>-6.6712798360384087E-2</v>
      </c>
      <c r="C12" s="74">
        <f>('CpH N'!F12-'CpH N'!F11)/'CpH N'!F11</f>
        <v>-3.6123887782581438E-2</v>
      </c>
      <c r="D12" s="74">
        <f>('CpH N'!G12-'CpH N'!G11)/'CpH N'!G11</f>
        <v>-8.1206360039335033E-3</v>
      </c>
      <c r="E12" s="74">
        <f>('CpH N'!H12-'CpH N'!H11)/'CpH N'!H11</f>
        <v>6.4003548036762831E-3</v>
      </c>
      <c r="F12" s="74">
        <f>('CpH N'!I12-'CpH N'!I11)/'CpH N'!I11</f>
        <v>2.4027895735554444E-2</v>
      </c>
      <c r="G12" s="74">
        <f>('CpH N'!J12-'CpH N'!J11)/'CpH N'!J11</f>
        <v>2.3260759489911232E-2</v>
      </c>
      <c r="H12" s="74">
        <f>('CpH N'!K12-'CpH N'!K11)/'CpH N'!K11</f>
        <v>5.2225600937906456E-3</v>
      </c>
      <c r="I12" s="74">
        <f>('CpH N'!L12-'CpH N'!L11)/'CpH N'!L11</f>
        <v>4.483567859725284E-3</v>
      </c>
      <c r="J12" s="74">
        <f>('CpH N'!M12-'CpH N'!M11)/'CpH N'!M11</f>
        <v>4.1619997434146266E-2</v>
      </c>
      <c r="K12" s="74">
        <f>('CpH N'!N12-'CpH N'!N11)/'CpH N'!N11</f>
        <v>4.8529204736501149E-3</v>
      </c>
      <c r="L12" s="74">
        <f>('CpH N'!O12-'CpH N'!O11)/'CpH N'!O11</f>
        <v>8.84027031670305E-2</v>
      </c>
      <c r="M12" s="74">
        <f>('CpH N'!P12-'CpH N'!P11)/'CpH N'!P11</f>
        <v>-4.9252425696136347E-3</v>
      </c>
      <c r="N12" s="74">
        <f>('CpH N'!Q12-'CpH N'!Q11)/'CpH N'!Q11</f>
        <v>4.0216522934134011E-2</v>
      </c>
      <c r="O12" s="74">
        <f>('CpH N'!R12-'CpH N'!R11)/'CpH N'!R11</f>
        <v>2.1384750608665626E-2</v>
      </c>
      <c r="P12" s="8"/>
    </row>
    <row r="13" spans="1:16" x14ac:dyDescent="0.25">
      <c r="A13" s="7" t="s">
        <v>43</v>
      </c>
      <c r="B13" s="74">
        <f>('CpH N'!E13-'CpH N'!E12)/'CpH N'!E12</f>
        <v>1.9142725612647047E-2</v>
      </c>
      <c r="C13" s="74">
        <f>('CpH N'!F13-'CpH N'!F12)/'CpH N'!F12</f>
        <v>5.6420727488444095E-2</v>
      </c>
      <c r="D13" s="74">
        <f>('CpH N'!G13-'CpH N'!G12)/'CpH N'!G12</f>
        <v>2.2657466624991924E-2</v>
      </c>
      <c r="E13" s="74">
        <f>('CpH N'!H13-'CpH N'!H12)/'CpH N'!H12</f>
        <v>2.431841640660919E-2</v>
      </c>
      <c r="F13" s="74">
        <f>('CpH N'!I13-'CpH N'!I12)/'CpH N'!I12</f>
        <v>-3.9595837793476359E-3</v>
      </c>
      <c r="G13" s="74">
        <f>('CpH N'!J13-'CpH N'!J12)/'CpH N'!J12</f>
        <v>-3.9817097763985339E-3</v>
      </c>
      <c r="H13" s="74">
        <f>('CpH N'!K13-'CpH N'!K12)/'CpH N'!K12</f>
        <v>4.3377888796876304E-2</v>
      </c>
      <c r="I13" s="74">
        <f>('CpH N'!L13-'CpH N'!L12)/'CpH N'!L12</f>
        <v>8.0582802448226735E-3</v>
      </c>
      <c r="J13" s="74">
        <f>('CpH N'!M13-'CpH N'!M12)/'CpH N'!M12</f>
        <v>-4.119365801733791E-2</v>
      </c>
      <c r="K13" s="74">
        <f>('CpH N'!N13-'CpH N'!N12)/'CpH N'!N12</f>
        <v>-1.2424761828636964E-2</v>
      </c>
      <c r="L13" s="74">
        <f>('CpH N'!O13-'CpH N'!O12)/'CpH N'!O12</f>
        <v>-6.6554975390663976E-2</v>
      </c>
      <c r="M13" s="74">
        <f>('CpH N'!P13-'CpH N'!P12)/'CpH N'!P12</f>
        <v>-9.4855664965791571E-3</v>
      </c>
      <c r="N13" s="74">
        <f>('CpH N'!Q13-'CpH N'!Q12)/'CpH N'!Q12</f>
        <v>-6.0205059156035301E-2</v>
      </c>
      <c r="O13" s="74">
        <f>('CpH N'!R13-'CpH N'!R12)/'CpH N'!R12</f>
        <v>1.00173360544706E-2</v>
      </c>
      <c r="P13" s="8"/>
    </row>
    <row r="14" spans="1:16" x14ac:dyDescent="0.25">
      <c r="A14" s="7" t="s">
        <v>44</v>
      </c>
      <c r="B14" s="74">
        <f>('CpH N'!E14-'CpH N'!E13)/'CpH N'!E13</f>
        <v>6.2211983488990451E-2</v>
      </c>
      <c r="C14" s="74">
        <f>('CpH N'!F14-'CpH N'!F13)/'CpH N'!F13</f>
        <v>-1.1330713170563125E-2</v>
      </c>
      <c r="D14" s="74">
        <f>('CpH N'!G14-'CpH N'!G13)/'CpH N'!G13</f>
        <v>7.4823189638413695E-3</v>
      </c>
      <c r="E14" s="74">
        <f>('CpH N'!H14-'CpH N'!H13)/'CpH N'!H13</f>
        <v>-3.0668293276653043E-2</v>
      </c>
      <c r="F14" s="74">
        <f>('CpH N'!I14-'CpH N'!I13)/'CpH N'!I13</f>
        <v>-9.8147410225636663E-3</v>
      </c>
      <c r="G14" s="74">
        <f>('CpH N'!J14-'CpH N'!J13)/'CpH N'!J13</f>
        <v>1.9598182208427135E-2</v>
      </c>
      <c r="H14" s="74">
        <f>('CpH N'!K14-'CpH N'!K13)/'CpH N'!K13</f>
        <v>8.5602473444587619E-3</v>
      </c>
      <c r="I14" s="74">
        <f>('CpH N'!L14-'CpH N'!L13)/'CpH N'!L13</f>
        <v>2.8234993799872033E-2</v>
      </c>
      <c r="J14" s="74">
        <f>('CpH N'!M14-'CpH N'!M13)/'CpH N'!M13</f>
        <v>-7.6364903641541818E-3</v>
      </c>
      <c r="K14" s="74">
        <f>('CpH N'!N14-'CpH N'!N13)/'CpH N'!N13</f>
        <v>7.4447731330079163E-3</v>
      </c>
      <c r="L14" s="74">
        <f>('CpH N'!O14-'CpH N'!O13)/'CpH N'!O13</f>
        <v>1.861665346321487E-2</v>
      </c>
      <c r="M14" s="74">
        <f>('CpH N'!P14-'CpH N'!P13)/'CpH N'!P13</f>
        <v>1.4240436189900986E-2</v>
      </c>
      <c r="N14" s="74">
        <f>('CpH N'!Q14-'CpH N'!Q13)/'CpH N'!Q13</f>
        <v>4.1944686196968062E-2</v>
      </c>
      <c r="O14" s="74">
        <f>('CpH N'!R14-'CpH N'!R13)/'CpH N'!R13</f>
        <v>1.5026093926531946E-2</v>
      </c>
      <c r="P14" s="8"/>
    </row>
    <row r="15" spans="1:16" x14ac:dyDescent="0.25">
      <c r="A15" s="7" t="s">
        <v>45</v>
      </c>
      <c r="B15" s="74">
        <f>('CpH N'!E15-'CpH N'!E14)/'CpH N'!E14</f>
        <v>-4.991655205486064E-2</v>
      </c>
      <c r="C15" s="74">
        <f>('CpH N'!F15-'CpH N'!F14)/'CpH N'!F14</f>
        <v>3.1700028430353654E-2</v>
      </c>
      <c r="D15" s="74">
        <f>('CpH N'!G15-'CpH N'!G14)/'CpH N'!G14</f>
        <v>2.0712085913453127E-2</v>
      </c>
      <c r="E15" s="74">
        <f>('CpH N'!H15-'CpH N'!H14)/'CpH N'!H14</f>
        <v>2.7900444792290351E-2</v>
      </c>
      <c r="F15" s="74">
        <f>('CpH N'!I15-'CpH N'!I14)/'CpH N'!I14</f>
        <v>1.8721756731715729E-2</v>
      </c>
      <c r="G15" s="74">
        <f>('CpH N'!J15-'CpH N'!J14)/'CpH N'!J14</f>
        <v>-8.3367824776360306E-3</v>
      </c>
      <c r="H15" s="74">
        <f>('CpH N'!K15-'CpH N'!K14)/'CpH N'!K14</f>
        <v>2.4143467936622687E-2</v>
      </c>
      <c r="I15" s="74">
        <f>('CpH N'!L15-'CpH N'!L14)/'CpH N'!L14</f>
        <v>7.9321439288282461E-2</v>
      </c>
      <c r="J15" s="74">
        <f>('CpH N'!M15-'CpH N'!M14)/'CpH N'!M14</f>
        <v>6.8501365126607372E-2</v>
      </c>
      <c r="K15" s="74">
        <f>('CpH N'!N15-'CpH N'!N14)/'CpH N'!N14</f>
        <v>-1.6628964688311493E-3</v>
      </c>
      <c r="L15" s="74">
        <f>('CpH N'!O15-'CpH N'!O14)/'CpH N'!O14</f>
        <v>8.8097659424674402E-2</v>
      </c>
      <c r="M15" s="74">
        <f>('CpH N'!P15-'CpH N'!P14)/'CpH N'!P14</f>
        <v>3.2262867286864491E-2</v>
      </c>
      <c r="N15" s="74">
        <f>('CpH N'!Q15-'CpH N'!Q14)/'CpH N'!Q14</f>
        <v>1.673498356888271E-2</v>
      </c>
      <c r="O15" s="74">
        <f>('CpH N'!R15-'CpH N'!R14)/'CpH N'!R14</f>
        <v>1.3630468702997368E-2</v>
      </c>
      <c r="P15" s="8"/>
    </row>
    <row r="16" spans="1:16" x14ac:dyDescent="0.25">
      <c r="A16" s="7" t="s">
        <v>46</v>
      </c>
      <c r="B16" s="74">
        <f>('CpH N'!E16-'CpH N'!E15)/'CpH N'!E15</f>
        <v>3.1809797258589206E-2</v>
      </c>
      <c r="C16" s="74">
        <f>('CpH N'!F16-'CpH N'!F15)/'CpH N'!F15</f>
        <v>7.5102662432914493E-3</v>
      </c>
      <c r="D16" s="74">
        <f>('CpH N'!G16-'CpH N'!G15)/'CpH N'!G15</f>
        <v>1.0900579784974662E-2</v>
      </c>
      <c r="E16" s="74">
        <f>('CpH N'!H16-'CpH N'!H15)/'CpH N'!H15</f>
        <v>3.1349033741664763E-2</v>
      </c>
      <c r="F16" s="74">
        <f>('CpH N'!I16-'CpH N'!I15)/'CpH N'!I15</f>
        <v>3.5887600582325326E-2</v>
      </c>
      <c r="G16" s="74">
        <f>('CpH N'!J16-'CpH N'!J15)/'CpH N'!J15</f>
        <v>5.1588146097031995E-2</v>
      </c>
      <c r="H16" s="74">
        <f>('CpH N'!K16-'CpH N'!K15)/'CpH N'!K15</f>
        <v>-3.2322697096456965E-2</v>
      </c>
      <c r="I16" s="74">
        <f>('CpH N'!L16-'CpH N'!L15)/'CpH N'!L15</f>
        <v>-2.9811234940288429E-2</v>
      </c>
      <c r="J16" s="74">
        <f>('CpH N'!M16-'CpH N'!M15)/'CpH N'!M15</f>
        <v>1.8894786606086181E-2</v>
      </c>
      <c r="K16" s="74">
        <f>('CpH N'!N16-'CpH N'!N15)/'CpH N'!N15</f>
        <v>7.9219236359524159E-2</v>
      </c>
      <c r="L16" s="74">
        <f>('CpH N'!O16-'CpH N'!O15)/'CpH N'!O15</f>
        <v>1.3930019125681556E-2</v>
      </c>
      <c r="M16" s="74">
        <f>('CpH N'!P16-'CpH N'!P15)/'CpH N'!P15</f>
        <v>-8.6763519840989088E-3</v>
      </c>
      <c r="N16" s="74">
        <f>('CpH N'!Q16-'CpH N'!Q15)/'CpH N'!Q15</f>
        <v>2.4233367713004529E-2</v>
      </c>
      <c r="O16" s="74">
        <f>('CpH N'!R16-'CpH N'!R15)/'CpH N'!R15</f>
        <v>3.355914763772555E-2</v>
      </c>
      <c r="P16" s="8"/>
    </row>
    <row r="17" spans="1:16" x14ac:dyDescent="0.25">
      <c r="A17" s="7" t="s">
        <v>47</v>
      </c>
      <c r="B17" s="74">
        <f>('CpH N'!E17-'CpH N'!E16)/'CpH N'!E16</f>
        <v>1.924501154512304E-2</v>
      </c>
      <c r="C17" s="74">
        <f>('CpH N'!F17-'CpH N'!F16)/'CpH N'!F16</f>
        <v>-3.5430433454068759E-2</v>
      </c>
      <c r="D17" s="74">
        <f>('CpH N'!G17-'CpH N'!G16)/'CpH N'!G16</f>
        <v>7.940118945504648E-3</v>
      </c>
      <c r="E17" s="74">
        <f>('CpH N'!H17-'CpH N'!H16)/'CpH N'!H16</f>
        <v>-2.8110775693051958E-3</v>
      </c>
      <c r="F17" s="74">
        <f>('CpH N'!I17-'CpH N'!I16)/'CpH N'!I16</f>
        <v>2.1301768584774092E-2</v>
      </c>
      <c r="G17" s="74">
        <f>('CpH N'!J17-'CpH N'!J16)/'CpH N'!J16</f>
        <v>-1.3891973552429632E-2</v>
      </c>
      <c r="H17" s="74">
        <f>('CpH N'!K17-'CpH N'!K16)/'CpH N'!K16</f>
        <v>3.7684010472907828E-2</v>
      </c>
      <c r="I17" s="74">
        <f>('CpH N'!L17-'CpH N'!L16)/'CpH N'!L16</f>
        <v>1.4254541816643792E-2</v>
      </c>
      <c r="J17" s="74">
        <f>('CpH N'!M17-'CpH N'!M16)/'CpH N'!M16</f>
        <v>-2.9072606293106076E-3</v>
      </c>
      <c r="K17" s="74">
        <f>('CpH N'!N17-'CpH N'!N16)/'CpH N'!N16</f>
        <v>6.0574669173421396E-4</v>
      </c>
      <c r="L17" s="74">
        <f>('CpH N'!O17-'CpH N'!O16)/'CpH N'!O16</f>
        <v>3.8532491617061081E-3</v>
      </c>
      <c r="M17" s="74">
        <f>('CpH N'!P17-'CpH N'!P16)/'CpH N'!P16</f>
        <v>-1.0618757028262872E-2</v>
      </c>
      <c r="N17" s="74">
        <f>('CpH N'!Q17-'CpH N'!Q16)/'CpH N'!Q16</f>
        <v>-4.9698245496713235E-2</v>
      </c>
      <c r="O17" s="74">
        <f>('CpH N'!R17-'CpH N'!R16)/'CpH N'!R16</f>
        <v>-2.5983612762083353E-3</v>
      </c>
      <c r="P17" s="8"/>
    </row>
    <row r="18" spans="1:16" x14ac:dyDescent="0.25">
      <c r="A18" s="7" t="s">
        <v>48</v>
      </c>
      <c r="B18" s="74">
        <f>('CpH N'!E18-'CpH N'!E17)/'CpH N'!E17</f>
        <v>0.1916869057217335</v>
      </c>
      <c r="C18" s="74">
        <f>('CpH N'!F18-'CpH N'!F17)/'CpH N'!F17</f>
        <v>8.9139099416617032E-2</v>
      </c>
      <c r="D18" s="74">
        <f>('CpH N'!G18-'CpH N'!G17)/'CpH N'!G17</f>
        <v>-1.1478714844492324E-2</v>
      </c>
      <c r="E18" s="74">
        <f>('CpH N'!H18-'CpH N'!H17)/'CpH N'!H17</f>
        <v>4.8991493440337222E-2</v>
      </c>
      <c r="F18" s="74">
        <f>('CpH N'!I18-'CpH N'!I17)/'CpH N'!I17</f>
        <v>-9.285804488703954E-3</v>
      </c>
      <c r="G18" s="74">
        <f>('CpH N'!J18-'CpH N'!J17)/'CpH N'!J17</f>
        <v>2.3954484263598856E-2</v>
      </c>
      <c r="H18" s="74">
        <f>('CpH N'!K18-'CpH N'!K17)/'CpH N'!K17</f>
        <v>2.4281377080531037E-2</v>
      </c>
      <c r="I18" s="74">
        <f>('CpH N'!L18-'CpH N'!L17)/'CpH N'!L17</f>
        <v>4.9069200457379281E-2</v>
      </c>
      <c r="J18" s="74">
        <f>('CpH N'!M18-'CpH N'!M17)/'CpH N'!M17</f>
        <v>4.3934365767801457E-2</v>
      </c>
      <c r="K18" s="74">
        <f>('CpH N'!N18-'CpH N'!N17)/'CpH N'!N17</f>
        <v>-5.4837624635313678E-2</v>
      </c>
      <c r="L18" s="74">
        <f>('CpH N'!O18-'CpH N'!O17)/'CpH N'!O17</f>
        <v>-3.0967361094891361E-2</v>
      </c>
      <c r="M18" s="74">
        <f>('CpH N'!P18-'CpH N'!P17)/'CpH N'!P17</f>
        <v>1.5472024893589828E-2</v>
      </c>
      <c r="N18" s="74">
        <f>('CpH N'!Q18-'CpH N'!Q17)/'CpH N'!Q17</f>
        <v>6.9127281204367466E-2</v>
      </c>
      <c r="O18" s="74">
        <f>('CpH N'!R18-'CpH N'!R17)/'CpH N'!R17</f>
        <v>2.4114689039209377E-2</v>
      </c>
      <c r="P18" s="8"/>
    </row>
    <row r="19" spans="1:16" x14ac:dyDescent="0.25">
      <c r="A19" s="7" t="s">
        <v>49</v>
      </c>
      <c r="B19" s="74">
        <f>('CpH N'!E19-'CpH N'!E18)/'CpH N'!E18</f>
        <v>-2.9096678426705484E-2</v>
      </c>
      <c r="C19" s="74">
        <f>('CpH N'!F19-'CpH N'!F18)/'CpH N'!F18</f>
        <v>1.2459268612866989E-2</v>
      </c>
      <c r="D19" s="74">
        <f>('CpH N'!G19-'CpH N'!G18)/'CpH N'!G18</f>
        <v>2.4432948519281725E-2</v>
      </c>
      <c r="E19" s="74">
        <f>('CpH N'!H19-'CpH N'!H18)/'CpH N'!H18</f>
        <v>8.1888043959116551E-3</v>
      </c>
      <c r="F19" s="74">
        <f>('CpH N'!I19-'CpH N'!I18)/'CpH N'!I18</f>
        <v>2.8657206985323824E-2</v>
      </c>
      <c r="G19" s="74">
        <f>('CpH N'!J19-'CpH N'!J18)/'CpH N'!J18</f>
        <v>1.0019152270287749E-2</v>
      </c>
      <c r="H19" s="74">
        <f>('CpH N'!K19-'CpH N'!K18)/'CpH N'!K18</f>
        <v>5.7273732712470049E-3</v>
      </c>
      <c r="I19" s="74">
        <f>('CpH N'!L19-'CpH N'!L18)/'CpH N'!L18</f>
        <v>1.429783393203048E-2</v>
      </c>
      <c r="J19" s="74">
        <f>('CpH N'!M19-'CpH N'!M18)/'CpH N'!M18</f>
        <v>-1.3407769397298938E-2</v>
      </c>
      <c r="K19" s="74">
        <f>('CpH N'!N19-'CpH N'!N18)/'CpH N'!N18</f>
        <v>6.0681914595709277E-2</v>
      </c>
      <c r="L19" s="74">
        <f>('CpH N'!O19-'CpH N'!O18)/'CpH N'!O18</f>
        <v>4.0864358654431901E-2</v>
      </c>
      <c r="M19" s="74">
        <f>('CpH N'!P19-'CpH N'!P18)/'CpH N'!P18</f>
        <v>1.9162717944296775E-2</v>
      </c>
      <c r="N19" s="74">
        <f>('CpH N'!Q19-'CpH N'!Q18)/'CpH N'!Q18</f>
        <v>1.0961611289849921E-2</v>
      </c>
      <c r="O19" s="74">
        <f>('CpH N'!R19-'CpH N'!R18)/'CpH N'!R18</f>
        <v>8.6467507420819791E-3</v>
      </c>
      <c r="P19" s="8"/>
    </row>
    <row r="20" spans="1:16" x14ac:dyDescent="0.25">
      <c r="A20" s="7" t="s">
        <v>50</v>
      </c>
      <c r="B20" s="74">
        <f>('CpH N'!E20-'CpH N'!E19)/'CpH N'!E19</f>
        <v>-2.9968667096077161E-2</v>
      </c>
      <c r="C20" s="74">
        <f>('CpH N'!F20-'CpH N'!F19)/'CpH N'!F19</f>
        <v>1.2305945531949124E-2</v>
      </c>
      <c r="D20" s="74">
        <f>('CpH N'!G20-'CpH N'!G19)/'CpH N'!G19</f>
        <v>2.3850217385722686E-2</v>
      </c>
      <c r="E20" s="74">
        <f>('CpH N'!H20-'CpH N'!H19)/'CpH N'!H19</f>
        <v>8.122292531127874E-3</v>
      </c>
      <c r="F20" s="74">
        <f>('CpH N'!I20-'CpH N'!I19)/'CpH N'!I19</f>
        <v>2.7858850150196523E-2</v>
      </c>
      <c r="G20" s="74">
        <f>('CpH N'!J20-'CpH N'!J19)/'CpH N'!J19</f>
        <v>9.9197646378954771E-3</v>
      </c>
      <c r="H20" s="74">
        <f>('CpH N'!K20-'CpH N'!K19)/'CpH N'!K19</f>
        <v>5.6947572706687374E-3</v>
      </c>
      <c r="I20" s="74">
        <f>('CpH N'!L20-'CpH N'!L19)/'CpH N'!L19</f>
        <v>1.4096287553531933E-2</v>
      </c>
      <c r="J20" s="74">
        <f>('CpH N'!M20-'CpH N'!M19)/'CpH N'!M19</f>
        <v>-1.3589980724973116E-2</v>
      </c>
      <c r="K20" s="74">
        <f>('CpH N'!N20-'CpH N'!N19)/'CpH N'!N19</f>
        <v>5.7210284969211406E-2</v>
      </c>
      <c r="L20" s="74">
        <f>('CpH N'!O20-'CpH N'!O19)/'CpH N'!O19</f>
        <v>3.9260022994022904E-2</v>
      </c>
      <c r="M20" s="74">
        <f>('CpH N'!P20-'CpH N'!P19)/'CpH N'!P19</f>
        <v>1.88024126146892E-2</v>
      </c>
      <c r="N20" s="74">
        <f>('CpH N'!Q20-'CpH N'!Q19)/'CpH N'!Q19</f>
        <v>1.0842757200112071E-2</v>
      </c>
      <c r="O20" s="74">
        <f>('CpH N'!R20-'CpH N'!R19)/'CpH N'!R19</f>
        <v>8.5726253871540141E-3</v>
      </c>
      <c r="P20" s="8"/>
    </row>
    <row r="21" spans="1:16" x14ac:dyDescent="0.25">
      <c r="A21" s="7" t="s">
        <v>51</v>
      </c>
      <c r="B21" s="74">
        <f>('CpH N'!E21-'CpH N'!E20)/'CpH N'!E20</f>
        <v>-1.6780713248605608E-2</v>
      </c>
      <c r="C21" s="74">
        <f>('CpH N'!F21-'CpH N'!F20)/'CpH N'!F20</f>
        <v>-5.2666570802208337E-2</v>
      </c>
      <c r="D21" s="74">
        <f>('CpH N'!G21-'CpH N'!G20)/'CpH N'!G20</f>
        <v>9.8367046390849342E-3</v>
      </c>
      <c r="E21" s="74">
        <f>('CpH N'!H21-'CpH N'!H20)/'CpH N'!H20</f>
        <v>-4.5978079400688298E-3</v>
      </c>
      <c r="F21" s="74">
        <f>('CpH N'!I21-'CpH N'!I20)/'CpH N'!I20</f>
        <v>-2.2535205215798524E-2</v>
      </c>
      <c r="G21" s="74">
        <f>('CpH N'!J21-'CpH N'!J20)/'CpH N'!J20</f>
        <v>1.7181558236633494E-2</v>
      </c>
      <c r="H21" s="74">
        <f>('CpH N'!K21-'CpH N'!K20)/'CpH N'!K20</f>
        <v>4.3029258451358E-2</v>
      </c>
      <c r="I21" s="74">
        <f>('CpH N'!L21-'CpH N'!L20)/'CpH N'!L20</f>
        <v>5.3803616716874586E-2</v>
      </c>
      <c r="J21" s="74">
        <f>('CpH N'!M21-'CpH N'!M20)/'CpH N'!M20</f>
        <v>4.2530067743428469E-3</v>
      </c>
      <c r="K21" s="74">
        <f>('CpH N'!N21-'CpH N'!N20)/'CpH N'!N20</f>
        <v>2.7589913746126328E-2</v>
      </c>
      <c r="L21" s="74">
        <f>('CpH N'!O21-'CpH N'!O20)/'CpH N'!O20</f>
        <v>-2.7508855981812692E-2</v>
      </c>
      <c r="M21" s="74">
        <f>('CpH N'!P21-'CpH N'!P20)/'CpH N'!P20</f>
        <v>-8.3405433876003326E-3</v>
      </c>
      <c r="N21" s="74">
        <f>('CpH N'!Q21-'CpH N'!Q20)/'CpH N'!Q20</f>
        <v>-4.3334714459494139E-3</v>
      </c>
      <c r="O21" s="74">
        <f>('CpH N'!R21-'CpH N'!R20)/'CpH N'!R20</f>
        <v>1.3719644712675141E-4</v>
      </c>
      <c r="P21" s="8"/>
    </row>
    <row r="22" spans="1:16" x14ac:dyDescent="0.25">
      <c r="A22" s="7" t="s">
        <v>52</v>
      </c>
      <c r="B22" s="74">
        <f>('CpH N'!E22-'CpH N'!E21)/'CpH N'!E21</f>
        <v>7.6341090471001072E-2</v>
      </c>
      <c r="C22" s="74">
        <f>('CpH N'!F22-'CpH N'!F21)/'CpH N'!F21</f>
        <v>4.4416233239861755E-2</v>
      </c>
      <c r="D22" s="74">
        <f>('CpH N'!G22-'CpH N'!G21)/'CpH N'!G21</f>
        <v>1.5118599017160188E-2</v>
      </c>
      <c r="E22" s="74">
        <f>('CpH N'!H22-'CpH N'!H21)/'CpH N'!H21</f>
        <v>4.444317032455565E-2</v>
      </c>
      <c r="F22" s="74">
        <f>('CpH N'!I22-'CpH N'!I21)/'CpH N'!I21</f>
        <v>5.6621987188009849E-2</v>
      </c>
      <c r="G22" s="74">
        <f>('CpH N'!J22-'CpH N'!J21)/'CpH N'!J21</f>
        <v>3.8047115731849421E-2</v>
      </c>
      <c r="H22" s="74">
        <f>('CpH N'!K22-'CpH N'!K21)/'CpH N'!K21</f>
        <v>-7.7735763329444115E-3</v>
      </c>
      <c r="I22" s="74">
        <f>('CpH N'!L22-'CpH N'!L21)/'CpH N'!L21</f>
        <v>-3.9469643111938381E-2</v>
      </c>
      <c r="J22" s="74">
        <f>('CpH N'!M22-'CpH N'!M21)/'CpH N'!M21</f>
        <v>8.262121474573822E-3</v>
      </c>
      <c r="K22" s="74">
        <f>('CpH N'!N22-'CpH N'!N21)/'CpH N'!N21</f>
        <v>-3.7851027837972145E-2</v>
      </c>
      <c r="L22" s="74">
        <f>('CpH N'!O22-'CpH N'!O21)/'CpH N'!O21</f>
        <v>6.8993656666947276E-2</v>
      </c>
      <c r="M22" s="74">
        <f>('CpH N'!P22-'CpH N'!P21)/'CpH N'!P21</f>
        <v>1.3857611792333743E-2</v>
      </c>
      <c r="N22" s="74">
        <f>('CpH N'!Q22-'CpH N'!Q21)/'CpH N'!Q21</f>
        <v>1.7491062827422989E-2</v>
      </c>
      <c r="O22" s="74">
        <f>('CpH N'!R22-'CpH N'!R21)/'CpH N'!R21</f>
        <v>3.2483499448931898E-2</v>
      </c>
      <c r="P22" s="8"/>
    </row>
    <row r="23" spans="1:16" x14ac:dyDescent="0.25">
      <c r="A23" s="7" t="s">
        <v>53</v>
      </c>
      <c r="B23" s="74">
        <f>('CpH N'!E23-'CpH N'!E22)/'CpH N'!E22</f>
        <v>-5.3460140904276532E-2</v>
      </c>
      <c r="C23" s="74">
        <f>('CpH N'!F23-'CpH N'!F22)/'CpH N'!F22</f>
        <v>2.1461696946093685E-2</v>
      </c>
      <c r="D23" s="74">
        <f>('CpH N'!G23-'CpH N'!G22)/'CpH N'!G22</f>
        <v>1.1198473344587444E-2</v>
      </c>
      <c r="E23" s="74">
        <f>('CpH N'!H23-'CpH N'!H22)/'CpH N'!H22</f>
        <v>-4.9118105110011788E-3</v>
      </c>
      <c r="F23" s="74">
        <f>('CpH N'!I23-'CpH N'!I22)/'CpH N'!I22</f>
        <v>-2.6038990801410901E-2</v>
      </c>
      <c r="G23" s="74">
        <f>('CpH N'!J23-'CpH N'!J22)/'CpH N'!J22</f>
        <v>-4.8582841100275526E-2</v>
      </c>
      <c r="H23" s="74">
        <f>('CpH N'!K23-'CpH N'!K22)/'CpH N'!K22</f>
        <v>7.0789334536315834E-2</v>
      </c>
      <c r="I23" s="74">
        <f>('CpH N'!L23-'CpH N'!L22)/'CpH N'!L22</f>
        <v>7.341941895095791E-2</v>
      </c>
      <c r="J23" s="74">
        <f>('CpH N'!M23-'CpH N'!M22)/'CpH N'!M22</f>
        <v>-1.1277572282107537E-2</v>
      </c>
      <c r="K23" s="74">
        <f>('CpH N'!N23-'CpH N'!N22)/'CpH N'!N22</f>
        <v>2.9197003364076397E-2</v>
      </c>
      <c r="L23" s="74">
        <f>('CpH N'!O23-'CpH N'!O22)/'CpH N'!O22</f>
        <v>-6.1038304643970552E-2</v>
      </c>
      <c r="M23" s="74">
        <f>('CpH N'!P23-'CpH N'!P22)/'CpH N'!P22</f>
        <v>2.4454181137498362E-2</v>
      </c>
      <c r="N23" s="74">
        <f>('CpH N'!Q23-'CpH N'!Q22)/'CpH N'!Q22</f>
        <v>-2.7183740628973017E-2</v>
      </c>
      <c r="O23" s="74">
        <f>('CpH N'!R23-'CpH N'!R22)/'CpH N'!R22</f>
        <v>-5.120678637964355E-3</v>
      </c>
      <c r="P23" s="8"/>
    </row>
    <row r="24" spans="1:16" x14ac:dyDescent="0.25">
      <c r="A24" s="7" t="s">
        <v>54</v>
      </c>
      <c r="B24" s="74">
        <f>('CpH N'!E24-'CpH N'!E23)/'CpH N'!E23</f>
        <v>-4.5818632486083463E-2</v>
      </c>
      <c r="C24" s="74">
        <f>('CpH N'!F24-'CpH N'!F23)/'CpH N'!F23</f>
        <v>-9.1161625807479243E-3</v>
      </c>
      <c r="D24" s="74">
        <f>('CpH N'!G24-'CpH N'!G23)/'CpH N'!G23</f>
        <v>3.1065906812157797E-2</v>
      </c>
      <c r="E24" s="74">
        <f>('CpH N'!H24-'CpH N'!H23)/'CpH N'!H23</f>
        <v>7.9748815819754328E-3</v>
      </c>
      <c r="F24" s="74">
        <f>('CpH N'!I24-'CpH N'!I23)/'CpH N'!I23</f>
        <v>4.5851462682143455E-2</v>
      </c>
      <c r="G24" s="74">
        <f>('CpH N'!J24-'CpH N'!J23)/'CpH N'!J23</f>
        <v>2.8178984999584454E-2</v>
      </c>
      <c r="H24" s="74">
        <f>('CpH N'!K24-'CpH N'!K23)/'CpH N'!K23</f>
        <v>4.2874591308670613E-2</v>
      </c>
      <c r="I24" s="74">
        <f>('CpH N'!L24-'CpH N'!L23)/'CpH N'!L23</f>
        <v>-7.4581954507002515E-2</v>
      </c>
      <c r="J24" s="74">
        <f>('CpH N'!M24-'CpH N'!M23)/'CpH N'!M23</f>
        <v>2.9779013198703214E-2</v>
      </c>
      <c r="K24" s="74">
        <f>('CpH N'!N24-'CpH N'!N23)/'CpH N'!N23</f>
        <v>1.5391654746190591E-2</v>
      </c>
      <c r="L24" s="74">
        <f>('CpH N'!O24-'CpH N'!O23)/'CpH N'!O23</f>
        <v>6.2623302430336605E-2</v>
      </c>
      <c r="M24" s="74">
        <f>('CpH N'!P24-'CpH N'!P23)/'CpH N'!P23</f>
        <v>-9.7157759573218636E-3</v>
      </c>
      <c r="N24" s="74">
        <f>('CpH N'!Q24-'CpH N'!Q23)/'CpH N'!Q23</f>
        <v>3.0084776138346168E-2</v>
      </c>
      <c r="O24" s="74">
        <f>('CpH N'!R24-'CpH N'!R23)/'CpH N'!R23</f>
        <v>1.0270362490169797E-2</v>
      </c>
      <c r="P24" s="8"/>
    </row>
    <row r="25" spans="1:16" x14ac:dyDescent="0.25">
      <c r="A25" s="7" t="s">
        <v>55</v>
      </c>
      <c r="B25" s="74">
        <f>('CpH N'!E25-'CpH N'!E24)/'CpH N'!E24</f>
        <v>2.975456564906347E-2</v>
      </c>
      <c r="C25" s="74">
        <f>('CpH N'!F25-'CpH N'!F24)/'CpH N'!F24</f>
        <v>0.10836335947574162</v>
      </c>
      <c r="D25" s="74">
        <f>('CpH N'!G25-'CpH N'!G24)/'CpH N'!G24</f>
        <v>-3.1737120110954509E-3</v>
      </c>
      <c r="E25" s="74">
        <f>('CpH N'!H25-'CpH N'!H24)/'CpH N'!H24</f>
        <v>-1.2911359639994336E-2</v>
      </c>
      <c r="F25" s="74">
        <f>('CpH N'!I25-'CpH N'!I24)/'CpH N'!I24</f>
        <v>-3.0898452206405483E-2</v>
      </c>
      <c r="G25" s="74">
        <f>('CpH N'!J25-'CpH N'!J24)/'CpH N'!J24</f>
        <v>4.6297974142395948E-2</v>
      </c>
      <c r="H25" s="74">
        <f>('CpH N'!K25-'CpH N'!K24)/'CpH N'!K24</f>
        <v>-8.5871229499764529E-2</v>
      </c>
      <c r="I25" s="74">
        <f>('CpH N'!L25-'CpH N'!L24)/'CpH N'!L24</f>
        <v>0.10211005362812234</v>
      </c>
      <c r="J25" s="74">
        <f>('CpH N'!M25-'CpH N'!M24)/'CpH N'!M24</f>
        <v>3.5886554647446736E-2</v>
      </c>
      <c r="K25" s="74">
        <f>('CpH N'!N25-'CpH N'!N24)/'CpH N'!N24</f>
        <v>-8.4938745981859073E-3</v>
      </c>
      <c r="L25" s="74">
        <f>('CpH N'!O25-'CpH N'!O24)/'CpH N'!O24</f>
        <v>1.0385661324224504E-2</v>
      </c>
      <c r="M25" s="74">
        <f>('CpH N'!P25-'CpH N'!P24)/'CpH N'!P24</f>
        <v>7.914809123714471E-3</v>
      </c>
      <c r="N25" s="74">
        <f>('CpH N'!Q25-'CpH N'!Q24)/'CpH N'!Q24</f>
        <v>-1.6761555911509116E-2</v>
      </c>
      <c r="O25" s="74">
        <f>('CpH N'!R25-'CpH N'!R24)/'CpH N'!R24</f>
        <v>2.8276168558551522E-2</v>
      </c>
      <c r="P25" s="8"/>
    </row>
    <row r="26" spans="1:16" x14ac:dyDescent="0.25">
      <c r="A26" s="7" t="s">
        <v>56</v>
      </c>
      <c r="B26" s="74">
        <f>('CpH N'!E26-'CpH N'!E25)/'CpH N'!E25</f>
        <v>0.10573132801574239</v>
      </c>
      <c r="C26" s="74">
        <f>('CpH N'!F26-'CpH N'!F25)/'CpH N'!F25</f>
        <v>-9.8351510008621926E-2</v>
      </c>
      <c r="D26" s="74">
        <f>('CpH N'!G26-'CpH N'!G25)/'CpH N'!G25</f>
        <v>1.6144421904277076E-2</v>
      </c>
      <c r="E26" s="74">
        <f>('CpH N'!H26-'CpH N'!H25)/'CpH N'!H25</f>
        <v>3.3574258482855827E-2</v>
      </c>
      <c r="F26" s="74">
        <f>('CpH N'!I26-'CpH N'!I25)/'CpH N'!I25</f>
        <v>-2.2944879316555269E-2</v>
      </c>
      <c r="G26" s="74">
        <f>('CpH N'!J26-'CpH N'!J25)/'CpH N'!J25</f>
        <v>6.8630981442470787E-4</v>
      </c>
      <c r="H26" s="74">
        <f>('CpH N'!K26-'CpH N'!K25)/'CpH N'!K25</f>
        <v>7.0722180947138027E-3</v>
      </c>
      <c r="I26" s="74">
        <f>('CpH N'!L26-'CpH N'!L25)/'CpH N'!L25</f>
        <v>-3.5156351082232147E-2</v>
      </c>
      <c r="J26" s="74">
        <f>('CpH N'!M26-'CpH N'!M25)/'CpH N'!M25</f>
        <v>-4.3511193253255517E-3</v>
      </c>
      <c r="K26" s="74">
        <f>('CpH N'!N26-'CpH N'!N25)/'CpH N'!N25</f>
        <v>-7.6463193071170485E-2</v>
      </c>
      <c r="L26" s="74">
        <f>('CpH N'!O26-'CpH N'!O25)/'CpH N'!O25</f>
        <v>2.4963399368855728E-2</v>
      </c>
      <c r="M26" s="74">
        <f>('CpH N'!P26-'CpH N'!P25)/'CpH N'!P25</f>
        <v>2.6967134203734255E-2</v>
      </c>
      <c r="N26" s="74">
        <f>('CpH N'!Q26-'CpH N'!Q25)/'CpH N'!Q25</f>
        <v>5.5453042504592424E-2</v>
      </c>
      <c r="O26" s="74">
        <f>('CpH N'!R26-'CpH N'!R25)/'CpH N'!R25</f>
        <v>1.2064302604857371E-2</v>
      </c>
      <c r="P26" s="8"/>
    </row>
    <row r="27" spans="1:16" x14ac:dyDescent="0.25">
      <c r="A27" s="7" t="s">
        <v>57</v>
      </c>
      <c r="B27" s="74">
        <f>('CpH N'!E27-'CpH N'!E26)/'CpH N'!E26</f>
        <v>-5.1005876248917878E-2</v>
      </c>
      <c r="C27" s="74">
        <f>('CpH N'!F27-'CpH N'!F26)/'CpH N'!F26</f>
        <v>4.8107760760408659E-2</v>
      </c>
      <c r="D27" s="74">
        <f>('CpH N'!G27-'CpH N'!G26)/'CpH N'!G26</f>
        <v>2.6035099737443104E-3</v>
      </c>
      <c r="E27" s="74">
        <f>('CpH N'!H27-'CpH N'!H26)/'CpH N'!H26</f>
        <v>1.1016245813145888E-2</v>
      </c>
      <c r="F27" s="74">
        <f>('CpH N'!I27-'CpH N'!I26)/'CpH N'!I26</f>
        <v>4.6720897970042113E-2</v>
      </c>
      <c r="G27" s="74">
        <f>('CpH N'!J27-'CpH N'!J26)/'CpH N'!J26</f>
        <v>-2.5192670126718417E-2</v>
      </c>
      <c r="H27" s="74">
        <f>('CpH N'!K27-'CpH N'!K26)/'CpH N'!K26</f>
        <v>3.5952226271251241E-2</v>
      </c>
      <c r="I27" s="74">
        <f>('CpH N'!L27-'CpH N'!L26)/'CpH N'!L26</f>
        <v>-3.6458909554381455E-2</v>
      </c>
      <c r="J27" s="74">
        <f>('CpH N'!M27-'CpH N'!M26)/'CpH N'!M26</f>
        <v>-3.9781514755302602E-2</v>
      </c>
      <c r="K27" s="74">
        <f>('CpH N'!N27-'CpH N'!N26)/'CpH N'!N26</f>
        <v>0.12666212027945206</v>
      </c>
      <c r="L27" s="74">
        <f>('CpH N'!O27-'CpH N'!O26)/'CpH N'!O26</f>
        <v>-7.2415936346411783E-3</v>
      </c>
      <c r="M27" s="74">
        <f>('CpH N'!P27-'CpH N'!P26)/'CpH N'!P26</f>
        <v>-3.9259121664124794E-3</v>
      </c>
      <c r="N27" s="74">
        <f>('CpH N'!Q27-'CpH N'!Q26)/'CpH N'!Q26</f>
        <v>2.1842197598293783E-4</v>
      </c>
      <c r="O27" s="74">
        <f>('CpH N'!R27-'CpH N'!R26)/'CpH N'!R26</f>
        <v>1.4773191566731512E-2</v>
      </c>
      <c r="P27" s="8"/>
    </row>
    <row r="28" spans="1:16" x14ac:dyDescent="0.25">
      <c r="A28" s="7" t="s">
        <v>58</v>
      </c>
      <c r="B28" s="74">
        <f>('CpH N'!E28-'CpH N'!E27)/'CpH N'!E27</f>
        <v>3.0964622503593903E-2</v>
      </c>
      <c r="C28" s="74">
        <f>('CpH N'!F28-'CpH N'!F27)/'CpH N'!F27</f>
        <v>4.5923652596171524E-2</v>
      </c>
      <c r="D28" s="74">
        <f>('CpH N'!G28-'CpH N'!G27)/'CpH N'!G27</f>
        <v>2.162601471547165E-2</v>
      </c>
      <c r="E28" s="74">
        <f>('CpH N'!H28-'CpH N'!H27)/'CpH N'!H27</f>
        <v>1.1030901714836375E-2</v>
      </c>
      <c r="F28" s="74">
        <f>('CpH N'!I28-'CpH N'!I27)/'CpH N'!I27</f>
        <v>-1.3979376441062159E-2</v>
      </c>
      <c r="G28" s="74">
        <f>('CpH N'!J28-'CpH N'!J27)/'CpH N'!J27</f>
        <v>1.8992002909844825E-2</v>
      </c>
      <c r="H28" s="74">
        <f>('CpH N'!K28-'CpH N'!K27)/'CpH N'!K27</f>
        <v>2.0444540945175501E-2</v>
      </c>
      <c r="I28" s="74">
        <f>('CpH N'!L28-'CpH N'!L27)/'CpH N'!L27</f>
        <v>5.0214195260651125E-3</v>
      </c>
      <c r="J28" s="74">
        <f>('CpH N'!M28-'CpH N'!M27)/'CpH N'!M27</f>
        <v>8.0631404664297607E-2</v>
      </c>
      <c r="K28" s="74">
        <f>('CpH N'!N28-'CpH N'!N27)/'CpH N'!N27</f>
        <v>5.7733047735696985E-4</v>
      </c>
      <c r="L28" s="74">
        <f>('CpH N'!O28-'CpH N'!O27)/'CpH N'!O27</f>
        <v>2.9349342326604362E-2</v>
      </c>
      <c r="M28" s="74">
        <f>('CpH N'!P28-'CpH N'!P27)/'CpH N'!P27</f>
        <v>2.3445163461740543E-2</v>
      </c>
      <c r="N28" s="74">
        <f>('CpH N'!Q28-'CpH N'!Q27)/'CpH N'!Q27</f>
        <v>-3.4588794039254933E-4</v>
      </c>
      <c r="O28" s="74">
        <f>('CpH N'!R28-'CpH N'!R27)/'CpH N'!R27</f>
        <v>-2.7869064820974711E-2</v>
      </c>
      <c r="P28" s="8"/>
    </row>
    <row r="29" spans="1:16" x14ac:dyDescent="0.25">
      <c r="A29" s="7" t="s">
        <v>59</v>
      </c>
      <c r="B29" s="74">
        <f>('CpH N'!E29-'CpH N'!E28)/'CpH N'!E28</f>
        <v>-6.0584131901760839E-2</v>
      </c>
      <c r="C29" s="74">
        <f>('CpH N'!F29-'CpH N'!F28)/'CpH N'!F28</f>
        <v>-2.1640951614730812E-4</v>
      </c>
      <c r="D29" s="74">
        <f>('CpH N'!G29-'CpH N'!G28)/'CpH N'!G28</f>
        <v>-1.9366511341795931E-2</v>
      </c>
      <c r="E29" s="74">
        <f>('CpH N'!H29-'CpH N'!H28)/'CpH N'!H28</f>
        <v>-2.7918874636097595E-2</v>
      </c>
      <c r="F29" s="74">
        <f>('CpH N'!I29-'CpH N'!I28)/'CpH N'!I28</f>
        <v>2.9275700641451241E-2</v>
      </c>
      <c r="G29" s="74">
        <f>('CpH N'!J29-'CpH N'!J28)/'CpH N'!J28</f>
        <v>2.2966752259279296E-2</v>
      </c>
      <c r="H29" s="74">
        <f>('CpH N'!K29-'CpH N'!K28)/'CpH N'!K28</f>
        <v>3.4405203154719004E-2</v>
      </c>
      <c r="I29" s="74">
        <f>('CpH N'!L29-'CpH N'!L28)/'CpH N'!L28</f>
        <v>3.5190360360672975E-2</v>
      </c>
      <c r="J29" s="74">
        <f>('CpH N'!M29-'CpH N'!M28)/'CpH N'!M28</f>
        <v>2.3867686889990816E-2</v>
      </c>
      <c r="K29" s="74">
        <f>('CpH N'!N29-'CpH N'!N28)/'CpH N'!N28</f>
        <v>-2.9637728794338663E-2</v>
      </c>
      <c r="L29" s="74">
        <f>('CpH N'!O29-'CpH N'!O28)/'CpH N'!O28</f>
        <v>-6.0424471986728845E-2</v>
      </c>
      <c r="M29" s="74">
        <f>('CpH N'!P29-'CpH N'!P28)/'CpH N'!P28</f>
        <v>1.3010800033932002E-2</v>
      </c>
      <c r="N29" s="74">
        <f>('CpH N'!Q29-'CpH N'!Q28)/'CpH N'!Q28</f>
        <v>1.9467837161860017E-3</v>
      </c>
      <c r="O29" s="74">
        <f>('CpH N'!R29-'CpH N'!R28)/'CpH N'!R28</f>
        <v>4.2511845124708923E-2</v>
      </c>
      <c r="P29" s="8"/>
    </row>
    <row r="30" spans="1:16" x14ac:dyDescent="0.25">
      <c r="A30" s="7" t="s">
        <v>60</v>
      </c>
      <c r="B30" s="74">
        <f>('CpH N'!E30-'CpH N'!E29)/'CpH N'!E29</f>
        <v>4.708781237295729E-2</v>
      </c>
      <c r="C30" s="74">
        <f>('CpH N'!F30-'CpH N'!F29)/'CpH N'!F29</f>
        <v>-2.1691046580584874E-2</v>
      </c>
      <c r="D30" s="74">
        <f>('CpH N'!G30-'CpH N'!G29)/'CpH N'!G29</f>
        <v>-1.606517527828727E-4</v>
      </c>
      <c r="E30" s="74">
        <f>('CpH N'!H30-'CpH N'!H29)/'CpH N'!H29</f>
        <v>6.8468644017287542E-2</v>
      </c>
      <c r="F30" s="74">
        <f>('CpH N'!I30-'CpH N'!I29)/'CpH N'!I29</f>
        <v>1.3026396209711182E-2</v>
      </c>
      <c r="G30" s="74">
        <f>('CpH N'!J30-'CpH N'!J29)/'CpH N'!J29</f>
        <v>6.5624887609488118E-3</v>
      </c>
      <c r="H30" s="74">
        <f>('CpH N'!K30-'CpH N'!K29)/'CpH N'!K29</f>
        <v>8.060163740508979E-4</v>
      </c>
      <c r="I30" s="74">
        <f>('CpH N'!L30-'CpH N'!L29)/'CpH N'!L29</f>
        <v>-1.4651783170502428E-2</v>
      </c>
      <c r="J30" s="74">
        <f>('CpH N'!M30-'CpH N'!M29)/'CpH N'!M29</f>
        <v>-2.7062270200071896E-2</v>
      </c>
      <c r="K30" s="74">
        <f>('CpH N'!N30-'CpH N'!N29)/'CpH N'!N29</f>
        <v>5.4862404622118555E-2</v>
      </c>
      <c r="L30" s="74">
        <f>('CpH N'!O30-'CpH N'!O29)/'CpH N'!O29</f>
        <v>6.1661750542314903E-2</v>
      </c>
      <c r="M30" s="74">
        <f>('CpH N'!P30-'CpH N'!P29)/'CpH N'!P29</f>
        <v>1.3949369957299458E-2</v>
      </c>
      <c r="N30" s="74">
        <f>('CpH N'!Q30-'CpH N'!Q29)/'CpH N'!Q29</f>
        <v>3.0979822518848892E-2</v>
      </c>
      <c r="O30" s="74">
        <f>('CpH N'!R30-'CpH N'!R29)/'CpH N'!R29</f>
        <v>-2.0870783758497489E-3</v>
      </c>
      <c r="P30" s="8"/>
    </row>
    <row r="31" spans="1:16" x14ac:dyDescent="0.25">
      <c r="A31" s="7" t="s">
        <v>61</v>
      </c>
      <c r="B31" s="74">
        <f>('CpH N'!E31-'CpH N'!E30)/'CpH N'!E30</f>
        <v>-5.9535191652578728E-2</v>
      </c>
      <c r="C31" s="74">
        <f>('CpH N'!F31-'CpH N'!F30)/'CpH N'!F30</f>
        <v>-7.4013282031762618E-3</v>
      </c>
      <c r="D31" s="74">
        <f>('CpH N'!G31-'CpH N'!G30)/'CpH N'!G30</f>
        <v>2.8375786128874061E-2</v>
      </c>
      <c r="E31" s="74">
        <f>('CpH N'!H31-'CpH N'!H30)/'CpH N'!H30</f>
        <v>1.4547520837967875E-2</v>
      </c>
      <c r="F31" s="74">
        <f>('CpH N'!I31-'CpH N'!I30)/'CpH N'!I30</f>
        <v>-1.9505417749963911E-2</v>
      </c>
      <c r="G31" s="74">
        <f>('CpH N'!J31-'CpH N'!J30)/'CpH N'!J30</f>
        <v>4.1510443835313625E-2</v>
      </c>
      <c r="H31" s="74">
        <f>('CpH N'!K31-'CpH N'!K30)/'CpH N'!K30</f>
        <v>-1.4117146314732083E-2</v>
      </c>
      <c r="I31" s="74">
        <f>('CpH N'!L31-'CpH N'!L30)/'CpH N'!L30</f>
        <v>1.7608936799731797E-2</v>
      </c>
      <c r="J31" s="74">
        <f>('CpH N'!M31-'CpH N'!M30)/'CpH N'!M30</f>
        <v>1.5489852192161757E-2</v>
      </c>
      <c r="K31" s="74">
        <f>('CpH N'!N31-'CpH N'!N30)/'CpH N'!N30</f>
        <v>-7.4075340911473705E-2</v>
      </c>
      <c r="L31" s="74">
        <f>('CpH N'!O31-'CpH N'!O30)/'CpH N'!O30</f>
        <v>1.1905416843102363E-3</v>
      </c>
      <c r="M31" s="74">
        <f>('CpH N'!P31-'CpH N'!P30)/'CpH N'!P30</f>
        <v>3.0493424724990819E-2</v>
      </c>
      <c r="N31" s="74">
        <f>('CpH N'!Q31-'CpH N'!Q30)/'CpH N'!Q30</f>
        <v>2.3041124583236751E-3</v>
      </c>
      <c r="O31" s="74">
        <f>('CpH N'!R31-'CpH N'!R30)/'CpH N'!R30</f>
        <v>-3.7950973662342481E-3</v>
      </c>
      <c r="P31" s="8"/>
    </row>
    <row r="32" spans="1:16" x14ac:dyDescent="0.25">
      <c r="A32" s="7" t="s">
        <v>62</v>
      </c>
      <c r="B32" s="74">
        <f>('CpH N'!E32-'CpH N'!E31)/'CpH N'!E31</f>
        <v>4.1645783800825273E-2</v>
      </c>
      <c r="C32" s="74">
        <f>('CpH N'!F32-'CpH N'!F31)/'CpH N'!F31</f>
        <v>-4.0094473630045008E-2</v>
      </c>
      <c r="D32" s="74">
        <f>('CpH N'!G32-'CpH N'!G31)/'CpH N'!G31</f>
        <v>4.5334900335030686E-3</v>
      </c>
      <c r="E32" s="74">
        <f>('CpH N'!H32-'CpH N'!H31)/'CpH N'!H31</f>
        <v>7.7612847169198059E-3</v>
      </c>
      <c r="F32" s="74">
        <f>('CpH N'!I32-'CpH N'!I31)/'CpH N'!I31</f>
        <v>6.5559485451191959E-2</v>
      </c>
      <c r="G32" s="74">
        <f>('CpH N'!J32-'CpH N'!J31)/'CpH N'!J31</f>
        <v>-8.0221681992277156E-3</v>
      </c>
      <c r="H32" s="74">
        <f>('CpH N'!K32-'CpH N'!K31)/'CpH N'!K31</f>
        <v>3.0727393505702239E-2</v>
      </c>
      <c r="I32" s="74">
        <f>('CpH N'!L32-'CpH N'!L31)/'CpH N'!L31</f>
        <v>7.6797802649891569E-2</v>
      </c>
      <c r="J32" s="74">
        <f>('CpH N'!M32-'CpH N'!M31)/'CpH N'!M31</f>
        <v>4.2766401356567882E-2</v>
      </c>
      <c r="K32" s="74">
        <f>('CpH N'!N32-'CpH N'!N31)/'CpH N'!N31</f>
        <v>6.6517358395494053E-2</v>
      </c>
      <c r="L32" s="74">
        <f>('CpH N'!O32-'CpH N'!O31)/'CpH N'!O31</f>
        <v>4.5737243616623319E-2</v>
      </c>
      <c r="M32" s="74">
        <f>('CpH N'!P32-'CpH N'!P31)/'CpH N'!P31</f>
        <v>-1.6225312422849494E-2</v>
      </c>
      <c r="N32" s="74">
        <f>('CpH N'!Q32-'CpH N'!Q31)/'CpH N'!Q31</f>
        <v>1.781690373935288E-2</v>
      </c>
      <c r="O32" s="74">
        <f>('CpH N'!R32-'CpH N'!R31)/'CpH N'!R31</f>
        <v>6.0311697356745651E-2</v>
      </c>
      <c r="P32" s="8"/>
    </row>
    <row r="33" spans="1:16" x14ac:dyDescent="0.25">
      <c r="A33" s="7" t="s">
        <v>63</v>
      </c>
      <c r="B33" s="74">
        <f>('CpH N'!E33-'CpH N'!E32)/'CpH N'!E32</f>
        <v>-4.9202739650575138E-2</v>
      </c>
      <c r="C33" s="74">
        <f>('CpH N'!F33-'CpH N'!F32)/'CpH N'!F32</f>
        <v>6.2053635203511308E-2</v>
      </c>
      <c r="D33" s="74">
        <f>('CpH N'!G33-'CpH N'!G32)/'CpH N'!G32</f>
        <v>1.5579166212518423E-2</v>
      </c>
      <c r="E33" s="74">
        <f>('CpH N'!H33-'CpH N'!H32)/'CpH N'!H32</f>
        <v>-3.3641494481193926E-2</v>
      </c>
      <c r="F33" s="74">
        <f>('CpH N'!I33-'CpH N'!I32)/'CpH N'!I32</f>
        <v>-4.0165759771801396E-2</v>
      </c>
      <c r="G33" s="74">
        <f>('CpH N'!J33-'CpH N'!J32)/'CpH N'!J32</f>
        <v>1.2425714123183985E-2</v>
      </c>
      <c r="H33" s="74">
        <f>('CpH N'!K33-'CpH N'!K32)/'CpH N'!K32</f>
        <v>2.9989554537279511E-2</v>
      </c>
      <c r="I33" s="74">
        <f>('CpH N'!L33-'CpH N'!L32)/'CpH N'!L32</f>
        <v>-5.6372911634540737E-2</v>
      </c>
      <c r="J33" s="74">
        <f>('CpH N'!M33-'CpH N'!M32)/'CpH N'!M32</f>
        <v>-2.1761628572257483E-2</v>
      </c>
      <c r="K33" s="74">
        <f>('CpH N'!N33-'CpH N'!N32)/'CpH N'!N32</f>
        <v>-2.8908106411380544E-2</v>
      </c>
      <c r="L33" s="74">
        <f>('CpH N'!O33-'CpH N'!O32)/'CpH N'!O32</f>
        <v>-3.2200814215076104E-2</v>
      </c>
      <c r="M33" s="74">
        <f>('CpH N'!P33-'CpH N'!P32)/'CpH N'!P32</f>
        <v>3.3484723514512387E-3</v>
      </c>
      <c r="N33" s="74">
        <f>('CpH N'!Q33-'CpH N'!Q32)/'CpH N'!Q32</f>
        <v>-1.7074013945122417E-2</v>
      </c>
      <c r="O33" s="74">
        <f>('CpH N'!R33-'CpH N'!R32)/'CpH N'!R32</f>
        <v>4.5097839849908249E-3</v>
      </c>
      <c r="P33" s="8"/>
    </row>
    <row r="34" spans="1:16" x14ac:dyDescent="0.25">
      <c r="A34" s="7" t="s">
        <v>64</v>
      </c>
      <c r="B34" s="74">
        <f>('CpH N'!E34-'CpH N'!E33)/'CpH N'!E33</f>
        <v>1.9197688724624028E-2</v>
      </c>
      <c r="C34" s="74">
        <f>('CpH N'!F34-'CpH N'!F33)/'CpH N'!F33</f>
        <v>1.0366938135043021E-2</v>
      </c>
      <c r="D34" s="74">
        <f>('CpH N'!G34-'CpH N'!G33)/'CpH N'!G33</f>
        <v>-1.7623165513392725E-3</v>
      </c>
      <c r="E34" s="74">
        <f>('CpH N'!H34-'CpH N'!H33)/'CpH N'!H33</f>
        <v>3.1889130152860316E-2</v>
      </c>
      <c r="F34" s="74">
        <f>('CpH N'!I34-'CpH N'!I33)/'CpH N'!I33</f>
        <v>1.4972760312637017E-2</v>
      </c>
      <c r="G34" s="74">
        <f>('CpH N'!J34-'CpH N'!J33)/'CpH N'!J33</f>
        <v>-4.6288517233887487E-2</v>
      </c>
      <c r="H34" s="74">
        <f>('CpH N'!K34-'CpH N'!K33)/'CpH N'!K33</f>
        <v>-2.1879992676615841E-2</v>
      </c>
      <c r="I34" s="74">
        <f>('CpH N'!L34-'CpH N'!L33)/'CpH N'!L33</f>
        <v>2.1946821628322531E-2</v>
      </c>
      <c r="J34" s="74">
        <f>('CpH N'!M34-'CpH N'!M33)/'CpH N'!M33</f>
        <v>-1.9804875211297628E-2</v>
      </c>
      <c r="K34" s="74">
        <f>('CpH N'!N34-'CpH N'!N33)/'CpH N'!N33</f>
        <v>-2.0535325128131984E-3</v>
      </c>
      <c r="L34" s="74">
        <f>('CpH N'!O34-'CpH N'!O33)/'CpH N'!O33</f>
        <v>3.7332948041551195E-3</v>
      </c>
      <c r="M34" s="74">
        <f>('CpH N'!P34-'CpH N'!P33)/'CpH N'!P33</f>
        <v>3.7766891750923633E-2</v>
      </c>
      <c r="N34" s="74">
        <f>('CpH N'!Q34-'CpH N'!Q33)/'CpH N'!Q33</f>
        <v>1.3146075298016381E-2</v>
      </c>
      <c r="O34" s="74">
        <f>('CpH N'!R34-'CpH N'!R33)/'CpH N'!R33</f>
        <v>-4.1088708714466593E-3</v>
      </c>
      <c r="P34" s="8"/>
    </row>
    <row r="35" spans="1:16" x14ac:dyDescent="0.25">
      <c r="A35" s="7" t="s">
        <v>65</v>
      </c>
      <c r="B35" s="74">
        <f>('CpH N'!E35-'CpH N'!E34)/'CpH N'!E34</f>
        <v>0.37978032134330547</v>
      </c>
      <c r="C35" s="74">
        <f>('CpH N'!F35-'CpH N'!F34)/'CpH N'!F34</f>
        <v>-5.0407531086638084E-2</v>
      </c>
      <c r="D35" s="74">
        <f>('CpH N'!G35-'CpH N'!G34)/'CpH N'!G34</f>
        <v>2.5267661348251674E-2</v>
      </c>
      <c r="E35" s="74">
        <f>('CpH N'!H35-'CpH N'!H34)/'CpH N'!H34</f>
        <v>1.1488980054051473E-2</v>
      </c>
      <c r="F35" s="74">
        <f>('CpH N'!I35-'CpH N'!I34)/'CpH N'!I34</f>
        <v>-4.4627370257504708E-3</v>
      </c>
      <c r="G35" s="74">
        <f>('CpH N'!J35-'CpH N'!J34)/'CpH N'!J34</f>
        <v>4.4504120450168029E-2</v>
      </c>
      <c r="H35" s="74">
        <f>('CpH N'!K35-'CpH N'!K34)/'CpH N'!K34</f>
        <v>4.2054349070415109E-2</v>
      </c>
      <c r="I35" s="74">
        <f>('CpH N'!L35-'CpH N'!L34)/'CpH N'!L34</f>
        <v>4.786160702747623E-2</v>
      </c>
      <c r="J35" s="74">
        <f>('CpH N'!M35-'CpH N'!M34)/'CpH N'!M34</f>
        <v>1.5771655645800464E-2</v>
      </c>
      <c r="K35" s="74">
        <f>('CpH N'!N35-'CpH N'!N34)/'CpH N'!N34</f>
        <v>1.6627940153766237E-2</v>
      </c>
      <c r="L35" s="74">
        <f>('CpH N'!O35-'CpH N'!O34)/'CpH N'!O34</f>
        <v>5.8449756978980548E-2</v>
      </c>
      <c r="M35" s="74">
        <f>('CpH N'!P35-'CpH N'!P34)/'CpH N'!P34</f>
        <v>4.8030886140088703E-3</v>
      </c>
      <c r="N35" s="74">
        <f>('CpH N'!Q35-'CpH N'!Q34)/'CpH N'!Q34</f>
        <v>7.2136992568081352E-3</v>
      </c>
      <c r="O35" s="74">
        <f>('CpH N'!R35-'CpH N'!R34)/'CpH N'!R34</f>
        <v>4.3993367976048012E-2</v>
      </c>
      <c r="P35" s="8"/>
    </row>
    <row r="36" spans="1:16" x14ac:dyDescent="0.25">
      <c r="A36" s="7" t="s">
        <v>66</v>
      </c>
      <c r="B36" s="74">
        <f>('CpH N'!E36-'CpH N'!E35)/'CpH N'!E35</f>
        <v>-0.20329023478115621</v>
      </c>
      <c r="C36" s="74">
        <f>('CpH N'!F36-'CpH N'!F35)/'CpH N'!F35</f>
        <v>8.758457807332426E-2</v>
      </c>
      <c r="D36" s="74">
        <f>('CpH N'!G36-'CpH N'!G35)/'CpH N'!G35</f>
        <v>2.6547219687750111E-2</v>
      </c>
      <c r="E36" s="74">
        <f>('CpH N'!H36-'CpH N'!H35)/'CpH N'!H35</f>
        <v>6.9456916928607526E-3</v>
      </c>
      <c r="F36" s="74">
        <f>('CpH N'!I36-'CpH N'!I35)/'CpH N'!I35</f>
        <v>4.4102080730018395E-2</v>
      </c>
      <c r="G36" s="74">
        <f>('CpH N'!J36-'CpH N'!J35)/'CpH N'!J35</f>
        <v>-2.8542161758314945E-3</v>
      </c>
      <c r="H36" s="74">
        <f>('CpH N'!K36-'CpH N'!K35)/'CpH N'!K35</f>
        <v>-2.3938631039130263E-2</v>
      </c>
      <c r="I36" s="74">
        <f>('CpH N'!L36-'CpH N'!L35)/'CpH N'!L35</f>
        <v>-3.0335851908161935E-2</v>
      </c>
      <c r="J36" s="74">
        <f>('CpH N'!M36-'CpH N'!M35)/'CpH N'!M35</f>
        <v>5.7511749083958542E-2</v>
      </c>
      <c r="K36" s="74">
        <f>('CpH N'!N36-'CpH N'!N35)/'CpH N'!N35</f>
        <v>3.304140112668752E-2</v>
      </c>
      <c r="L36" s="74">
        <f>('CpH N'!O36-'CpH N'!O35)/'CpH N'!O35</f>
        <v>-4.4571689686885005E-2</v>
      </c>
      <c r="M36" s="74">
        <f>('CpH N'!P36-'CpH N'!P35)/'CpH N'!P35</f>
        <v>4.542692766023983E-3</v>
      </c>
      <c r="N36" s="74">
        <f>('CpH N'!Q36-'CpH N'!Q35)/'CpH N'!Q35</f>
        <v>4.4463071429924096E-2</v>
      </c>
      <c r="O36" s="74">
        <f>('CpH N'!R36-'CpH N'!R35)/'CpH N'!R35</f>
        <v>-1.7204216649899209E-2</v>
      </c>
      <c r="P36" s="8"/>
    </row>
    <row r="37" spans="1:16" x14ac:dyDescent="0.25">
      <c r="A37" s="7" t="s">
        <v>67</v>
      </c>
      <c r="B37" s="74">
        <f>('CpH N'!E37-'CpH N'!E36)/'CpH N'!E36</f>
        <v>-1.3176520520214879E-2</v>
      </c>
      <c r="C37" s="74">
        <f>('CpH N'!F37-'CpH N'!F36)/'CpH N'!F36</f>
        <v>8.5107728658093858E-3</v>
      </c>
      <c r="D37" s="74">
        <f>('CpH N'!G37-'CpH N'!G36)/'CpH N'!G36</f>
        <v>-5.6991789847612205E-3</v>
      </c>
      <c r="E37" s="74">
        <f>('CpH N'!H37-'CpH N'!H36)/'CpH N'!H36</f>
        <v>8.4751542106502008E-3</v>
      </c>
      <c r="F37" s="74">
        <f>('CpH N'!I37-'CpH N'!I36)/'CpH N'!I36</f>
        <v>-2.0719102335111199E-2</v>
      </c>
      <c r="G37" s="74">
        <f>('CpH N'!J37-'CpH N'!J36)/'CpH N'!J36</f>
        <v>1.7893593258692199E-2</v>
      </c>
      <c r="H37" s="74">
        <f>('CpH N'!K37-'CpH N'!K36)/'CpH N'!K36</f>
        <v>4.833234077523605E-2</v>
      </c>
      <c r="I37" s="74">
        <f>('CpH N'!L37-'CpH N'!L36)/'CpH N'!L36</f>
        <v>-6.2083568459420238E-3</v>
      </c>
      <c r="J37" s="74">
        <f>('CpH N'!M37-'CpH N'!M36)/'CpH N'!M36</f>
        <v>-1.7836537056992823E-2</v>
      </c>
      <c r="K37" s="74">
        <f>('CpH N'!N37-'CpH N'!N36)/'CpH N'!N36</f>
        <v>3.9347317746765489E-2</v>
      </c>
      <c r="L37" s="74">
        <f>('CpH N'!O37-'CpH N'!O36)/'CpH N'!O36</f>
        <v>2.3476421278520201E-2</v>
      </c>
      <c r="M37" s="74">
        <f>('CpH N'!P37-'CpH N'!P36)/'CpH N'!P36</f>
        <v>2.9361621535354699E-2</v>
      </c>
      <c r="N37" s="74">
        <f>('CpH N'!Q37-'CpH N'!Q36)/'CpH N'!Q36</f>
        <v>-3.0796101847975352E-2</v>
      </c>
      <c r="O37" s="74">
        <f>('CpH N'!R37-'CpH N'!R36)/'CpH N'!R36</f>
        <v>1.1180092974544944E-2</v>
      </c>
      <c r="P37" s="8"/>
    </row>
    <row r="38" spans="1:16" x14ac:dyDescent="0.25">
      <c r="A38" s="7" t="s">
        <v>68</v>
      </c>
      <c r="B38" s="74">
        <f>('CpH N'!E38-'CpH N'!E37)/'CpH N'!E37</f>
        <v>-1.2299138622854223E-3</v>
      </c>
      <c r="C38" s="74">
        <f>('CpH N'!F38-'CpH N'!F37)/'CpH N'!F37</f>
        <v>5.6025537555929967E-3</v>
      </c>
      <c r="D38" s="74">
        <f>('CpH N'!G38-'CpH N'!G37)/'CpH N'!G37</f>
        <v>-1.5772811990389342E-3</v>
      </c>
      <c r="E38" s="74">
        <f>('CpH N'!H38-'CpH N'!H37)/'CpH N'!H37</f>
        <v>2.4161856251048486E-2</v>
      </c>
      <c r="F38" s="74">
        <f>('CpH N'!I38-'CpH N'!I37)/'CpH N'!I37</f>
        <v>1.5433317477390743E-2</v>
      </c>
      <c r="G38" s="74">
        <f>('CpH N'!J38-'CpH N'!J37)/'CpH N'!J37</f>
        <v>2.9326680509899002E-2</v>
      </c>
      <c r="H38" s="74">
        <f>('CpH N'!K38-'CpH N'!K37)/'CpH N'!K37</f>
        <v>-1.8548949200908758E-3</v>
      </c>
      <c r="I38" s="74">
        <f>('CpH N'!L38-'CpH N'!L37)/'CpH N'!L37</f>
        <v>4.6636348158961977E-3</v>
      </c>
      <c r="J38" s="74">
        <f>('CpH N'!M38-'CpH N'!M37)/'CpH N'!M37</f>
        <v>-7.6166338675990848E-3</v>
      </c>
      <c r="K38" s="74">
        <f>('CpH N'!N38-'CpH N'!N37)/'CpH N'!N37</f>
        <v>-1.3252489501905652E-2</v>
      </c>
      <c r="L38" s="74">
        <f>('CpH N'!O38-'CpH N'!O37)/'CpH N'!O37</f>
        <v>6.5388932842122882E-2</v>
      </c>
      <c r="M38" s="74">
        <f>('CpH N'!P38-'CpH N'!P37)/'CpH N'!P37</f>
        <v>-1.8444208018440524E-2</v>
      </c>
      <c r="N38" s="74">
        <f>('CpH N'!Q38-'CpH N'!Q37)/'CpH N'!Q37</f>
        <v>-2.2988858229807492E-3</v>
      </c>
      <c r="O38" s="74">
        <f>('CpH N'!R38-'CpH N'!R37)/'CpH N'!R37</f>
        <v>2.697016331495029E-2</v>
      </c>
      <c r="P38" s="8"/>
    </row>
    <row r="39" spans="1:16" x14ac:dyDescent="0.25">
      <c r="A39" s="7" t="s">
        <v>69</v>
      </c>
      <c r="B39" s="74">
        <f>('CpH N'!E39-'CpH N'!E38)/'CpH N'!E38</f>
        <v>0.15137656947621025</v>
      </c>
      <c r="C39" s="74">
        <f>('CpH N'!F39-'CpH N'!F38)/'CpH N'!F38</f>
        <v>-6.3435796597807797E-3</v>
      </c>
      <c r="D39" s="74">
        <f>('CpH N'!G39-'CpH N'!G38)/'CpH N'!G38</f>
        <v>3.6290557287446408E-2</v>
      </c>
      <c r="E39" s="74">
        <f>('CpH N'!H39-'CpH N'!H38)/'CpH N'!H38</f>
        <v>-7.8874172230766759E-3</v>
      </c>
      <c r="F39" s="74">
        <f>('CpH N'!I39-'CpH N'!I38)/'CpH N'!I38</f>
        <v>4.6009616382885726E-2</v>
      </c>
      <c r="G39" s="74">
        <f>('CpH N'!J39-'CpH N'!J38)/'CpH N'!J38</f>
        <v>2.3472201648704248E-2</v>
      </c>
      <c r="H39" s="74">
        <f>('CpH N'!K39-'CpH N'!K38)/'CpH N'!K38</f>
        <v>-6.4716004113418955E-3</v>
      </c>
      <c r="I39" s="74">
        <f>('CpH N'!L39-'CpH N'!L38)/'CpH N'!L38</f>
        <v>1.8106048600341526E-2</v>
      </c>
      <c r="J39" s="74">
        <f>('CpH N'!M39-'CpH N'!M38)/'CpH N'!M38</f>
        <v>2.3632228866958408E-3</v>
      </c>
      <c r="K39" s="74">
        <f>('CpH N'!N39-'CpH N'!N38)/'CpH N'!N38</f>
        <v>-1.8312822266909012E-2</v>
      </c>
      <c r="L39" s="74">
        <f>('CpH N'!O39-'CpH N'!O38)/'CpH N'!O38</f>
        <v>1.8659639980438427E-2</v>
      </c>
      <c r="M39" s="74">
        <f>('CpH N'!P39-'CpH N'!P38)/'CpH N'!P38</f>
        <v>3.0311069159376442E-2</v>
      </c>
      <c r="N39" s="74">
        <f>('CpH N'!Q39-'CpH N'!Q38)/'CpH N'!Q38</f>
        <v>5.068612475895002E-2</v>
      </c>
      <c r="O39" s="74">
        <f>('CpH N'!R39-'CpH N'!R38)/'CpH N'!R38</f>
        <v>1.6359383586232408E-2</v>
      </c>
      <c r="P39" s="8"/>
    </row>
    <row r="40" spans="1:16" x14ac:dyDescent="0.25">
      <c r="A40" s="7" t="s">
        <v>70</v>
      </c>
      <c r="B40" s="74">
        <f>('CpH N'!E40-'CpH N'!E39)/'CpH N'!E39</f>
        <v>-7.4439609955162148E-2</v>
      </c>
      <c r="C40" s="74">
        <f>('CpH N'!F40-'CpH N'!F39)/'CpH N'!F39</f>
        <v>1.0829741066234135E-2</v>
      </c>
      <c r="D40" s="74">
        <f>('CpH N'!G40-'CpH N'!G39)/'CpH N'!G39</f>
        <v>-2.6393925123327278E-3</v>
      </c>
      <c r="E40" s="74">
        <f>('CpH N'!H40-'CpH N'!H39)/'CpH N'!H39</f>
        <v>4.7271518916756641E-2</v>
      </c>
      <c r="F40" s="74">
        <f>('CpH N'!I40-'CpH N'!I39)/'CpH N'!I39</f>
        <v>-4.3840589631933088E-2</v>
      </c>
      <c r="G40" s="74">
        <f>('CpH N'!J40-'CpH N'!J39)/'CpH N'!J39</f>
        <v>3.3698589083099527E-3</v>
      </c>
      <c r="H40" s="74">
        <f>('CpH N'!K40-'CpH N'!K39)/'CpH N'!K39</f>
        <v>1.5488179045158252E-2</v>
      </c>
      <c r="I40" s="74">
        <f>('CpH N'!L40-'CpH N'!L39)/'CpH N'!L39</f>
        <v>5.5465187453843739E-2</v>
      </c>
      <c r="J40" s="74">
        <f>('CpH N'!M40-'CpH N'!M39)/'CpH N'!M39</f>
        <v>1.8060146437332027E-2</v>
      </c>
      <c r="K40" s="74">
        <f>('CpH N'!N40-'CpH N'!N39)/'CpH N'!N39</f>
        <v>3.8822915241712115E-2</v>
      </c>
      <c r="L40" s="74">
        <f>('CpH N'!O40-'CpH N'!O39)/'CpH N'!O39</f>
        <v>-5.3808608871919586E-2</v>
      </c>
      <c r="M40" s="74">
        <f>('CpH N'!P40-'CpH N'!P39)/'CpH N'!P39</f>
        <v>-7.9996459355814106E-3</v>
      </c>
      <c r="N40" s="74">
        <f>('CpH N'!Q40-'CpH N'!Q39)/'CpH N'!Q39</f>
        <v>-1.7434996049935737E-2</v>
      </c>
      <c r="O40" s="74">
        <f>('CpH N'!R40-'CpH N'!R39)/'CpH N'!R39</f>
        <v>-1.1072587304887074E-2</v>
      </c>
      <c r="P40" s="8"/>
    </row>
    <row r="41" spans="1:16" x14ac:dyDescent="0.25">
      <c r="A41" s="7" t="s">
        <v>71</v>
      </c>
      <c r="B41" s="74">
        <f>('CpH N'!E41-'CpH N'!E40)/'CpH N'!E40</f>
        <v>4.7265676767548982E-2</v>
      </c>
      <c r="C41" s="74">
        <f>('CpH N'!F41-'CpH N'!F40)/'CpH N'!F40</f>
        <v>5.9153805695965317E-2</v>
      </c>
      <c r="D41" s="74">
        <f>('CpH N'!G41-'CpH N'!G40)/'CpH N'!G40</f>
        <v>1.8355012238003499E-2</v>
      </c>
      <c r="E41" s="74">
        <f>('CpH N'!H41-'CpH N'!H40)/'CpH N'!H40</f>
        <v>-3.373928261397488E-2</v>
      </c>
      <c r="F41" s="74">
        <f>('CpH N'!I41-'CpH N'!I40)/'CpH N'!I40</f>
        <v>1.7624414314086911E-2</v>
      </c>
      <c r="G41" s="74">
        <f>('CpH N'!J41-'CpH N'!J40)/'CpH N'!J40</f>
        <v>-1.2099337173087431E-2</v>
      </c>
      <c r="H41" s="74">
        <f>('CpH N'!K41-'CpH N'!K40)/'CpH N'!K40</f>
        <v>1.3132372163567149E-2</v>
      </c>
      <c r="I41" s="74">
        <f>('CpH N'!L41-'CpH N'!L40)/'CpH N'!L40</f>
        <v>-6.4193817540718581E-2</v>
      </c>
      <c r="J41" s="74">
        <f>('CpH N'!M41-'CpH N'!M40)/'CpH N'!M40</f>
        <v>-1.7435646436676663E-2</v>
      </c>
      <c r="K41" s="74">
        <f>('CpH N'!N41-'CpH N'!N40)/'CpH N'!N40</f>
        <v>-7.194220980427303E-3</v>
      </c>
      <c r="L41" s="74">
        <f>('CpH N'!O41-'CpH N'!O40)/'CpH N'!O40</f>
        <v>-4.1613541512993662E-3</v>
      </c>
      <c r="M41" s="74">
        <f>('CpH N'!P41-'CpH N'!P40)/'CpH N'!P40</f>
        <v>3.2471371971490179E-2</v>
      </c>
      <c r="N41" s="74">
        <f>('CpH N'!Q41-'CpH N'!Q40)/'CpH N'!Q40</f>
        <v>1.9019752609172364E-3</v>
      </c>
      <c r="O41" s="74">
        <f>('CpH N'!R41-'CpH N'!R40)/'CpH N'!R40</f>
        <v>5.7266948502983812E-2</v>
      </c>
      <c r="P41" s="8"/>
    </row>
    <row r="42" spans="1:16" x14ac:dyDescent="0.25">
      <c r="A42" s="7" t="s">
        <v>72</v>
      </c>
      <c r="B42" s="74">
        <f>('CpH N'!E42-'CpH N'!E41)/'CpH N'!E41</f>
        <v>0.10848268986875059</v>
      </c>
      <c r="C42" s="74">
        <f>('CpH N'!F42-'CpH N'!F41)/'CpH N'!F41</f>
        <v>-7.3245813522300127E-2</v>
      </c>
      <c r="D42" s="74">
        <f>('CpH N'!G42-'CpH N'!G41)/'CpH N'!G41</f>
        <v>1.3016311037715696E-3</v>
      </c>
      <c r="E42" s="74">
        <f>('CpH N'!H42-'CpH N'!H41)/'CpH N'!H41</f>
        <v>3.9068689508899822E-2</v>
      </c>
      <c r="F42" s="74">
        <f>('CpH N'!I42-'CpH N'!I41)/'CpH N'!I41</f>
        <v>1.5260868978501098E-2</v>
      </c>
      <c r="G42" s="74">
        <f>('CpH N'!J42-'CpH N'!J41)/'CpH N'!J41</f>
        <v>2.5286200232944069E-2</v>
      </c>
      <c r="H42" s="74">
        <f>('CpH N'!K42-'CpH N'!K41)/'CpH N'!K41</f>
        <v>1.30166768604408E-2</v>
      </c>
      <c r="I42" s="74">
        <f>('CpH N'!L42-'CpH N'!L41)/'CpH N'!L41</f>
        <v>7.3115194718454721E-2</v>
      </c>
      <c r="J42" s="74">
        <f>('CpH N'!M42-'CpH N'!M41)/'CpH N'!M41</f>
        <v>8.9682331743510507E-2</v>
      </c>
      <c r="K42" s="74">
        <f>('CpH N'!N42-'CpH N'!N41)/'CpH N'!N41</f>
        <v>1.2943262346118735E-2</v>
      </c>
      <c r="L42" s="74">
        <f>('CpH N'!O42-'CpH N'!O41)/'CpH N'!O41</f>
        <v>-6.8413116167570015E-3</v>
      </c>
      <c r="M42" s="74">
        <f>('CpH N'!P42-'CpH N'!P41)/'CpH N'!P41</f>
        <v>-7.0425010841768439E-3</v>
      </c>
      <c r="N42" s="74">
        <f>('CpH N'!Q42-'CpH N'!Q41)/'CpH N'!Q41</f>
        <v>-1.6191698013807553E-3</v>
      </c>
      <c r="O42" s="74">
        <f>('CpH N'!R42-'CpH N'!R41)/'CpH N'!R41</f>
        <v>-5.6104678462313234E-2</v>
      </c>
      <c r="P42" s="8"/>
    </row>
    <row r="43" spans="1:16" x14ac:dyDescent="0.25">
      <c r="A43" s="7" t="s">
        <v>73</v>
      </c>
      <c r="B43" s="74">
        <f>('CpH N'!E43-'CpH N'!E42)/'CpH N'!E42</f>
        <v>8.9483295438008162E-2</v>
      </c>
      <c r="C43" s="74">
        <f>('CpH N'!F43-'CpH N'!F42)/'CpH N'!F42</f>
        <v>-7.1527118587855166E-3</v>
      </c>
      <c r="D43" s="74">
        <f>('CpH N'!G43-'CpH N'!G42)/'CpH N'!G42</f>
        <v>5.4462410373742334E-4</v>
      </c>
      <c r="E43" s="74">
        <f>('CpH N'!H43-'CpH N'!H42)/'CpH N'!H42</f>
        <v>-6.3260936806599655E-3</v>
      </c>
      <c r="F43" s="74">
        <f>('CpH N'!I43-'CpH N'!I42)/'CpH N'!I42</f>
        <v>3.5039222486095839E-2</v>
      </c>
      <c r="G43" s="74">
        <f>('CpH N'!J43-'CpH N'!J42)/'CpH N'!J42</f>
        <v>-3.4548370668945842E-3</v>
      </c>
      <c r="H43" s="74">
        <f>('CpH N'!K43-'CpH N'!K42)/'CpH N'!K42</f>
        <v>5.2218521237536297E-3</v>
      </c>
      <c r="I43" s="74">
        <f>('CpH N'!L43-'CpH N'!L42)/'CpH N'!L42</f>
        <v>-3.3419116771118751E-2</v>
      </c>
      <c r="J43" s="74">
        <f>('CpH N'!M43-'CpH N'!M42)/'CpH N'!M42</f>
        <v>3.8519856148062489E-3</v>
      </c>
      <c r="K43" s="74">
        <f>('CpH N'!N43-'CpH N'!N42)/'CpH N'!N42</f>
        <v>4.9995963577466523E-2</v>
      </c>
      <c r="L43" s="74">
        <f>('CpH N'!O43-'CpH N'!O42)/'CpH N'!O42</f>
        <v>7.1195454550852411E-2</v>
      </c>
      <c r="M43" s="74">
        <f>('CpH N'!P43-'CpH N'!P42)/'CpH N'!P42</f>
        <v>3.2188270388161162E-3</v>
      </c>
      <c r="N43" s="74">
        <f>('CpH N'!Q43-'CpH N'!Q42)/'CpH N'!Q42</f>
        <v>4.7887815538382152E-2</v>
      </c>
      <c r="O43" s="74">
        <f>('CpH N'!R43-'CpH N'!R42)/'CpH N'!R42</f>
        <v>4.7692119549126194E-2</v>
      </c>
      <c r="P43" s="8"/>
    </row>
    <row r="44" spans="1:16" x14ac:dyDescent="0.25">
      <c r="A44" s="7" t="s">
        <v>74</v>
      </c>
      <c r="B44" s="74">
        <f>('CpH N'!E44-'CpH N'!E43)/'CpH N'!E43</f>
        <v>8.5148678914743151E-3</v>
      </c>
      <c r="C44" s="74">
        <f>('CpH N'!F44-'CpH N'!F43)/'CpH N'!F43</f>
        <v>5.9931799685261099E-2</v>
      </c>
      <c r="D44" s="74">
        <f>('CpH N'!G44-'CpH N'!G43)/'CpH N'!G43</f>
        <v>1.087487076128674E-2</v>
      </c>
      <c r="E44" s="74">
        <f>('CpH N'!H44-'CpH N'!H43)/'CpH N'!H43</f>
        <v>3.6128824796916757E-3</v>
      </c>
      <c r="F44" s="74">
        <f>('CpH N'!I44-'CpH N'!I43)/'CpH N'!I43</f>
        <v>-2.3330638258108358E-2</v>
      </c>
      <c r="G44" s="74">
        <f>('CpH N'!J44-'CpH N'!J43)/'CpH N'!J43</f>
        <v>2.1531891357809307E-2</v>
      </c>
      <c r="H44" s="74">
        <f>('CpH N'!K44-'CpH N'!K43)/'CpH N'!K43</f>
        <v>5.2283463170478404E-2</v>
      </c>
      <c r="I44" s="74">
        <f>('CpH N'!L44-'CpH N'!L43)/'CpH N'!L43</f>
        <v>6.4322275891476988E-2</v>
      </c>
      <c r="J44" s="74">
        <f>('CpH N'!M44-'CpH N'!M43)/'CpH N'!M43</f>
        <v>-2.5665641351615476E-2</v>
      </c>
      <c r="K44" s="74">
        <f>('CpH N'!N44-'CpH N'!N43)/'CpH N'!N43</f>
        <v>7.1091789622352705E-3</v>
      </c>
      <c r="L44" s="74">
        <f>('CpH N'!O44-'CpH N'!O43)/'CpH N'!O43</f>
        <v>6.7728986174978665E-3</v>
      </c>
      <c r="M44" s="74">
        <f>('CpH N'!P44-'CpH N'!P43)/'CpH N'!P43</f>
        <v>1.3035013458171952E-2</v>
      </c>
      <c r="N44" s="74">
        <f>('CpH N'!Q44-'CpH N'!Q43)/'CpH N'!Q43</f>
        <v>-1.2334940105690948E-2</v>
      </c>
      <c r="O44" s="74">
        <f>('CpH N'!R44-'CpH N'!R43)/'CpH N'!R43</f>
        <v>-8.707242001071527E-3</v>
      </c>
      <c r="P44" s="8"/>
    </row>
    <row r="45" spans="1:16" x14ac:dyDescent="0.25">
      <c r="A45" s="7" t="s">
        <v>75</v>
      </c>
      <c r="B45" s="74">
        <f>('CpH N'!E45-'CpH N'!E44)/'CpH N'!E44</f>
        <v>-3.2308073348285817E-2</v>
      </c>
      <c r="C45" s="74">
        <f>('CpH N'!F45-'CpH N'!F44)/'CpH N'!F44</f>
        <v>3.8143319915740166E-2</v>
      </c>
      <c r="D45" s="74">
        <f>('CpH N'!G45-'CpH N'!G44)/'CpH N'!G44</f>
        <v>1.9187481140994948E-2</v>
      </c>
      <c r="E45" s="74">
        <f>('CpH N'!H45-'CpH N'!H44)/'CpH N'!H44</f>
        <v>7.8205275570490691E-3</v>
      </c>
      <c r="F45" s="74">
        <f>('CpH N'!I45-'CpH N'!I44)/'CpH N'!I44</f>
        <v>2.3324940207617193E-2</v>
      </c>
      <c r="G45" s="74">
        <f>('CpH N'!J45-'CpH N'!J44)/'CpH N'!J44</f>
        <v>-4.4609039420906551E-3</v>
      </c>
      <c r="H45" s="74">
        <f>('CpH N'!K45-'CpH N'!K44)/'CpH N'!K44</f>
        <v>6.23822881844419E-4</v>
      </c>
      <c r="I45" s="74">
        <f>('CpH N'!L45-'CpH N'!L44)/'CpH N'!L44</f>
        <v>-1.7747056278232341E-2</v>
      </c>
      <c r="J45" s="74">
        <f>('CpH N'!M45-'CpH N'!M44)/'CpH N'!M44</f>
        <v>6.7700078959741714E-3</v>
      </c>
      <c r="K45" s="74">
        <f>('CpH N'!N45-'CpH N'!N44)/'CpH N'!N44</f>
        <v>-6.1216396199080099E-2</v>
      </c>
      <c r="L45" s="74">
        <f>('CpH N'!O45-'CpH N'!O44)/'CpH N'!O44</f>
        <v>-1.5981271876533236E-3</v>
      </c>
      <c r="M45" s="74">
        <f>('CpH N'!P45-'CpH N'!P44)/'CpH N'!P44</f>
        <v>-4.2058551063469613E-3</v>
      </c>
      <c r="N45" s="74">
        <f>('CpH N'!Q45-'CpH N'!Q44)/'CpH N'!Q44</f>
        <v>-2.3367727347033303E-3</v>
      </c>
      <c r="O45" s="74">
        <f>('CpH N'!R45-'CpH N'!R44)/'CpH N'!R44</f>
        <v>1.2051725897759951E-2</v>
      </c>
      <c r="P45" s="8"/>
    </row>
    <row r="46" spans="1:16" x14ac:dyDescent="0.25">
      <c r="A46" s="7" t="s">
        <v>76</v>
      </c>
      <c r="B46" s="74">
        <f>('CpH N'!E46-'CpH N'!E45)/'CpH N'!E45</f>
        <v>7.5755584897192085E-2</v>
      </c>
      <c r="C46" s="74">
        <f>('CpH N'!F46-'CpH N'!F45)/'CpH N'!F45</f>
        <v>6.5329146400927421E-2</v>
      </c>
      <c r="D46" s="74">
        <f>('CpH N'!G46-'CpH N'!G45)/'CpH N'!G45</f>
        <v>-7.6433697510229221E-4</v>
      </c>
      <c r="E46" s="74">
        <f>('CpH N'!H46-'CpH N'!H45)/'CpH N'!H45</f>
        <v>2.0981294413092457E-2</v>
      </c>
      <c r="F46" s="74">
        <f>('CpH N'!I46-'CpH N'!I45)/'CpH N'!I45</f>
        <v>1.2812370151900353E-2</v>
      </c>
      <c r="G46" s="74">
        <f>('CpH N'!J46-'CpH N'!J45)/'CpH N'!J45</f>
        <v>-1.3132458334565691E-2</v>
      </c>
      <c r="H46" s="74">
        <f>('CpH N'!K46-'CpH N'!K45)/'CpH N'!K45</f>
        <v>-2.2642055393699002E-2</v>
      </c>
      <c r="I46" s="74">
        <f>('CpH N'!L46-'CpH N'!L45)/'CpH N'!L45</f>
        <v>-4.6342276239736323E-2</v>
      </c>
      <c r="J46" s="74">
        <f>('CpH N'!M46-'CpH N'!M45)/'CpH N'!M45</f>
        <v>7.4248231459589253E-2</v>
      </c>
      <c r="K46" s="74">
        <f>('CpH N'!N46-'CpH N'!N45)/'CpH N'!N45</f>
        <v>1.2455486204362641E-2</v>
      </c>
      <c r="L46" s="74">
        <f>('CpH N'!O46-'CpH N'!O45)/'CpH N'!O45</f>
        <v>-1.3189114453000314E-2</v>
      </c>
      <c r="M46" s="74">
        <f>('CpH N'!P46-'CpH N'!P45)/'CpH N'!P45</f>
        <v>1.813586508777754E-2</v>
      </c>
      <c r="N46" s="74">
        <f>('CpH N'!Q46-'CpH N'!Q45)/'CpH N'!Q45</f>
        <v>-1.3671089997895396E-2</v>
      </c>
      <c r="O46" s="74">
        <f>('CpH N'!R46-'CpH N'!R45)/'CpH N'!R45</f>
        <v>-1.1113883077762413E-2</v>
      </c>
      <c r="P46" s="8"/>
    </row>
    <row r="47" spans="1:16" x14ac:dyDescent="0.25">
      <c r="A47" s="7" t="s">
        <v>77</v>
      </c>
      <c r="B47" s="74">
        <f>('CpH N'!E47-'CpH N'!E46)/'CpH N'!E46</f>
        <v>-0.16945944821560466</v>
      </c>
      <c r="C47" s="74">
        <f>('CpH N'!F47-'CpH N'!F46)/'CpH N'!F46</f>
        <v>-4.7513617229457919E-2</v>
      </c>
      <c r="D47" s="74">
        <f>('CpH N'!G47-'CpH N'!G46)/'CpH N'!G46</f>
        <v>2.2688886508347019E-2</v>
      </c>
      <c r="E47" s="74">
        <f>('CpH N'!H47-'CpH N'!H46)/'CpH N'!H46</f>
        <v>1.1954548056174229E-3</v>
      </c>
      <c r="F47" s="74">
        <f>('CpH N'!I47-'CpH N'!I46)/'CpH N'!I46</f>
        <v>1.9360651600246197E-3</v>
      </c>
      <c r="G47" s="74">
        <f>('CpH N'!J47-'CpH N'!J46)/'CpH N'!J46</f>
        <v>6.0146783375277714E-2</v>
      </c>
      <c r="H47" s="74">
        <f>('CpH N'!K47-'CpH N'!K46)/'CpH N'!K46</f>
        <v>-4.9318281504053402E-2</v>
      </c>
      <c r="I47" s="74">
        <f>('CpH N'!L47-'CpH N'!L46)/'CpH N'!L46</f>
        <v>4.3904021990587815E-2</v>
      </c>
      <c r="J47" s="74">
        <f>('CpH N'!M47-'CpH N'!M46)/'CpH N'!M46</f>
        <v>3.3356595567892354E-2</v>
      </c>
      <c r="K47" s="74">
        <f>('CpH N'!N47-'CpH N'!N46)/'CpH N'!N46</f>
        <v>0.14492505540463191</v>
      </c>
      <c r="L47" s="74">
        <f>('CpH N'!O47-'CpH N'!O46)/'CpH N'!O46</f>
        <v>2.8345639490242956E-2</v>
      </c>
      <c r="M47" s="74">
        <f>('CpH N'!P47-'CpH N'!P46)/'CpH N'!P46</f>
        <v>5.5453306318822481E-3</v>
      </c>
      <c r="N47" s="74">
        <f>('CpH N'!Q47-'CpH N'!Q46)/'CpH N'!Q46</f>
        <v>3.6948784339388606E-2</v>
      </c>
      <c r="O47" s="74">
        <f>('CpH N'!R47-'CpH N'!R46)/'CpH N'!R46</f>
        <v>4.155444535130233E-2</v>
      </c>
      <c r="P47" s="8"/>
    </row>
    <row r="48" spans="1:16" x14ac:dyDescent="0.25">
      <c r="A48" s="7" t="s">
        <v>78</v>
      </c>
      <c r="B48" s="74">
        <f>('CpH N'!E48-'CpH N'!E47)/'CpH N'!E47</f>
        <v>-4.1661770154797231E-2</v>
      </c>
      <c r="C48" s="74">
        <f>('CpH N'!F48-'CpH N'!F47)/'CpH N'!F47</f>
        <v>-5.1456569210578994E-3</v>
      </c>
      <c r="D48" s="74">
        <f>('CpH N'!G48-'CpH N'!G47)/'CpH N'!G47</f>
        <v>-4.1339758390474407E-3</v>
      </c>
      <c r="E48" s="74">
        <f>('CpH N'!H48-'CpH N'!H47)/'CpH N'!H47</f>
        <v>9.8946865340000748E-3</v>
      </c>
      <c r="F48" s="74">
        <f>('CpH N'!I48-'CpH N'!I47)/'CpH N'!I47</f>
        <v>-9.819744977916758E-3</v>
      </c>
      <c r="G48" s="74">
        <f>('CpH N'!J48-'CpH N'!J47)/'CpH N'!J47</f>
        <v>5.0920260071618218E-3</v>
      </c>
      <c r="H48" s="74">
        <f>('CpH N'!K48-'CpH N'!K47)/'CpH N'!K47</f>
        <v>5.1286403527797252E-2</v>
      </c>
      <c r="I48" s="74">
        <f>('CpH N'!L48-'CpH N'!L47)/'CpH N'!L47</f>
        <v>-5.5449372220878349E-3</v>
      </c>
      <c r="J48" s="74">
        <f>('CpH N'!M48-'CpH N'!M47)/'CpH N'!M47</f>
        <v>-1.4849032530484788E-2</v>
      </c>
      <c r="K48" s="74">
        <f>('CpH N'!N48-'CpH N'!N47)/'CpH N'!N47</f>
        <v>-4.8676399379485633E-2</v>
      </c>
      <c r="L48" s="74">
        <f>('CpH N'!O48-'CpH N'!O47)/'CpH N'!O47</f>
        <v>1.3846114787819514E-2</v>
      </c>
      <c r="M48" s="74">
        <f>('CpH N'!P48-'CpH N'!P47)/'CpH N'!P47</f>
        <v>-1.0086967230083297E-2</v>
      </c>
      <c r="N48" s="74">
        <f>('CpH N'!Q48-'CpH N'!Q47)/'CpH N'!Q47</f>
        <v>-1.6846510067145628E-2</v>
      </c>
      <c r="O48" s="74">
        <f>('CpH N'!R48-'CpH N'!R47)/'CpH N'!R47</f>
        <v>1.7114420981710985E-2</v>
      </c>
      <c r="P48" s="8"/>
    </row>
    <row r="49" spans="1:16" x14ac:dyDescent="0.25">
      <c r="A49" s="7" t="s">
        <v>79</v>
      </c>
      <c r="B49" s="74">
        <f>('CpH N'!E49-'CpH N'!E48)/'CpH N'!E48</f>
        <v>0.26193416455683194</v>
      </c>
      <c r="C49" s="74">
        <f>('CpH N'!F49-'CpH N'!F48)/'CpH N'!F48</f>
        <v>0.12502263897759297</v>
      </c>
      <c r="D49" s="74">
        <f>('CpH N'!G49-'CpH N'!G48)/'CpH N'!G48</f>
        <v>3.51236386444077E-2</v>
      </c>
      <c r="E49" s="74">
        <f>('CpH N'!H49-'CpH N'!H48)/'CpH N'!H48</f>
        <v>1.9019632347042448E-2</v>
      </c>
      <c r="F49" s="74">
        <f>('CpH N'!I49-'CpH N'!I48)/'CpH N'!I48</f>
        <v>4.4637298508315375E-2</v>
      </c>
      <c r="G49" s="74">
        <f>('CpH N'!J49-'CpH N'!J48)/'CpH N'!J48</f>
        <v>1.9351216082999903E-2</v>
      </c>
      <c r="H49" s="74">
        <f>('CpH N'!K49-'CpH N'!K48)/'CpH N'!K48</f>
        <v>-1.017447004444034E-2</v>
      </c>
      <c r="I49" s="74">
        <f>('CpH N'!L49-'CpH N'!L48)/'CpH N'!L48</f>
        <v>4.9181448581469993E-2</v>
      </c>
      <c r="J49" s="74">
        <f>('CpH N'!M49-'CpH N'!M48)/'CpH N'!M48</f>
        <v>-5.1023651337712118E-2</v>
      </c>
      <c r="K49" s="74">
        <f>('CpH N'!N49-'CpH N'!N48)/'CpH N'!N48</f>
        <v>-2.4518043171985717E-2</v>
      </c>
      <c r="L49" s="74">
        <f>('CpH N'!O49-'CpH N'!O48)/'CpH N'!O48</f>
        <v>-3.2506606041555197E-2</v>
      </c>
      <c r="M49" s="74">
        <f>('CpH N'!P49-'CpH N'!P48)/'CpH N'!P48</f>
        <v>4.2541536630929105E-3</v>
      </c>
      <c r="N49" s="74">
        <f>('CpH N'!Q49-'CpH N'!Q48)/'CpH N'!Q48</f>
        <v>1.0289425470857436E-2</v>
      </c>
      <c r="O49" s="74">
        <f>('CpH N'!R49-'CpH N'!R48)/'CpH N'!R48</f>
        <v>-3.2294166058232571E-2</v>
      </c>
      <c r="P49" s="8"/>
    </row>
    <row r="50" spans="1:16" x14ac:dyDescent="0.25">
      <c r="A50" s="7" t="s">
        <v>80</v>
      </c>
      <c r="B50" s="74">
        <f>('CpH N'!E50-'CpH N'!E49)/'CpH N'!E49</f>
        <v>-0.19656671026438738</v>
      </c>
      <c r="C50" s="74">
        <f>('CpH N'!F50-'CpH N'!F49)/'CpH N'!F49</f>
        <v>-0.1049045489154292</v>
      </c>
      <c r="D50" s="74">
        <f>('CpH N'!G50-'CpH N'!G49)/'CpH N'!G49</f>
        <v>1.4411352623571251E-2</v>
      </c>
      <c r="E50" s="74">
        <f>('CpH N'!H50-'CpH N'!H49)/'CpH N'!H49</f>
        <v>3.3074541821361679E-2</v>
      </c>
      <c r="F50" s="74">
        <f>('CpH N'!I50-'CpH N'!I49)/'CpH N'!I49</f>
        <v>6.6912675341692174E-3</v>
      </c>
      <c r="G50" s="74">
        <f>('CpH N'!J50-'CpH N'!J49)/'CpH N'!J49</f>
        <v>-5.2398664547363076E-2</v>
      </c>
      <c r="H50" s="74">
        <f>('CpH N'!K50-'CpH N'!K49)/'CpH N'!K49</f>
        <v>3.3827242989491538E-2</v>
      </c>
      <c r="I50" s="74">
        <f>('CpH N'!L50-'CpH N'!L49)/'CpH N'!L49</f>
        <v>1.2709724682551939E-2</v>
      </c>
      <c r="J50" s="74">
        <f>('CpH N'!M50-'CpH N'!M49)/'CpH N'!M49</f>
        <v>5.572980385112411E-2</v>
      </c>
      <c r="K50" s="74">
        <f>('CpH N'!N50-'CpH N'!N49)/'CpH N'!N49</f>
        <v>2.1934494435683848E-3</v>
      </c>
      <c r="L50" s="74">
        <f>('CpH N'!O50-'CpH N'!O49)/'CpH N'!O49</f>
        <v>7.296672828483447E-2</v>
      </c>
      <c r="M50" s="74">
        <f>('CpH N'!P50-'CpH N'!P49)/'CpH N'!P49</f>
        <v>3.5863361825399134E-2</v>
      </c>
      <c r="N50" s="74">
        <f>('CpH N'!Q50-'CpH N'!Q49)/'CpH N'!Q49</f>
        <v>6.8334291505891655E-3</v>
      </c>
      <c r="O50" s="74">
        <f>('CpH N'!R50-'CpH N'!R49)/'CpH N'!R49</f>
        <v>4.7715869663062987E-2</v>
      </c>
      <c r="P50" s="8"/>
    </row>
    <row r="51" spans="1:16" x14ac:dyDescent="0.25">
      <c r="A51" s="7" t="s">
        <v>81</v>
      </c>
      <c r="B51" s="74">
        <f>('CpH N'!E51-'CpH N'!E50)/'CpH N'!E50</f>
        <v>0.11545500138030064</v>
      </c>
      <c r="C51" s="74">
        <f>('CpH N'!F51-'CpH N'!F50)/'CpH N'!F50</f>
        <v>9.5348771682872858E-4</v>
      </c>
      <c r="D51" s="74">
        <f>('CpH N'!G51-'CpH N'!G50)/'CpH N'!G50</f>
        <v>-1.7285004793341309E-2</v>
      </c>
      <c r="E51" s="74">
        <f>('CpH N'!H51-'CpH N'!H50)/'CpH N'!H50</f>
        <v>-5.0285231994732704E-3</v>
      </c>
      <c r="F51" s="74">
        <f>('CpH N'!I51-'CpH N'!I50)/'CpH N'!I50</f>
        <v>5.822604021560881E-3</v>
      </c>
      <c r="G51" s="74">
        <f>('CpH N'!J51-'CpH N'!J50)/'CpH N'!J50</f>
        <v>9.6024487386821164E-2</v>
      </c>
      <c r="H51" s="74">
        <f>('CpH N'!K51-'CpH N'!K50)/'CpH N'!K50</f>
        <v>-6.1931274390137084E-2</v>
      </c>
      <c r="I51" s="74">
        <f>('CpH N'!L51-'CpH N'!L50)/'CpH N'!L50</f>
        <v>1.261642048816281E-2</v>
      </c>
      <c r="J51" s="74">
        <f>('CpH N'!M51-'CpH N'!M50)/'CpH N'!M50</f>
        <v>2.172608220266708E-3</v>
      </c>
      <c r="K51" s="74">
        <f>('CpH N'!N51-'CpH N'!N50)/'CpH N'!N50</f>
        <v>-2.541513270469414E-2</v>
      </c>
      <c r="L51" s="74">
        <f>('CpH N'!O51-'CpH N'!O50)/'CpH N'!O50</f>
        <v>-0.10963244517215122</v>
      </c>
      <c r="M51" s="74">
        <f>('CpH N'!P51-'CpH N'!P50)/'CpH N'!P50</f>
        <v>8.0544499538725504E-3</v>
      </c>
      <c r="N51" s="74">
        <f>('CpH N'!Q51-'CpH N'!Q50)/'CpH N'!Q50</f>
        <v>1.3705127503500922E-2</v>
      </c>
      <c r="O51" s="74">
        <f>('CpH N'!R51-'CpH N'!R50)/'CpH N'!R50</f>
        <v>2.2200500348362566E-4</v>
      </c>
      <c r="P51" s="8"/>
    </row>
    <row r="52" spans="1:16" x14ac:dyDescent="0.25">
      <c r="A52" s="7" t="s">
        <v>82</v>
      </c>
      <c r="B52" s="74">
        <f>('CpH N'!E52-'CpH N'!E51)/'CpH N'!E51</f>
        <v>-5.0861850302852951E-2</v>
      </c>
      <c r="C52" s="74">
        <f>('CpH N'!F52-'CpH N'!F51)/'CpH N'!F51</f>
        <v>2.9379353488550992E-2</v>
      </c>
      <c r="D52" s="74">
        <f>('CpH N'!G52-'CpH N'!G51)/'CpH N'!G51</f>
        <v>-1.2487683694649825E-2</v>
      </c>
      <c r="E52" s="74">
        <f>('CpH N'!H52-'CpH N'!H51)/'CpH N'!H51</f>
        <v>2.0701993017630697E-2</v>
      </c>
      <c r="F52" s="74">
        <f>('CpH N'!I52-'CpH N'!I51)/'CpH N'!I51</f>
        <v>-9.7359255435199542E-3</v>
      </c>
      <c r="G52" s="74">
        <f>('CpH N'!J52-'CpH N'!J51)/'CpH N'!J51</f>
        <v>-2.8965262254858442E-2</v>
      </c>
      <c r="H52" s="74">
        <f>('CpH N'!K52-'CpH N'!K51)/'CpH N'!K51</f>
        <v>9.8736148925402001E-2</v>
      </c>
      <c r="I52" s="74">
        <f>('CpH N'!L52-'CpH N'!L51)/'CpH N'!L51</f>
        <v>3.6478831781934153E-2</v>
      </c>
      <c r="J52" s="74">
        <f>('CpH N'!M52-'CpH N'!M51)/'CpH N'!M51</f>
        <v>3.6504889242231026E-2</v>
      </c>
      <c r="K52" s="74">
        <f>('CpH N'!N52-'CpH N'!N51)/'CpH N'!N51</f>
        <v>7.3153059602333176E-2</v>
      </c>
      <c r="L52" s="74">
        <f>('CpH N'!O52-'CpH N'!O51)/'CpH N'!O51</f>
        <v>9.3834962502107169E-2</v>
      </c>
      <c r="M52" s="74">
        <f>('CpH N'!P52-'CpH N'!P51)/'CpH N'!P51</f>
        <v>-9.7585799215195706E-3</v>
      </c>
      <c r="N52" s="74">
        <f>('CpH N'!Q52-'CpH N'!Q51)/'CpH N'!Q51</f>
        <v>4.0216117481612729E-4</v>
      </c>
      <c r="O52" s="74">
        <f>('CpH N'!R52-'CpH N'!R51)/'CpH N'!R51</f>
        <v>-9.147385994706431E-3</v>
      </c>
      <c r="P52" s="8"/>
    </row>
    <row r="53" spans="1:16" x14ac:dyDescent="0.25">
      <c r="A53" s="7" t="s">
        <v>83</v>
      </c>
      <c r="B53" s="74">
        <f>('CpH N'!E53-'CpH N'!E52)/'CpH N'!E52</f>
        <v>5.6463046024549025E-2</v>
      </c>
      <c r="C53" s="74">
        <f>('CpH N'!F53-'CpH N'!F52)/'CpH N'!F52</f>
        <v>-2.7589248947750142E-2</v>
      </c>
      <c r="D53" s="74">
        <f>('CpH N'!G53-'CpH N'!G52)/'CpH N'!G52</f>
        <v>-2.9310842792523951E-3</v>
      </c>
      <c r="E53" s="74">
        <f>('CpH N'!H53-'CpH N'!H52)/'CpH N'!H52</f>
        <v>1.0506150068333696E-3</v>
      </c>
      <c r="F53" s="74">
        <f>('CpH N'!I53-'CpH N'!I52)/'CpH N'!I52</f>
        <v>-3.1292309655234383E-3</v>
      </c>
      <c r="G53" s="74">
        <f>('CpH N'!J53-'CpH N'!J52)/'CpH N'!J52</f>
        <v>-2.3736414173084971E-2</v>
      </c>
      <c r="H53" s="74">
        <f>('CpH N'!K53-'CpH N'!K52)/'CpH N'!K52</f>
        <v>-3.383600139039708E-2</v>
      </c>
      <c r="I53" s="74">
        <f>('CpH N'!L53-'CpH N'!L52)/'CpH N'!L52</f>
        <v>-5.3709597604305603E-2</v>
      </c>
      <c r="J53" s="74">
        <f>('CpH N'!M53-'CpH N'!M52)/'CpH N'!M52</f>
        <v>-6.1460714987411749E-2</v>
      </c>
      <c r="K53" s="74">
        <f>('CpH N'!N53-'CpH N'!N52)/'CpH N'!N52</f>
        <v>7.8895921785549644E-4</v>
      </c>
      <c r="L53" s="74">
        <f>('CpH N'!O53-'CpH N'!O52)/'CpH N'!O52</f>
        <v>-1.022811378602261E-2</v>
      </c>
      <c r="M53" s="74">
        <f>('CpH N'!P53-'CpH N'!P52)/'CpH N'!P52</f>
        <v>1.9305823030552959E-2</v>
      </c>
      <c r="N53" s="74">
        <f>('CpH N'!Q53-'CpH N'!Q52)/'CpH N'!Q52</f>
        <v>1.4751869510917129E-2</v>
      </c>
      <c r="O53" s="74">
        <f>('CpH N'!R53-'CpH N'!R52)/'CpH N'!R52</f>
        <v>8.8256932931464419E-3</v>
      </c>
      <c r="P53" s="8"/>
    </row>
    <row r="54" spans="1:16" x14ac:dyDescent="0.25">
      <c r="A54" s="7" t="s">
        <v>84</v>
      </c>
      <c r="B54" s="74">
        <f>('CpH N'!E54-'CpH N'!E53)/'CpH N'!E53</f>
        <v>-0.11945897540433544</v>
      </c>
      <c r="C54" s="74">
        <f>('CpH N'!F54-'CpH N'!F53)/'CpH N'!F53</f>
        <v>0.1413662241515555</v>
      </c>
      <c r="D54" s="74">
        <f>('CpH N'!G54-'CpH N'!G53)/'CpH N'!G53</f>
        <v>2.2271765433403572E-2</v>
      </c>
      <c r="E54" s="74">
        <f>('CpH N'!H54-'CpH N'!H53)/'CpH N'!H53</f>
        <v>2.5716100425306955E-2</v>
      </c>
      <c r="F54" s="74">
        <f>('CpH N'!I54-'CpH N'!I53)/'CpH N'!I53</f>
        <v>3.5289993232061286E-2</v>
      </c>
      <c r="G54" s="74">
        <f>('CpH N'!J54-'CpH N'!J53)/'CpH N'!J53</f>
        <v>3.9051549900912405E-2</v>
      </c>
      <c r="H54" s="74">
        <f>('CpH N'!K54-'CpH N'!K53)/'CpH N'!K53</f>
        <v>2.7402460945858985E-2</v>
      </c>
      <c r="I54" s="74">
        <f>('CpH N'!L54-'CpH N'!L53)/'CpH N'!L53</f>
        <v>2.912210570987564E-2</v>
      </c>
      <c r="J54" s="74">
        <f>('CpH N'!M54-'CpH N'!M53)/'CpH N'!M53</f>
        <v>2.1516370445116128E-3</v>
      </c>
      <c r="K54" s="74">
        <f>('CpH N'!N54-'CpH N'!N53)/'CpH N'!N53</f>
        <v>2.4144105141493847E-2</v>
      </c>
      <c r="L54" s="74">
        <f>('CpH N'!O54-'CpH N'!O53)/'CpH N'!O53</f>
        <v>3.1093009668849002E-2</v>
      </c>
      <c r="M54" s="74">
        <f>('CpH N'!P54-'CpH N'!P53)/'CpH N'!P53</f>
        <v>3.5997818691013504E-2</v>
      </c>
      <c r="N54" s="74">
        <f>('CpH N'!Q54-'CpH N'!Q53)/'CpH N'!Q53</f>
        <v>1.0632656191598905E-3</v>
      </c>
      <c r="O54" s="74">
        <f>('CpH N'!R54-'CpH N'!R53)/'CpH N'!R53</f>
        <v>9.4006550232646705E-3</v>
      </c>
      <c r="P54" s="8"/>
    </row>
    <row r="55" spans="1:16" x14ac:dyDescent="0.25">
      <c r="A55" s="7" t="s">
        <v>85</v>
      </c>
      <c r="B55" s="74">
        <f>('CpH N'!E55-'CpH N'!E54)/'CpH N'!E54</f>
        <v>-5.4981446762727627E-2</v>
      </c>
      <c r="C55" s="74">
        <f>('CpH N'!F55-'CpH N'!F54)/'CpH N'!F54</f>
        <v>-6.9034416648311711E-2</v>
      </c>
      <c r="D55" s="74">
        <f>('CpH N'!G55-'CpH N'!G54)/'CpH N'!G54</f>
        <v>-2.5602542592417909E-2</v>
      </c>
      <c r="E55" s="74">
        <f>('CpH N'!H55-'CpH N'!H54)/'CpH N'!H54</f>
        <v>-1.9083050595991632E-2</v>
      </c>
      <c r="F55" s="74">
        <f>('CpH N'!I55-'CpH N'!I54)/'CpH N'!I54</f>
        <v>2.5200199612331851E-3</v>
      </c>
      <c r="G55" s="74">
        <f>('CpH N'!J55-'CpH N'!J54)/'CpH N'!J54</f>
        <v>1.8163521441471715E-2</v>
      </c>
      <c r="H55" s="74">
        <f>('CpH N'!K55-'CpH N'!K54)/'CpH N'!K54</f>
        <v>3.613256529974488E-2</v>
      </c>
      <c r="I55" s="74">
        <f>('CpH N'!L55-'CpH N'!L54)/'CpH N'!L54</f>
        <v>-5.7701834888689895E-3</v>
      </c>
      <c r="J55" s="74">
        <f>('CpH N'!M55-'CpH N'!M54)/'CpH N'!M54</f>
        <v>3.3515143237030649E-2</v>
      </c>
      <c r="K55" s="74">
        <f>('CpH N'!N55-'CpH N'!N54)/'CpH N'!N54</f>
        <v>-2.3296478122183037E-2</v>
      </c>
      <c r="L55" s="74">
        <f>('CpH N'!O55-'CpH N'!O54)/'CpH N'!O54</f>
        <v>-2.8506120511633006E-2</v>
      </c>
      <c r="M55" s="74">
        <f>('CpH N'!P55-'CpH N'!P54)/'CpH N'!P54</f>
        <v>-3.4937297332882338E-4</v>
      </c>
      <c r="N55" s="74">
        <f>('CpH N'!Q55-'CpH N'!Q54)/'CpH N'!Q54</f>
        <v>2.0969270315066228E-2</v>
      </c>
      <c r="O55" s="74">
        <f>('CpH N'!R55-'CpH N'!R54)/'CpH N'!R54</f>
        <v>1.5451882521169332E-2</v>
      </c>
      <c r="P55" s="8"/>
    </row>
    <row r="56" spans="1:16" x14ac:dyDescent="0.25">
      <c r="A56" s="7" t="s">
        <v>86</v>
      </c>
      <c r="B56" s="74">
        <f>('CpH N'!E56-'CpH N'!E55)/'CpH N'!E55</f>
        <v>3.7424712582237112E-2</v>
      </c>
      <c r="C56" s="74">
        <f>('CpH N'!F56-'CpH N'!F55)/'CpH N'!F55</f>
        <v>9.5807152899594406E-2</v>
      </c>
      <c r="D56" s="74">
        <f>('CpH N'!G56-'CpH N'!G55)/'CpH N'!G55</f>
        <v>3.3520228408012318E-2</v>
      </c>
      <c r="E56" s="74">
        <f>('CpH N'!H56-'CpH N'!H55)/'CpH N'!H55</f>
        <v>-2.3776594835541783E-2</v>
      </c>
      <c r="F56" s="74">
        <f>('CpH N'!I56-'CpH N'!I55)/'CpH N'!I55</f>
        <v>-6.8894234543930737E-4</v>
      </c>
      <c r="G56" s="74">
        <f>('CpH N'!J56-'CpH N'!J55)/'CpH N'!J55</f>
        <v>-9.0348460000613459E-3</v>
      </c>
      <c r="H56" s="74">
        <f>('CpH N'!K56-'CpH N'!K55)/'CpH N'!K55</f>
        <v>-6.1658894608056583E-2</v>
      </c>
      <c r="I56" s="74">
        <f>('CpH N'!L56-'CpH N'!L55)/'CpH N'!L55</f>
        <v>1.406229517977671E-2</v>
      </c>
      <c r="J56" s="74">
        <f>('CpH N'!M56-'CpH N'!M55)/'CpH N'!M55</f>
        <v>7.8750895085982681E-2</v>
      </c>
      <c r="K56" s="74">
        <f>('CpH N'!N56-'CpH N'!N55)/'CpH N'!N55</f>
        <v>-5.4637109453207679E-3</v>
      </c>
      <c r="L56" s="74">
        <f>('CpH N'!O56-'CpH N'!O55)/'CpH N'!O55</f>
        <v>5.3094644280054053E-2</v>
      </c>
      <c r="M56" s="74">
        <f>('CpH N'!P56-'CpH N'!P55)/'CpH N'!P55</f>
        <v>1.4506932648301349E-2</v>
      </c>
      <c r="N56" s="74">
        <f>('CpH N'!Q56-'CpH N'!Q55)/'CpH N'!Q55</f>
        <v>2.007019605385644E-3</v>
      </c>
      <c r="O56" s="74">
        <f>('CpH N'!R56-'CpH N'!R55)/'CpH N'!R55</f>
        <v>-4.3171385270341584E-3</v>
      </c>
      <c r="P56" s="8"/>
    </row>
    <row r="57" spans="1:16" x14ac:dyDescent="0.25">
      <c r="A57" s="7" t="s">
        <v>87</v>
      </c>
      <c r="B57" s="74">
        <f>('CpH N'!E57-'CpH N'!E56)/'CpH N'!E56</f>
        <v>8.6109120589114491E-2</v>
      </c>
      <c r="C57" s="74">
        <f>('CpH N'!F57-'CpH N'!F56)/'CpH N'!F56</f>
        <v>-5.4074926219419374E-2</v>
      </c>
      <c r="D57" s="74">
        <f>('CpH N'!G57-'CpH N'!G56)/'CpH N'!G56</f>
        <v>-1.701212817760682E-2</v>
      </c>
      <c r="E57" s="74">
        <f>('CpH N'!H57-'CpH N'!H56)/'CpH N'!H56</f>
        <v>2.482033916960022E-2</v>
      </c>
      <c r="F57" s="74">
        <f>('CpH N'!I57-'CpH N'!I56)/'CpH N'!I56</f>
        <v>-5.303673929748955E-3</v>
      </c>
      <c r="G57" s="74">
        <f>('CpH N'!J57-'CpH N'!J56)/'CpH N'!J56</f>
        <v>-1.992848725477216E-2</v>
      </c>
      <c r="H57" s="74">
        <f>('CpH N'!K57-'CpH N'!K56)/'CpH N'!K56</f>
        <v>2.1737307830632342E-2</v>
      </c>
      <c r="I57" s="74">
        <f>('CpH N'!L57-'CpH N'!L56)/'CpH N'!L56</f>
        <v>8.6179165972446493E-3</v>
      </c>
      <c r="J57" s="74">
        <f>('CpH N'!M57-'CpH N'!M56)/'CpH N'!M56</f>
        <v>-7.2825883091511973E-2</v>
      </c>
      <c r="K57" s="74">
        <f>('CpH N'!N57-'CpH N'!N56)/'CpH N'!N56</f>
        <v>2.505769173396891E-2</v>
      </c>
      <c r="L57" s="74">
        <f>('CpH N'!O57-'CpH N'!O56)/'CpH N'!O56</f>
        <v>-2.1399266329212515E-2</v>
      </c>
      <c r="M57" s="74">
        <f>('CpH N'!P57-'CpH N'!P56)/'CpH N'!P56</f>
        <v>-3.2635353731928149E-3</v>
      </c>
      <c r="N57" s="74">
        <f>('CpH N'!Q57-'CpH N'!Q56)/'CpH N'!Q56</f>
        <v>-6.5295887451594188E-3</v>
      </c>
      <c r="O57" s="74">
        <f>('CpH N'!R57-'CpH N'!R56)/'CpH N'!R56</f>
        <v>7.5128685452588075E-3</v>
      </c>
      <c r="P57" s="8"/>
    </row>
    <row r="58" spans="1:16" x14ac:dyDescent="0.25">
      <c r="A58" s="7" t="s">
        <v>88</v>
      </c>
      <c r="B58" s="74">
        <f>('CpH N'!E58-'CpH N'!E57)/'CpH N'!E57</f>
        <v>2.5846055791884516E-2</v>
      </c>
      <c r="C58" s="74">
        <f>('CpH N'!F58-'CpH N'!F57)/'CpH N'!F57</f>
        <v>-2.7101665037537439E-2</v>
      </c>
      <c r="D58" s="74">
        <f>('CpH N'!G58-'CpH N'!G57)/'CpH N'!G57</f>
        <v>5.8741109717338254E-3</v>
      </c>
      <c r="E58" s="74">
        <f>('CpH N'!H58-'CpH N'!H57)/'CpH N'!H57</f>
        <v>-9.5358665212333885E-3</v>
      </c>
      <c r="F58" s="74">
        <f>('CpH N'!I58-'CpH N'!I57)/'CpH N'!I57</f>
        <v>6.6584520613489819E-3</v>
      </c>
      <c r="G58" s="74">
        <f>('CpH N'!J58-'CpH N'!J57)/'CpH N'!J57</f>
        <v>9.7158957253592037E-3</v>
      </c>
      <c r="H58" s="74">
        <f>('CpH N'!K58-'CpH N'!K57)/'CpH N'!K57</f>
        <v>-6.4852319315427641E-3</v>
      </c>
      <c r="I58" s="74">
        <f>('CpH N'!L58-'CpH N'!L57)/'CpH N'!L57</f>
        <v>-3.3560887083371816E-3</v>
      </c>
      <c r="J58" s="74">
        <f>('CpH N'!M58-'CpH N'!M57)/'CpH N'!M57</f>
        <v>0.10214920559482281</v>
      </c>
      <c r="K58" s="74">
        <f>('CpH N'!N58-'CpH N'!N57)/'CpH N'!N57</f>
        <v>2.8653882535695244E-2</v>
      </c>
      <c r="L58" s="74">
        <f>('CpH N'!O58-'CpH N'!O57)/'CpH N'!O57</f>
        <v>7.7264086638945233E-3</v>
      </c>
      <c r="M58" s="74">
        <f>('CpH N'!P58-'CpH N'!P57)/'CpH N'!P57</f>
        <v>2.5970796338653018E-3</v>
      </c>
      <c r="N58" s="74">
        <f>('CpH N'!Q58-'CpH N'!Q57)/'CpH N'!Q57</f>
        <v>9.9014408765501234E-3</v>
      </c>
      <c r="O58" s="74">
        <f>('CpH N'!R58-'CpH N'!R57)/'CpH N'!R57</f>
        <v>4.5328267530267549E-3</v>
      </c>
      <c r="P58" s="8"/>
    </row>
    <row r="59" spans="1:16" x14ac:dyDescent="0.25">
      <c r="A59" s="7" t="s">
        <v>89</v>
      </c>
      <c r="B59" s="74">
        <f>('CpH N'!E59-'CpH N'!E58)/'CpH N'!E58</f>
        <v>4.9757554092717496E-2</v>
      </c>
      <c r="C59" s="74">
        <f>('CpH N'!F59-'CpH N'!F58)/'CpH N'!F58</f>
        <v>3.2496973886176346E-2</v>
      </c>
      <c r="D59" s="74">
        <f>('CpH N'!G59-'CpH N'!G58)/'CpH N'!G58</f>
        <v>1.0759717500430198E-2</v>
      </c>
      <c r="E59" s="74">
        <f>('CpH N'!H59-'CpH N'!H58)/'CpH N'!H58</f>
        <v>-1.186924980020799E-2</v>
      </c>
      <c r="F59" s="74">
        <f>('CpH N'!I59-'CpH N'!I58)/'CpH N'!I58</f>
        <v>3.9203641928576456E-2</v>
      </c>
      <c r="G59" s="74">
        <f>('CpH N'!J59-'CpH N'!J58)/'CpH N'!J58</f>
        <v>-1.4675627465132285E-2</v>
      </c>
      <c r="H59" s="74">
        <f>('CpH N'!K59-'CpH N'!K58)/'CpH N'!K58</f>
        <v>3.5505852580882222E-2</v>
      </c>
      <c r="I59" s="74">
        <f>('CpH N'!L59-'CpH N'!L58)/'CpH N'!L58</f>
        <v>-7.2452409047148846E-3</v>
      </c>
      <c r="J59" s="74">
        <f>('CpH N'!M59-'CpH N'!M58)/'CpH N'!M58</f>
        <v>-4.8691343868779074E-2</v>
      </c>
      <c r="K59" s="74">
        <f>('CpH N'!N59-'CpH N'!N58)/'CpH N'!N58</f>
        <v>-1.8245521573168916E-2</v>
      </c>
      <c r="L59" s="74">
        <f>('CpH N'!O59-'CpH N'!O58)/'CpH N'!O58</f>
        <v>2.9330859339994648E-3</v>
      </c>
      <c r="M59" s="74">
        <f>('CpH N'!P59-'CpH N'!P58)/'CpH N'!P58</f>
        <v>-6.9639189855845354E-4</v>
      </c>
      <c r="N59" s="74">
        <f>('CpH N'!Q59-'CpH N'!Q58)/'CpH N'!Q58</f>
        <v>-1.6338681038394878E-2</v>
      </c>
      <c r="O59" s="74">
        <f>('CpH N'!R59-'CpH N'!R58)/'CpH N'!R58</f>
        <v>1.0520485238656936E-2</v>
      </c>
      <c r="P59" s="8"/>
    </row>
    <row r="60" spans="1:16" x14ac:dyDescent="0.25">
      <c r="A60" s="7" t="s">
        <v>90</v>
      </c>
      <c r="B60" s="74">
        <f>('CpH N'!E60-'CpH N'!E59)/'CpH N'!E59</f>
        <v>-4.6535780357996576E-2</v>
      </c>
      <c r="C60" s="74">
        <f>('CpH N'!F60-'CpH N'!F59)/'CpH N'!F59</f>
        <v>6.993935814757931E-3</v>
      </c>
      <c r="D60" s="74">
        <f>('CpH N'!G60-'CpH N'!G59)/'CpH N'!G59</f>
        <v>4.1870015829413576E-2</v>
      </c>
      <c r="E60" s="74">
        <f>('CpH N'!H60-'CpH N'!H59)/'CpH N'!H59</f>
        <v>1.3972011233292017E-2</v>
      </c>
      <c r="F60" s="74">
        <f>('CpH N'!I60-'CpH N'!I59)/'CpH N'!I59</f>
        <v>-6.000777849065099E-2</v>
      </c>
      <c r="G60" s="74">
        <f>('CpH N'!J60-'CpH N'!J59)/'CpH N'!J59</f>
        <v>3.9861593459846328E-2</v>
      </c>
      <c r="H60" s="74">
        <f>('CpH N'!K60-'CpH N'!K59)/'CpH N'!K59</f>
        <v>-1.3479086264704062E-2</v>
      </c>
      <c r="I60" s="74">
        <f>('CpH N'!L60-'CpH N'!L59)/'CpH N'!L59</f>
        <v>2.9828006049421874E-2</v>
      </c>
      <c r="J60" s="74">
        <f>('CpH N'!M60-'CpH N'!M59)/'CpH N'!M59</f>
        <v>-1.470478970943047E-2</v>
      </c>
      <c r="K60" s="74">
        <f>('CpH N'!N60-'CpH N'!N59)/'CpH N'!N59</f>
        <v>2.4655962309217044E-2</v>
      </c>
      <c r="L60" s="74">
        <f>('CpH N'!O60-'CpH N'!O59)/'CpH N'!O59</f>
        <v>-9.607490572232083E-2</v>
      </c>
      <c r="M60" s="74">
        <f>('CpH N'!P60-'CpH N'!P59)/'CpH N'!P59</f>
        <v>8.942529213851606E-3</v>
      </c>
      <c r="N60" s="74">
        <f>('CpH N'!Q60-'CpH N'!Q59)/'CpH N'!Q59</f>
        <v>5.5287129696621603E-3</v>
      </c>
      <c r="O60" s="74">
        <f>('CpH N'!R60-'CpH N'!R59)/'CpH N'!R59</f>
        <v>-4.7432258384414302E-3</v>
      </c>
      <c r="P60" s="8"/>
    </row>
    <row r="61" spans="1:16" x14ac:dyDescent="0.25">
      <c r="A61" s="7" t="s">
        <v>91</v>
      </c>
      <c r="B61" s="74">
        <f>('CpH N'!E61-'CpH N'!E60)/'CpH N'!E60</f>
        <v>-0.15552888742316964</v>
      </c>
      <c r="C61" s="74">
        <f>('CpH N'!F61-'CpH N'!F60)/'CpH N'!F60</f>
        <v>4.1511089296462196E-2</v>
      </c>
      <c r="D61" s="74">
        <f>('CpH N'!G61-'CpH N'!G60)/'CpH N'!G60</f>
        <v>-2.0013897474602829E-2</v>
      </c>
      <c r="E61" s="74">
        <f>('CpH N'!H61-'CpH N'!H60)/'CpH N'!H60</f>
        <v>3.0822366164669296E-2</v>
      </c>
      <c r="F61" s="74">
        <f>('CpH N'!I61-'CpH N'!I60)/'CpH N'!I60</f>
        <v>-2.7282459634891858E-3</v>
      </c>
      <c r="G61" s="74">
        <f>('CpH N'!J61-'CpH N'!J60)/'CpH N'!J60</f>
        <v>1.0188090073053432E-2</v>
      </c>
      <c r="H61" s="74">
        <f>('CpH N'!K61-'CpH N'!K60)/'CpH N'!K60</f>
        <v>-1.7776307389046873E-2</v>
      </c>
      <c r="I61" s="74">
        <f>('CpH N'!L61-'CpH N'!L60)/'CpH N'!L60</f>
        <v>-2.3228415919307372E-2</v>
      </c>
      <c r="J61" s="74">
        <f>('CpH N'!M61-'CpH N'!M60)/'CpH N'!M60</f>
        <v>7.6372120297385895E-2</v>
      </c>
      <c r="K61" s="74">
        <f>('CpH N'!N61-'CpH N'!N60)/'CpH N'!N60</f>
        <v>-3.287483290506802E-2</v>
      </c>
      <c r="L61" s="74">
        <f>('CpH N'!O61-'CpH N'!O60)/'CpH N'!O60</f>
        <v>0.10283924211947304</v>
      </c>
      <c r="M61" s="74">
        <f>('CpH N'!P61-'CpH N'!P60)/'CpH N'!P60</f>
        <v>1.2007813067381365E-2</v>
      </c>
      <c r="N61" s="74">
        <f>('CpH N'!Q61-'CpH N'!Q60)/'CpH N'!Q60</f>
        <v>3.6453727516560397E-2</v>
      </c>
      <c r="O61" s="74">
        <f>('CpH N'!R61-'CpH N'!R60)/'CpH N'!R60</f>
        <v>-2.3044405135314715E-2</v>
      </c>
      <c r="P61" s="8"/>
    </row>
    <row r="62" spans="1:16" x14ac:dyDescent="0.25">
      <c r="A62" s="7" t="s">
        <v>92</v>
      </c>
      <c r="B62" s="74">
        <f>('CpH N'!E62-'CpH N'!E61)/'CpH N'!E61</f>
        <v>0.2180426564146167</v>
      </c>
      <c r="C62" s="74">
        <f>('CpH N'!F62-'CpH N'!F61)/'CpH N'!F61</f>
        <v>-5.5905172528470208E-2</v>
      </c>
      <c r="D62" s="74">
        <f>('CpH N'!G62-'CpH N'!G61)/'CpH N'!G61</f>
        <v>-1.6230926872026765E-3</v>
      </c>
      <c r="E62" s="74">
        <f>('CpH N'!H62-'CpH N'!H61)/'CpH N'!H61</f>
        <v>7.8803001140643116E-3</v>
      </c>
      <c r="F62" s="74">
        <f>('CpH N'!I62-'CpH N'!I61)/'CpH N'!I61</f>
        <v>2.405476124435579E-2</v>
      </c>
      <c r="G62" s="74">
        <f>('CpH N'!J62-'CpH N'!J61)/'CpH N'!J61</f>
        <v>-4.4455574349555868E-2</v>
      </c>
      <c r="H62" s="74">
        <f>('CpH N'!K62-'CpH N'!K61)/'CpH N'!K61</f>
        <v>4.5452857573676552E-3</v>
      </c>
      <c r="I62" s="74">
        <f>('CpH N'!L62-'CpH N'!L61)/'CpH N'!L61</f>
        <v>1.9270491830567813E-2</v>
      </c>
      <c r="J62" s="74">
        <f>('CpH N'!M62-'CpH N'!M61)/'CpH N'!M61</f>
        <v>-9.3045509644823304E-2</v>
      </c>
      <c r="K62" s="74">
        <f>('CpH N'!N62-'CpH N'!N61)/'CpH N'!N61</f>
        <v>1.3755338344929187E-2</v>
      </c>
      <c r="L62" s="74">
        <f>('CpH N'!O62-'CpH N'!O61)/'CpH N'!O61</f>
        <v>-2.5716263332178826E-2</v>
      </c>
      <c r="M62" s="74">
        <f>('CpH N'!P62-'CpH N'!P61)/'CpH N'!P61</f>
        <v>-1.1580692337119012E-4</v>
      </c>
      <c r="N62" s="74">
        <f>('CpH N'!Q62-'CpH N'!Q61)/'CpH N'!Q61</f>
        <v>-3.5774516699186194E-2</v>
      </c>
      <c r="O62" s="74">
        <f>('CpH N'!R62-'CpH N'!R61)/'CpH N'!R61</f>
        <v>5.0492376706154876E-2</v>
      </c>
      <c r="P62" s="8"/>
    </row>
    <row r="63" spans="1:16" x14ac:dyDescent="0.25">
      <c r="A63" s="7" t="s">
        <v>93</v>
      </c>
      <c r="B63" s="74">
        <f>('CpH N'!E63-'CpH N'!E62)/'CpH N'!E62</f>
        <v>1.4562291661842246E-2</v>
      </c>
      <c r="C63" s="74">
        <f>('CpH N'!F63-'CpH N'!F62)/'CpH N'!F62</f>
        <v>8.8390051382841138E-3</v>
      </c>
      <c r="D63" s="74">
        <f>('CpH N'!G63-'CpH N'!G62)/'CpH N'!G62</f>
        <v>5.4080776452800055E-3</v>
      </c>
      <c r="E63" s="74">
        <f>('CpH N'!H63-'CpH N'!H62)/'CpH N'!H62</f>
        <v>-1.9321907090751465E-2</v>
      </c>
      <c r="F63" s="74">
        <f>('CpH N'!I63-'CpH N'!I62)/'CpH N'!I62</f>
        <v>3.0160760073211144E-2</v>
      </c>
      <c r="G63" s="74">
        <f>('CpH N'!J63-'CpH N'!J62)/'CpH N'!J62</f>
        <v>-2.0351288883360828E-3</v>
      </c>
      <c r="H63" s="74">
        <f>('CpH N'!K63-'CpH N'!K62)/'CpH N'!K62</f>
        <v>3.6189125167186108E-2</v>
      </c>
      <c r="I63" s="74">
        <f>('CpH N'!L63-'CpH N'!L62)/'CpH N'!L62</f>
        <v>-1.2980112793130372E-2</v>
      </c>
      <c r="J63" s="74">
        <f>('CpH N'!M63-'CpH N'!M62)/'CpH N'!M62</f>
        <v>9.2235492056195641E-3</v>
      </c>
      <c r="K63" s="74">
        <f>('CpH N'!N63-'CpH N'!N62)/'CpH N'!N62</f>
        <v>-5.3156336152555134E-2</v>
      </c>
      <c r="L63" s="74">
        <f>('CpH N'!O63-'CpH N'!O62)/'CpH N'!O62</f>
        <v>-1.1442976775332403E-2</v>
      </c>
      <c r="M63" s="74">
        <f>('CpH N'!P63-'CpH N'!P62)/'CpH N'!P62</f>
        <v>2.0957061988388093E-2</v>
      </c>
      <c r="N63" s="74">
        <f>('CpH N'!Q63-'CpH N'!Q62)/'CpH N'!Q62</f>
        <v>2.4185392566519463E-2</v>
      </c>
      <c r="O63" s="74">
        <f>('CpH N'!R63-'CpH N'!R62)/'CpH N'!R62</f>
        <v>-1.3198089006463262E-2</v>
      </c>
      <c r="P63" s="8"/>
    </row>
    <row r="64" spans="1:16" x14ac:dyDescent="0.25">
      <c r="A64" s="7" t="s">
        <v>94</v>
      </c>
      <c r="B64" s="74">
        <f>('CpH N'!E64-'CpH N'!E63)/'CpH N'!E63</f>
        <v>2.2850329556406437E-2</v>
      </c>
      <c r="C64" s="74">
        <f>('CpH N'!F64-'CpH N'!F63)/'CpH N'!F63</f>
        <v>3.8513193119038931E-3</v>
      </c>
      <c r="D64" s="74">
        <f>('CpH N'!G64-'CpH N'!G63)/'CpH N'!G63</f>
        <v>3.1742494700307197E-2</v>
      </c>
      <c r="E64" s="74">
        <f>('CpH N'!H64-'CpH N'!H63)/'CpH N'!H63</f>
        <v>6.0530045131594434E-2</v>
      </c>
      <c r="F64" s="74">
        <f>('CpH N'!I64-'CpH N'!I63)/'CpH N'!I63</f>
        <v>-2.3669435811704886E-2</v>
      </c>
      <c r="G64" s="74">
        <f>('CpH N'!J64-'CpH N'!J63)/'CpH N'!J63</f>
        <v>9.0478728241081552E-2</v>
      </c>
      <c r="H64" s="74">
        <f>('CpH N'!K64-'CpH N'!K63)/'CpH N'!K63</f>
        <v>-2.4540820814312862E-2</v>
      </c>
      <c r="I64" s="74">
        <f>('CpH N'!L64-'CpH N'!L63)/'CpH N'!L63</f>
        <v>1.926769135962272E-2</v>
      </c>
      <c r="J64" s="74">
        <f>('CpH N'!M64-'CpH N'!M63)/'CpH N'!M63</f>
        <v>5.3636269774102662E-3</v>
      </c>
      <c r="K64" s="74">
        <f>('CpH N'!N64-'CpH N'!N63)/'CpH N'!N63</f>
        <v>9.0354085457630268E-2</v>
      </c>
      <c r="L64" s="74">
        <f>('CpH N'!O64-'CpH N'!O63)/'CpH N'!O63</f>
        <v>4.4738956774464256E-3</v>
      </c>
      <c r="M64" s="74">
        <f>('CpH N'!P64-'CpH N'!P63)/'CpH N'!P63</f>
        <v>-1.5732745213178696E-2</v>
      </c>
      <c r="N64" s="74">
        <f>('CpH N'!Q64-'CpH N'!Q63)/'CpH N'!Q63</f>
        <v>-2.4326104395856835E-2</v>
      </c>
      <c r="O64" s="74">
        <f>('CpH N'!R64-'CpH N'!R63)/'CpH N'!R63</f>
        <v>-2.032123173304807E-3</v>
      </c>
      <c r="P64" s="8"/>
    </row>
    <row r="65" spans="1:16" x14ac:dyDescent="0.25">
      <c r="A65" s="7" t="s">
        <v>95</v>
      </c>
      <c r="B65" s="74">
        <f>('CpH N'!E65-'CpH N'!E64)/'CpH N'!E64</f>
        <v>-4.6577129441750131E-2</v>
      </c>
      <c r="C65" s="74">
        <f>('CpH N'!F65-'CpH N'!F64)/'CpH N'!F64</f>
        <v>-2.8882039576335759E-2</v>
      </c>
      <c r="D65" s="74">
        <f>('CpH N'!G65-'CpH N'!G64)/'CpH N'!G64</f>
        <v>8.2434343358899417E-3</v>
      </c>
      <c r="E65" s="74">
        <f>('CpH N'!H65-'CpH N'!H64)/'CpH N'!H64</f>
        <v>-4.8914532647668353E-2</v>
      </c>
      <c r="F65" s="74">
        <f>('CpH N'!I65-'CpH N'!I64)/'CpH N'!I64</f>
        <v>6.4252577023425125E-3</v>
      </c>
      <c r="G65" s="74">
        <f>('CpH N'!J65-'CpH N'!J64)/'CpH N'!J64</f>
        <v>-1.345498854793009E-2</v>
      </c>
      <c r="H65" s="74">
        <f>('CpH N'!K65-'CpH N'!K64)/'CpH N'!K64</f>
        <v>-3.6893651311151479E-2</v>
      </c>
      <c r="I65" s="74">
        <f>('CpH N'!L65-'CpH N'!L64)/'CpH N'!L64</f>
        <v>3.4487870145129876E-3</v>
      </c>
      <c r="J65" s="74">
        <f>('CpH N'!M65-'CpH N'!M64)/'CpH N'!M64</f>
        <v>7.4491633428525689E-2</v>
      </c>
      <c r="K65" s="74">
        <f>('CpH N'!N65-'CpH N'!N64)/'CpH N'!N64</f>
        <v>-3.3426707805027697E-2</v>
      </c>
      <c r="L65" s="74">
        <f>('CpH N'!O65-'CpH N'!O64)/'CpH N'!O64</f>
        <v>6.9145798273875236E-2</v>
      </c>
      <c r="M65" s="74">
        <f>('CpH N'!P65-'CpH N'!P64)/'CpH N'!P64</f>
        <v>5.0490647542130604E-2</v>
      </c>
      <c r="N65" s="74">
        <f>('CpH N'!Q65-'CpH N'!Q64)/'CpH N'!Q64</f>
        <v>2.0931944691178442E-2</v>
      </c>
      <c r="O65" s="74">
        <f>('CpH N'!R65-'CpH N'!R64)/'CpH N'!R64</f>
        <v>1.5271453408215554E-2</v>
      </c>
      <c r="P65" s="8"/>
    </row>
    <row r="66" spans="1:16" x14ac:dyDescent="0.25">
      <c r="A66" s="7" t="s">
        <v>96</v>
      </c>
      <c r="B66" s="74">
        <f>('CpH N'!E66-'CpH N'!E65)/'CpH N'!E65</f>
        <v>-3.5470049845460434E-2</v>
      </c>
      <c r="C66" s="74">
        <f>('CpH N'!F66-'CpH N'!F65)/'CpH N'!F65</f>
        <v>1.4027023669244038E-2</v>
      </c>
      <c r="D66" s="74">
        <f>('CpH N'!G66-'CpH N'!G65)/'CpH N'!G65</f>
        <v>-8.4115395168534828E-3</v>
      </c>
      <c r="E66" s="74">
        <f>('CpH N'!H66-'CpH N'!H65)/'CpH N'!H65</f>
        <v>8.4131172762848903E-3</v>
      </c>
      <c r="F66" s="74">
        <f>('CpH N'!I66-'CpH N'!I65)/'CpH N'!I65</f>
        <v>3.140259953146167E-2</v>
      </c>
      <c r="G66" s="74">
        <f>('CpH N'!J66-'CpH N'!J65)/'CpH N'!J65</f>
        <v>-7.5300160999043041E-3</v>
      </c>
      <c r="H66" s="74">
        <f>('CpH N'!K66-'CpH N'!K65)/'CpH N'!K65</f>
        <v>5.6934171100016327E-2</v>
      </c>
      <c r="I66" s="74">
        <f>('CpH N'!L66-'CpH N'!L65)/'CpH N'!L65</f>
        <v>-1.3924456205597839E-2</v>
      </c>
      <c r="J66" s="74">
        <f>('CpH N'!M66-'CpH N'!M65)/'CpH N'!M65</f>
        <v>6.6844090415491811E-4</v>
      </c>
      <c r="K66" s="74">
        <f>('CpH N'!N66-'CpH N'!N65)/'CpH N'!N65</f>
        <v>5.9708784924429652E-2</v>
      </c>
      <c r="L66" s="74">
        <f>('CpH N'!O66-'CpH N'!O65)/'CpH N'!O65</f>
        <v>-1.7347010569163514E-2</v>
      </c>
      <c r="M66" s="74">
        <f>('CpH N'!P66-'CpH N'!P65)/'CpH N'!P65</f>
        <v>-4.1333123443123565E-2</v>
      </c>
      <c r="N66" s="74">
        <f>('CpH N'!Q66-'CpH N'!Q65)/'CpH N'!Q65</f>
        <v>2.1383376268545057E-2</v>
      </c>
      <c r="O66" s="74">
        <f>('CpH N'!R66-'CpH N'!R65)/'CpH N'!R65</f>
        <v>-1.7842449774242305E-2</v>
      </c>
      <c r="P66" s="8"/>
    </row>
    <row r="67" spans="1:16" x14ac:dyDescent="0.25">
      <c r="A67" s="7" t="s">
        <v>97</v>
      </c>
      <c r="B67" s="74">
        <f>('CpH N'!E67-'CpH N'!E66)/'CpH N'!E66</f>
        <v>0.2974175156982265</v>
      </c>
      <c r="C67" s="74">
        <f>('CpH N'!F67-'CpH N'!F66)/'CpH N'!F66</f>
        <v>2.1672497319496581E-2</v>
      </c>
      <c r="D67" s="74">
        <f>('CpH N'!G67-'CpH N'!G66)/'CpH N'!G66</f>
        <v>7.0210929484968449E-3</v>
      </c>
      <c r="E67" s="74">
        <f>('CpH N'!H67-'CpH N'!H66)/'CpH N'!H66</f>
        <v>9.7042309144228338E-3</v>
      </c>
      <c r="F67" s="74">
        <f>('CpH N'!I67-'CpH N'!I66)/'CpH N'!I66</f>
        <v>-9.408343568379534E-3</v>
      </c>
      <c r="G67" s="74">
        <f>('CpH N'!J67-'CpH N'!J66)/'CpH N'!J66</f>
        <v>-2.4737527075690661E-2</v>
      </c>
      <c r="H67" s="74">
        <f>('CpH N'!K67-'CpH N'!K66)/'CpH N'!K66</f>
        <v>-2.5561613677252968E-3</v>
      </c>
      <c r="I67" s="74">
        <f>('CpH N'!L67-'CpH N'!L66)/'CpH N'!L66</f>
        <v>2.3763835475401982E-2</v>
      </c>
      <c r="J67" s="74">
        <f>('CpH N'!M67-'CpH N'!M66)/'CpH N'!M66</f>
        <v>-6.6214039771410105E-2</v>
      </c>
      <c r="K67" s="74">
        <f>('CpH N'!N67-'CpH N'!N66)/'CpH N'!N66</f>
        <v>-1.6088072212680209E-2</v>
      </c>
      <c r="L67" s="74">
        <f>('CpH N'!O67-'CpH N'!O66)/'CpH N'!O66</f>
        <v>2.8531954481782907E-2</v>
      </c>
      <c r="M67" s="74">
        <f>('CpH N'!P67-'CpH N'!P66)/'CpH N'!P66</f>
        <v>1.1991558351234027E-2</v>
      </c>
      <c r="N67" s="74">
        <f>('CpH N'!Q67-'CpH N'!Q66)/'CpH N'!Q66</f>
        <v>-1.1248911792033928E-2</v>
      </c>
      <c r="O67" s="74">
        <f>('CpH N'!R67-'CpH N'!R66)/'CpH N'!R66</f>
        <v>3.2242123894639242E-2</v>
      </c>
      <c r="P67" s="8"/>
    </row>
    <row r="68" spans="1:16" x14ac:dyDescent="0.25">
      <c r="A68" s="7" t="s">
        <v>98</v>
      </c>
      <c r="B68" s="74">
        <f>('CpH N'!E68-'CpH N'!E67)/'CpH N'!E67</f>
        <v>-0.15486983000780896</v>
      </c>
      <c r="C68" s="74">
        <f>('CpH N'!F68-'CpH N'!F67)/'CpH N'!F67</f>
        <v>-3.7779024442660407E-3</v>
      </c>
      <c r="D68" s="74">
        <f>('CpH N'!G68-'CpH N'!G67)/'CpH N'!G67</f>
        <v>8.7743526934600784E-3</v>
      </c>
      <c r="E68" s="74">
        <f>('CpH N'!H68-'CpH N'!H67)/'CpH N'!H67</f>
        <v>-1.8770458632127764E-2</v>
      </c>
      <c r="F68" s="74">
        <f>('CpH N'!I68-'CpH N'!I67)/'CpH N'!I67</f>
        <v>5.4209844551219341E-2</v>
      </c>
      <c r="G68" s="74">
        <f>('CpH N'!J68-'CpH N'!J67)/'CpH N'!J67</f>
        <v>2.7399090246666851E-2</v>
      </c>
      <c r="H68" s="74">
        <f>('CpH N'!K68-'CpH N'!K67)/'CpH N'!K67</f>
        <v>4.1514407101543183E-3</v>
      </c>
      <c r="I68" s="74">
        <f>('CpH N'!L68-'CpH N'!L67)/'CpH N'!L67</f>
        <v>1.2615972813600228E-2</v>
      </c>
      <c r="J68" s="74">
        <f>('CpH N'!M68-'CpH N'!M67)/'CpH N'!M67</f>
        <v>3.181823880945979E-2</v>
      </c>
      <c r="K68" s="74">
        <f>('CpH N'!N68-'CpH N'!N67)/'CpH N'!N67</f>
        <v>1.5299065108974776E-2</v>
      </c>
      <c r="L68" s="74">
        <f>('CpH N'!O68-'CpH N'!O67)/'CpH N'!O67</f>
        <v>-5.5048864117593736E-2</v>
      </c>
      <c r="M68" s="74">
        <f>('CpH N'!P68-'CpH N'!P67)/'CpH N'!P67</f>
        <v>-1.7891246158167114E-2</v>
      </c>
      <c r="N68" s="74">
        <f>('CpH N'!Q68-'CpH N'!Q67)/'CpH N'!Q67</f>
        <v>3.0218471232673636E-3</v>
      </c>
      <c r="O68" s="74">
        <f>('CpH N'!R68-'CpH N'!R67)/'CpH N'!R67</f>
        <v>-1.2584237816467267E-2</v>
      </c>
      <c r="P68" s="8"/>
    </row>
    <row r="69" spans="1:16" x14ac:dyDescent="0.25">
      <c r="A69" s="7" t="s">
        <v>99</v>
      </c>
      <c r="B69" s="74">
        <f>('CpH N'!E69-'CpH N'!E68)/'CpH N'!E68</f>
        <v>2.1940261031751267E-2</v>
      </c>
      <c r="C69" s="74">
        <f>('CpH N'!F69-'CpH N'!F68)/'CpH N'!F68</f>
        <v>5.2842526612702667E-2</v>
      </c>
      <c r="D69" s="74">
        <f>('CpH N'!G69-'CpH N'!G68)/'CpH N'!G68</f>
        <v>-8.00488478577761E-3</v>
      </c>
      <c r="E69" s="74">
        <f>('CpH N'!H69-'CpH N'!H68)/'CpH N'!H68</f>
        <v>3.0291145077104578E-2</v>
      </c>
      <c r="F69" s="74">
        <f>('CpH N'!I69-'CpH N'!I68)/'CpH N'!I68</f>
        <v>-4.1253261586420037E-2</v>
      </c>
      <c r="G69" s="74">
        <f>('CpH N'!J69-'CpH N'!J68)/'CpH N'!J68</f>
        <v>2.5898888492965098E-2</v>
      </c>
      <c r="H69" s="74">
        <f>('CpH N'!K69-'CpH N'!K68)/'CpH N'!K68</f>
        <v>-2.5576105365942226E-2</v>
      </c>
      <c r="I69" s="74">
        <f>('CpH N'!L69-'CpH N'!L68)/'CpH N'!L68</f>
        <v>-1.5781550213449996E-2</v>
      </c>
      <c r="J69" s="74">
        <f>('CpH N'!M69-'CpH N'!M68)/'CpH N'!M68</f>
        <v>1.4417834900433626E-2</v>
      </c>
      <c r="K69" s="74">
        <f>('CpH N'!N69-'CpH N'!N68)/'CpH N'!N68</f>
        <v>3.21436651252415E-2</v>
      </c>
      <c r="L69" s="74">
        <f>('CpH N'!O69-'CpH N'!O68)/'CpH N'!O68</f>
        <v>5.989520546160236E-2</v>
      </c>
      <c r="M69" s="74">
        <f>('CpH N'!P69-'CpH N'!P68)/'CpH N'!P68</f>
        <v>7.3532950976640402E-3</v>
      </c>
      <c r="N69" s="74">
        <f>('CpH N'!Q69-'CpH N'!Q68)/'CpH N'!Q68</f>
        <v>-5.5220480790763886E-3</v>
      </c>
      <c r="O69" s="74">
        <f>('CpH N'!R69-'CpH N'!R68)/'CpH N'!R68</f>
        <v>-1.9943437276934598E-2</v>
      </c>
      <c r="P69" s="8"/>
    </row>
    <row r="70" spans="1:16" x14ac:dyDescent="0.25">
      <c r="A70" s="7" t="s">
        <v>100</v>
      </c>
      <c r="B70" s="74">
        <f>('CpH N'!E70-'CpH N'!E69)/'CpH N'!E69</f>
        <v>-0.1766195457447611</v>
      </c>
      <c r="C70" s="74">
        <f>('CpH N'!F70-'CpH N'!F69)/'CpH N'!F69</f>
        <v>-9.2958400190432958E-2</v>
      </c>
      <c r="D70" s="74">
        <f>('CpH N'!G70-'CpH N'!G69)/'CpH N'!G69</f>
        <v>3.0000776716451127E-3</v>
      </c>
      <c r="E70" s="74">
        <f>('CpH N'!H70-'CpH N'!H69)/'CpH N'!H69</f>
        <v>-4.9618408914906834E-2</v>
      </c>
      <c r="F70" s="74">
        <f>('CpH N'!I70-'CpH N'!I69)/'CpH N'!I69</f>
        <v>2.0791963383711656E-2</v>
      </c>
      <c r="G70" s="74">
        <f>('CpH N'!J70-'CpH N'!J69)/'CpH N'!J69</f>
        <v>-5.0020352191482667E-2</v>
      </c>
      <c r="H70" s="74">
        <f>('CpH N'!K70-'CpH N'!K69)/'CpH N'!K69</f>
        <v>2.4533902063559349E-2</v>
      </c>
      <c r="I70" s="74">
        <f>('CpH N'!L70-'CpH N'!L69)/'CpH N'!L69</f>
        <v>1.2716603107314872E-2</v>
      </c>
      <c r="J70" s="74">
        <f>('CpH N'!M70-'CpH N'!M69)/'CpH N'!M69</f>
        <v>4.6376304976000621E-2</v>
      </c>
      <c r="K70" s="74">
        <f>('CpH N'!N70-'CpH N'!N69)/'CpH N'!N69</f>
        <v>-8.2846477850560901E-2</v>
      </c>
      <c r="L70" s="74">
        <f>('CpH N'!O70-'CpH N'!O69)/'CpH N'!O69</f>
        <v>-5.0056195747771509E-2</v>
      </c>
      <c r="M70" s="74">
        <f>('CpH N'!P70-'CpH N'!P69)/'CpH N'!P69</f>
        <v>4.1267371644172331E-2</v>
      </c>
      <c r="N70" s="74">
        <f>('CpH N'!Q70-'CpH N'!Q69)/'CpH N'!Q69</f>
        <v>-1.9294520340102365E-2</v>
      </c>
      <c r="O70" s="74">
        <f>('CpH N'!R70-'CpH N'!R69)/'CpH N'!R69</f>
        <v>-5.3046504150591209E-3</v>
      </c>
      <c r="P70" s="8"/>
    </row>
    <row r="71" spans="1:16" x14ac:dyDescent="0.25">
      <c r="A71" s="7" t="s">
        <v>101</v>
      </c>
      <c r="B71" s="74">
        <f>('CpH N'!E71-'CpH N'!E70)/'CpH N'!E70</f>
        <v>9.8337577616560687E-2</v>
      </c>
      <c r="C71" s="74">
        <f>('CpH N'!F71-'CpH N'!F70)/'CpH N'!F70</f>
        <v>0.12027557755902915</v>
      </c>
      <c r="D71" s="74">
        <f>('CpH N'!G71-'CpH N'!G70)/'CpH N'!G70</f>
        <v>2.0635386212566525E-2</v>
      </c>
      <c r="E71" s="74">
        <f>('CpH N'!H71-'CpH N'!H70)/'CpH N'!H70</f>
        <v>7.1487211875651633E-3</v>
      </c>
      <c r="F71" s="74">
        <f>('CpH N'!I71-'CpH N'!I70)/'CpH N'!I70</f>
        <v>-1.4936552202968944E-2</v>
      </c>
      <c r="G71" s="74">
        <f>('CpH N'!J71-'CpH N'!J70)/'CpH N'!J70</f>
        <v>3.4502556430155915E-2</v>
      </c>
      <c r="H71" s="74">
        <f>('CpH N'!K71-'CpH N'!K70)/'CpH N'!K70</f>
        <v>-1.2432703863284824E-2</v>
      </c>
      <c r="I71" s="74">
        <f>('CpH N'!L71-'CpH N'!L70)/'CpH N'!L70</f>
        <v>4.2654249922990183E-2</v>
      </c>
      <c r="J71" s="74">
        <f>('CpH N'!M71-'CpH N'!M70)/'CpH N'!M70</f>
        <v>-6.0005090913718959E-2</v>
      </c>
      <c r="K71" s="74">
        <f>('CpH N'!N71-'CpH N'!N70)/'CpH N'!N70</f>
        <v>6.0326026472505949E-2</v>
      </c>
      <c r="L71" s="74">
        <f>('CpH N'!O71-'CpH N'!O70)/'CpH N'!O70</f>
        <v>2.8851143209146633E-2</v>
      </c>
      <c r="M71" s="74">
        <f>('CpH N'!P71-'CpH N'!P70)/'CpH N'!P70</f>
        <v>-2.4893532753649753E-2</v>
      </c>
      <c r="N71" s="74">
        <f>('CpH N'!Q71-'CpH N'!Q70)/'CpH N'!Q70</f>
        <v>2.5302464794867186E-2</v>
      </c>
      <c r="O71" s="74">
        <f>('CpH N'!R71-'CpH N'!R70)/'CpH N'!R70</f>
        <v>1.5556211082110591E-2</v>
      </c>
      <c r="P71" s="8"/>
    </row>
    <row r="72" spans="1:16" x14ac:dyDescent="0.25">
      <c r="A72" s="7" t="s">
        <v>102</v>
      </c>
      <c r="B72" s="74">
        <f>('CpH N'!E72-'CpH N'!E71)/'CpH N'!E71</f>
        <v>0.1287448725457768</v>
      </c>
      <c r="C72" s="74">
        <f>('CpH N'!F72-'CpH N'!F71)/'CpH N'!F71</f>
        <v>2.5055105803576719E-3</v>
      </c>
      <c r="D72" s="74">
        <f>('CpH N'!G72-'CpH N'!G71)/'CpH N'!G71</f>
        <v>-2.0346626597911026E-2</v>
      </c>
      <c r="E72" s="74">
        <f>('CpH N'!H72-'CpH N'!H71)/'CpH N'!H71</f>
        <v>-1.0602395935225512E-2</v>
      </c>
      <c r="F72" s="74">
        <f>('CpH N'!I72-'CpH N'!I71)/'CpH N'!I71</f>
        <v>1.6893385146215195E-3</v>
      </c>
      <c r="G72" s="74">
        <f>('CpH N'!J72-'CpH N'!J71)/'CpH N'!J71</f>
        <v>-3.2157051446545494E-2</v>
      </c>
      <c r="H72" s="74">
        <f>('CpH N'!K72-'CpH N'!K71)/'CpH N'!K71</f>
        <v>1.5375297593951736E-2</v>
      </c>
      <c r="I72" s="74">
        <f>('CpH N'!L72-'CpH N'!L71)/'CpH N'!L71</f>
        <v>3.0383964456462152E-2</v>
      </c>
      <c r="J72" s="74">
        <f>('CpH N'!M72-'CpH N'!M71)/'CpH N'!M71</f>
        <v>5.6667298827497749E-3</v>
      </c>
      <c r="K72" s="74">
        <f>('CpH N'!N72-'CpH N'!N71)/'CpH N'!N71</f>
        <v>-5.7012622512771831E-2</v>
      </c>
      <c r="L72" s="74">
        <f>('CpH N'!O72-'CpH N'!O71)/'CpH N'!O71</f>
        <v>1.9786832487165382E-2</v>
      </c>
      <c r="M72" s="74">
        <f>('CpH N'!P72-'CpH N'!P71)/'CpH N'!P71</f>
        <v>2.5924519368498381E-3</v>
      </c>
      <c r="N72" s="74">
        <f>('CpH N'!Q72-'CpH N'!Q71)/'CpH N'!Q71</f>
        <v>-2.0431757698407171E-2</v>
      </c>
      <c r="O72" s="74">
        <f>('CpH N'!R72-'CpH N'!R71)/'CpH N'!R71</f>
        <v>2.2436077768409331E-2</v>
      </c>
      <c r="P72" s="8"/>
    </row>
    <row r="73" spans="1:16" x14ac:dyDescent="0.25">
      <c r="A73" s="7" t="s">
        <v>103</v>
      </c>
      <c r="B73" s="74">
        <f>('CpH N'!E73-'CpH N'!E72)/'CpH N'!E72</f>
        <v>5.3234752286351765E-2</v>
      </c>
      <c r="C73" s="74">
        <f>('CpH N'!F73-'CpH N'!F72)/'CpH N'!F72</f>
        <v>-3.0979661431060953E-2</v>
      </c>
      <c r="D73" s="74">
        <f>('CpH N'!G73-'CpH N'!G72)/'CpH N'!G72</f>
        <v>-2.2721005289759091E-2</v>
      </c>
      <c r="E73" s="74">
        <f>('CpH N'!H73-'CpH N'!H72)/'CpH N'!H72</f>
        <v>9.9367346160419614E-3</v>
      </c>
      <c r="F73" s="74">
        <f>('CpH N'!I73-'CpH N'!I72)/'CpH N'!I72</f>
        <v>2.8774382691602898E-2</v>
      </c>
      <c r="G73" s="74">
        <f>('CpH N'!J73-'CpH N'!J72)/'CpH N'!J72</f>
        <v>5.4838748852921594E-2</v>
      </c>
      <c r="H73" s="74">
        <f>('CpH N'!K73-'CpH N'!K72)/'CpH N'!K72</f>
        <v>7.7605897855236765E-3</v>
      </c>
      <c r="I73" s="74">
        <f>('CpH N'!L73-'CpH N'!L72)/'CpH N'!L72</f>
        <v>-1.9051931176172241E-2</v>
      </c>
      <c r="J73" s="74">
        <f>('CpH N'!M73-'CpH N'!M72)/'CpH N'!M72</f>
        <v>2.7461210369189543E-2</v>
      </c>
      <c r="K73" s="74">
        <f>('CpH N'!N73-'CpH N'!N72)/'CpH N'!N72</f>
        <v>2.4501362778121601E-2</v>
      </c>
      <c r="L73" s="74">
        <f>('CpH N'!O73-'CpH N'!O72)/'CpH N'!O72</f>
        <v>7.4334099900236934E-3</v>
      </c>
      <c r="M73" s="74">
        <f>('CpH N'!P73-'CpH N'!P72)/'CpH N'!P72</f>
        <v>2.7086161866367461E-2</v>
      </c>
      <c r="N73" s="74">
        <f>('CpH N'!Q73-'CpH N'!Q72)/'CpH N'!Q72</f>
        <v>5.3120986460611017E-2</v>
      </c>
      <c r="O73" s="74">
        <f>('CpH N'!R73-'CpH N'!R72)/'CpH N'!R72</f>
        <v>-1.4266500312506866E-2</v>
      </c>
      <c r="P73" s="8"/>
    </row>
    <row r="74" spans="1:16" x14ac:dyDescent="0.25">
      <c r="A74" s="7" t="s">
        <v>104</v>
      </c>
      <c r="B74" s="74">
        <f>('CpH N'!E74-'CpH N'!E73)/'CpH N'!E73</f>
        <v>-0.10073956909796523</v>
      </c>
      <c r="C74" s="74">
        <f>('CpH N'!F74-'CpH N'!F73)/'CpH N'!F73</f>
        <v>0.19482325898678285</v>
      </c>
      <c r="D74" s="74">
        <f>('CpH N'!G74-'CpH N'!G73)/'CpH N'!G73</f>
        <v>2.5239657935851645E-2</v>
      </c>
      <c r="E74" s="74">
        <f>('CpH N'!H74-'CpH N'!H73)/'CpH N'!H73</f>
        <v>-3.7578150538057522E-3</v>
      </c>
      <c r="F74" s="74">
        <f>('CpH N'!I74-'CpH N'!I73)/'CpH N'!I73</f>
        <v>-8.2091451159688571E-3</v>
      </c>
      <c r="G74" s="74">
        <f>('CpH N'!J74-'CpH N'!J73)/'CpH N'!J73</f>
        <v>-2.8812500086834269E-4</v>
      </c>
      <c r="H74" s="74">
        <f>('CpH N'!K74-'CpH N'!K73)/'CpH N'!K73</f>
        <v>3.1543828548830595E-2</v>
      </c>
      <c r="I74" s="74">
        <f>('CpH N'!L74-'CpH N'!L73)/'CpH N'!L73</f>
        <v>-3.2783827088665937E-2</v>
      </c>
      <c r="J74" s="74">
        <f>('CpH N'!M74-'CpH N'!M73)/'CpH N'!M73</f>
        <v>6.548652190181492E-2</v>
      </c>
      <c r="K74" s="74">
        <f>('CpH N'!N74-'CpH N'!N73)/'CpH N'!N73</f>
        <v>-2.0202596426388109E-2</v>
      </c>
      <c r="L74" s="74">
        <f>('CpH N'!O74-'CpH N'!O73)/'CpH N'!O73</f>
        <v>-3.1101552357108462E-2</v>
      </c>
      <c r="M74" s="74">
        <f>('CpH N'!P74-'CpH N'!P73)/'CpH N'!P73</f>
        <v>-1.9475371631234414E-2</v>
      </c>
      <c r="N74" s="74">
        <f>('CpH N'!Q74-'CpH N'!Q73)/'CpH N'!Q73</f>
        <v>-2.8400094650583005E-2</v>
      </c>
      <c r="O74" s="74">
        <f>('CpH N'!R74-'CpH N'!R73)/'CpH N'!R73</f>
        <v>-9.3509185616870688E-4</v>
      </c>
      <c r="P74" s="8"/>
    </row>
    <row r="75" spans="1:16" x14ac:dyDescent="0.25">
      <c r="A75" s="7" t="s">
        <v>105</v>
      </c>
      <c r="B75" s="74">
        <f>('CpH N'!E75-'CpH N'!E74)/'CpH N'!E74</f>
        <v>-8.1691535867798121E-2</v>
      </c>
      <c r="C75" s="74">
        <f>('CpH N'!F75-'CpH N'!F74)/'CpH N'!F74</f>
        <v>-8.7385807733311935E-2</v>
      </c>
      <c r="D75" s="74">
        <f>('CpH N'!G75-'CpH N'!G74)/'CpH N'!G74</f>
        <v>2.4886484949206327E-3</v>
      </c>
      <c r="E75" s="74">
        <f>('CpH N'!H75-'CpH N'!H74)/'CpH N'!H74</f>
        <v>7.5562770309932012E-2</v>
      </c>
      <c r="F75" s="74">
        <f>('CpH N'!I75-'CpH N'!I74)/'CpH N'!I74</f>
        <v>2.3600422173961647E-2</v>
      </c>
      <c r="G75" s="74">
        <f>('CpH N'!J75-'CpH N'!J74)/'CpH N'!J74</f>
        <v>3.3502136209809852E-2</v>
      </c>
      <c r="H75" s="74">
        <f>('CpH N'!K75-'CpH N'!K74)/'CpH N'!K74</f>
        <v>-2.4543139238125736E-2</v>
      </c>
      <c r="I75" s="74">
        <f>('CpH N'!L75-'CpH N'!L74)/'CpH N'!L74</f>
        <v>5.0911679811917092E-3</v>
      </c>
      <c r="J75" s="74">
        <f>('CpH N'!M75-'CpH N'!M74)/'CpH N'!M74</f>
        <v>-5.4492518686605297E-2</v>
      </c>
      <c r="K75" s="74">
        <f>('CpH N'!N75-'CpH N'!N74)/'CpH N'!N74</f>
        <v>2.8657473717794164E-2</v>
      </c>
      <c r="L75" s="74">
        <f>('CpH N'!O75-'CpH N'!O74)/'CpH N'!O74</f>
        <v>-1.4281569269884602E-2</v>
      </c>
      <c r="M75" s="74">
        <f>('CpH N'!P75-'CpH N'!P74)/'CpH N'!P74</f>
        <v>2.5725898823449764E-2</v>
      </c>
      <c r="N75" s="74">
        <f>('CpH N'!Q75-'CpH N'!Q74)/'CpH N'!Q74</f>
        <v>-1.0184944447524701E-2</v>
      </c>
      <c r="O75" s="74">
        <f>('CpH N'!R75-'CpH N'!R74)/'CpH N'!R74</f>
        <v>2.6940833704363159E-2</v>
      </c>
      <c r="P75" s="8"/>
    </row>
    <row r="76" spans="1:16" x14ac:dyDescent="0.25">
      <c r="A76" s="7" t="s">
        <v>106</v>
      </c>
      <c r="B76" s="74">
        <f>('CpH N'!E76-'CpH N'!E75)/'CpH N'!E75</f>
        <v>0.18014047001930902</v>
      </c>
      <c r="C76" s="74">
        <f>('CpH N'!F76-'CpH N'!F75)/'CpH N'!F75</f>
        <v>-1.3718482668266684E-2</v>
      </c>
      <c r="D76" s="74">
        <f>('CpH N'!G76-'CpH N'!G75)/'CpH N'!G75</f>
        <v>1.6866655475433926E-2</v>
      </c>
      <c r="E76" s="74">
        <f>('CpH N'!H76-'CpH N'!H75)/'CpH N'!H75</f>
        <v>1.4283547556523157E-4</v>
      </c>
      <c r="F76" s="74">
        <f>('CpH N'!I76-'CpH N'!I75)/'CpH N'!I75</f>
        <v>1.108780051120074E-2</v>
      </c>
      <c r="G76" s="74">
        <f>('CpH N'!J76-'CpH N'!J75)/'CpH N'!J75</f>
        <v>-5.4240308574538147E-2</v>
      </c>
      <c r="H76" s="74">
        <f>('CpH N'!K76-'CpH N'!K75)/'CpH N'!K75</f>
        <v>2.4229188615014951E-2</v>
      </c>
      <c r="I76" s="74">
        <f>('CpH N'!L76-'CpH N'!L75)/'CpH N'!L75</f>
        <v>6.1444608062063553E-2</v>
      </c>
      <c r="J76" s="74">
        <f>('CpH N'!M76-'CpH N'!M75)/'CpH N'!M75</f>
        <v>2.085871329149664E-2</v>
      </c>
      <c r="K76" s="74">
        <f>('CpH N'!N76-'CpH N'!N75)/'CpH N'!N75</f>
        <v>3.0344392917427254E-3</v>
      </c>
      <c r="L76" s="74">
        <f>('CpH N'!O76-'CpH N'!O75)/'CpH N'!O75</f>
        <v>9.8306087958053581E-2</v>
      </c>
      <c r="M76" s="74">
        <f>('CpH N'!P76-'CpH N'!P75)/'CpH N'!P75</f>
        <v>-1.5271572799041113E-2</v>
      </c>
      <c r="N76" s="74">
        <f>('CpH N'!Q76-'CpH N'!Q75)/'CpH N'!Q75</f>
        <v>3.1943763819786502E-3</v>
      </c>
      <c r="O76" s="74">
        <f>('CpH N'!R76-'CpH N'!R75)/'CpH N'!R75</f>
        <v>-7.0168548073747516E-3</v>
      </c>
      <c r="P76" s="8"/>
    </row>
    <row r="77" spans="1:16" x14ac:dyDescent="0.25">
      <c r="A77" s="7" t="s">
        <v>107</v>
      </c>
      <c r="B77" s="74">
        <f>('CpH N'!E77-'CpH N'!E76)/'CpH N'!E76</f>
        <v>-0.15874546092180897</v>
      </c>
      <c r="C77" s="74">
        <f>('CpH N'!F77-'CpH N'!F76)/'CpH N'!F76</f>
        <v>2.0538424221725568E-2</v>
      </c>
      <c r="D77" s="74">
        <f>('CpH N'!G77-'CpH N'!G76)/'CpH N'!G76</f>
        <v>-2.3472445616614688E-2</v>
      </c>
      <c r="E77" s="74">
        <f>('CpH N'!H77-'CpH N'!H76)/'CpH N'!H76</f>
        <v>-3.5600354021804941E-2</v>
      </c>
      <c r="F77" s="74">
        <f>('CpH N'!I77-'CpH N'!I76)/'CpH N'!I76</f>
        <v>-2.0874134066864617E-2</v>
      </c>
      <c r="G77" s="74">
        <f>('CpH N'!J77-'CpH N'!J76)/'CpH N'!J76</f>
        <v>7.8615835308951491E-3</v>
      </c>
      <c r="H77" s="74">
        <f>('CpH N'!K77-'CpH N'!K76)/'CpH N'!K76</f>
        <v>-2.0704094100358278E-3</v>
      </c>
      <c r="I77" s="74">
        <f>('CpH N'!L77-'CpH N'!L76)/'CpH N'!L76</f>
        <v>-2.0822581578185333E-2</v>
      </c>
      <c r="J77" s="74">
        <f>('CpH N'!M77-'CpH N'!M76)/'CpH N'!M76</f>
        <v>1.9985404397308178E-2</v>
      </c>
      <c r="K77" s="74">
        <f>('CpH N'!N77-'CpH N'!N76)/'CpH N'!N76</f>
        <v>-3.1885108682726378E-2</v>
      </c>
      <c r="L77" s="74">
        <f>('CpH N'!O77-'CpH N'!O76)/'CpH N'!O76</f>
        <v>-2.2083947168694825E-2</v>
      </c>
      <c r="M77" s="74">
        <f>('CpH N'!P77-'CpH N'!P76)/'CpH N'!P76</f>
        <v>-1.6618622384501316E-2</v>
      </c>
      <c r="N77" s="74">
        <f>('CpH N'!Q77-'CpH N'!Q76)/'CpH N'!Q76</f>
        <v>9.5602500729039929E-3</v>
      </c>
      <c r="O77" s="74">
        <f>('CpH N'!R77-'CpH N'!R76)/'CpH N'!R76</f>
        <v>-1.9133283533361523E-2</v>
      </c>
      <c r="P77" s="8"/>
    </row>
    <row r="78" spans="1:16" x14ac:dyDescent="0.25">
      <c r="A78" s="7" t="s">
        <v>108</v>
      </c>
      <c r="B78" s="74">
        <f>('CpH N'!E78-'CpH N'!E77)/'CpH N'!E77</f>
        <v>0.15645952615898939</v>
      </c>
      <c r="C78" s="74">
        <f>('CpH N'!F78-'CpH N'!F77)/'CpH N'!F77</f>
        <v>-2.7930275106929053E-2</v>
      </c>
      <c r="D78" s="74">
        <f>('CpH N'!G78-'CpH N'!G77)/'CpH N'!G77</f>
        <v>4.626041201589718E-2</v>
      </c>
      <c r="E78" s="74">
        <f>('CpH N'!H78-'CpH N'!H77)/'CpH N'!H77</f>
        <v>-1.0715066829767752E-2</v>
      </c>
      <c r="F78" s="74">
        <f>('CpH N'!I78-'CpH N'!I77)/'CpH N'!I77</f>
        <v>-1.9253321833173704E-2</v>
      </c>
      <c r="G78" s="74">
        <f>('CpH N'!J78-'CpH N'!J77)/'CpH N'!J77</f>
        <v>-2.2345893015636106E-2</v>
      </c>
      <c r="H78" s="74">
        <f>('CpH N'!K78-'CpH N'!K77)/'CpH N'!K77</f>
        <v>3.599524428464642E-2</v>
      </c>
      <c r="I78" s="74">
        <f>('CpH N'!L78-'CpH N'!L77)/'CpH N'!L77</f>
        <v>-1.4842199564364856E-2</v>
      </c>
      <c r="J78" s="74">
        <f>('CpH N'!M78-'CpH N'!M77)/'CpH N'!M77</f>
        <v>9.4781192035756304E-3</v>
      </c>
      <c r="K78" s="74">
        <f>('CpH N'!N78-'CpH N'!N77)/'CpH N'!N77</f>
        <v>5.9069823495728521E-2</v>
      </c>
      <c r="L78" s="74">
        <f>('CpH N'!O78-'CpH N'!O77)/'CpH N'!O77</f>
        <v>1.1698939775153998E-2</v>
      </c>
      <c r="M78" s="74">
        <f>('CpH N'!P78-'CpH N'!P77)/'CpH N'!P77</f>
        <v>3.0562209041615648E-2</v>
      </c>
      <c r="N78" s="74">
        <f>('CpH N'!Q78-'CpH N'!Q77)/'CpH N'!Q77</f>
        <v>-2.4262830376707771E-3</v>
      </c>
      <c r="O78" s="74">
        <f>('CpH N'!R78-'CpH N'!R77)/'CpH N'!R77</f>
        <v>2.9425107811779653E-2</v>
      </c>
      <c r="P78" s="8"/>
    </row>
    <row r="79" spans="1:16" x14ac:dyDescent="0.25">
      <c r="A79" s="7" t="s">
        <v>109</v>
      </c>
      <c r="B79" s="74">
        <f>('CpH N'!E79-'CpH N'!E78)/'CpH N'!E78</f>
        <v>-5.1526763098431426E-2</v>
      </c>
      <c r="C79" s="74">
        <f>('CpH N'!F79-'CpH N'!F78)/'CpH N'!F78</f>
        <v>9.953754867354192E-2</v>
      </c>
      <c r="D79" s="74">
        <f>('CpH N'!G79-'CpH N'!G78)/'CpH N'!G78</f>
        <v>-1.4222859706248999E-2</v>
      </c>
      <c r="E79" s="74">
        <f>('CpH N'!H79-'CpH N'!H78)/'CpH N'!H78</f>
        <v>2.9552977099675953E-2</v>
      </c>
      <c r="F79" s="74">
        <f>('CpH N'!I79-'CpH N'!I78)/'CpH N'!I78</f>
        <v>2.9630028529533853E-2</v>
      </c>
      <c r="G79" s="74">
        <f>('CpH N'!J79-'CpH N'!J78)/'CpH N'!J78</f>
        <v>0.10989098381633822</v>
      </c>
      <c r="H79" s="74">
        <f>('CpH N'!K79-'CpH N'!K78)/'CpH N'!K78</f>
        <v>-3.8689968804346372E-2</v>
      </c>
      <c r="I79" s="74">
        <f>('CpH N'!L79-'CpH N'!L78)/'CpH N'!L78</f>
        <v>2.1514586511637086E-3</v>
      </c>
      <c r="J79" s="74">
        <f>('CpH N'!M79-'CpH N'!M78)/'CpH N'!M78</f>
        <v>6.9009199315637005E-3</v>
      </c>
      <c r="K79" s="74">
        <f>('CpH N'!N79-'CpH N'!N78)/'CpH N'!N78</f>
        <v>-1.1803848296128164E-2</v>
      </c>
      <c r="L79" s="74">
        <f>('CpH N'!O79-'CpH N'!O78)/'CpH N'!O78</f>
        <v>-3.395354717589253E-2</v>
      </c>
      <c r="M79" s="74">
        <f>('CpH N'!P79-'CpH N'!P78)/'CpH N'!P78</f>
        <v>4.1380644866284677E-2</v>
      </c>
      <c r="N79" s="74">
        <f>('CpH N'!Q79-'CpH N'!Q78)/'CpH N'!Q78</f>
        <v>1.8697588320024804E-3</v>
      </c>
      <c r="O79" s="74">
        <f>('CpH N'!R79-'CpH N'!R78)/'CpH N'!R78</f>
        <v>-1.1152909280880384E-2</v>
      </c>
      <c r="P79" s="8"/>
    </row>
    <row r="80" spans="1:16" x14ac:dyDescent="0.25">
      <c r="A80" s="7" t="s">
        <v>110</v>
      </c>
      <c r="B80" s="74">
        <f>('CpH N'!E80-'CpH N'!E79)/'CpH N'!E79</f>
        <v>0.156050937190822</v>
      </c>
      <c r="C80" s="74">
        <f>('CpH N'!F80-'CpH N'!F79)/'CpH N'!F79</f>
        <v>-1.9785628372375984E-2</v>
      </c>
      <c r="D80" s="74">
        <f>('CpH N'!G80-'CpH N'!G79)/'CpH N'!G79</f>
        <v>3.6604960898184512E-2</v>
      </c>
      <c r="E80" s="74">
        <f>('CpH N'!H80-'CpH N'!H79)/'CpH N'!H79</f>
        <v>5.7774805199879284E-3</v>
      </c>
      <c r="F80" s="74">
        <f>('CpH N'!I80-'CpH N'!I79)/'CpH N'!I79</f>
        <v>1.068237414403583E-2</v>
      </c>
      <c r="G80" s="74">
        <f>('CpH N'!J80-'CpH N'!J79)/'CpH N'!J79</f>
        <v>-4.2565340856350095E-2</v>
      </c>
      <c r="H80" s="74">
        <f>('CpH N'!K80-'CpH N'!K79)/'CpH N'!K79</f>
        <v>3.6394788660682083E-2</v>
      </c>
      <c r="I80" s="74">
        <f>('CpH N'!L80-'CpH N'!L79)/'CpH N'!L79</f>
        <v>1.9275748367849035E-2</v>
      </c>
      <c r="J80" s="74">
        <f>('CpH N'!M80-'CpH N'!M79)/'CpH N'!M79</f>
        <v>-3.2142035603841011E-2</v>
      </c>
      <c r="K80" s="74">
        <f>('CpH N'!N80-'CpH N'!N79)/'CpH N'!N79</f>
        <v>2.2040744506594302E-2</v>
      </c>
      <c r="L80" s="74">
        <f>('CpH N'!O80-'CpH N'!O79)/'CpH N'!O79</f>
        <v>0.14045853053487919</v>
      </c>
      <c r="M80" s="74">
        <f>('CpH N'!P80-'CpH N'!P79)/'CpH N'!P79</f>
        <v>-4.7639671610097613E-2</v>
      </c>
      <c r="N80" s="74">
        <f>('CpH N'!Q80-'CpH N'!Q79)/'CpH N'!Q79</f>
        <v>3.264146799746695E-2</v>
      </c>
      <c r="O80" s="74">
        <f>('CpH N'!R80-'CpH N'!R79)/'CpH N'!R79</f>
        <v>3.6455955816027306E-2</v>
      </c>
      <c r="P80" s="8"/>
    </row>
    <row r="81" spans="1:16" x14ac:dyDescent="0.25">
      <c r="A81" s="7" t="s">
        <v>111</v>
      </c>
      <c r="B81" s="74">
        <f>('CpH N'!E81-'CpH N'!E80)/'CpH N'!E80</f>
        <v>-6.916747366872196E-2</v>
      </c>
      <c r="C81" s="74">
        <f>('CpH N'!F81-'CpH N'!F80)/'CpH N'!F80</f>
        <v>-9.0872163281642715E-2</v>
      </c>
      <c r="D81" s="74">
        <f>('CpH N'!G81-'CpH N'!G80)/'CpH N'!G80</f>
        <v>5.3381885152058092E-3</v>
      </c>
      <c r="E81" s="74">
        <f>('CpH N'!H81-'CpH N'!H80)/'CpH N'!H80</f>
        <v>3.7063427709155737E-2</v>
      </c>
      <c r="F81" s="74">
        <f>('CpH N'!I81-'CpH N'!I80)/'CpH N'!I80</f>
        <v>2.3418134575051076E-2</v>
      </c>
      <c r="G81" s="74">
        <f>('CpH N'!J81-'CpH N'!J80)/'CpH N'!J80</f>
        <v>1.6749814031885649E-2</v>
      </c>
      <c r="H81" s="74">
        <f>('CpH N'!K81-'CpH N'!K80)/'CpH N'!K80</f>
        <v>2.1432777448636909E-2</v>
      </c>
      <c r="I81" s="74">
        <f>('CpH N'!L81-'CpH N'!L80)/'CpH N'!L80</f>
        <v>-3.1072128697255053E-2</v>
      </c>
      <c r="J81" s="74">
        <f>('CpH N'!M81-'CpH N'!M80)/'CpH N'!M80</f>
        <v>5.9606879627793208E-2</v>
      </c>
      <c r="K81" s="74">
        <f>('CpH N'!N81-'CpH N'!N80)/'CpH N'!N80</f>
        <v>-1.0640877473461832E-2</v>
      </c>
      <c r="L81" s="74">
        <f>('CpH N'!O81-'CpH N'!O80)/'CpH N'!O80</f>
        <v>-0.1007614150316276</v>
      </c>
      <c r="M81" s="74">
        <f>('CpH N'!P81-'CpH N'!P80)/'CpH N'!P80</f>
        <v>4.2154470909939413E-3</v>
      </c>
      <c r="N81" s="74">
        <f>('CpH N'!Q81-'CpH N'!Q80)/'CpH N'!Q80</f>
        <v>-8.8549849772487192E-3</v>
      </c>
      <c r="O81" s="74">
        <f>('CpH N'!R81-'CpH N'!R80)/'CpH N'!R80</f>
        <v>-2.3657960800170994E-2</v>
      </c>
      <c r="P81" s="8"/>
    </row>
    <row r="82" spans="1:16" x14ac:dyDescent="0.25">
      <c r="A82" s="7" t="s">
        <v>112</v>
      </c>
      <c r="B82" s="74">
        <f>('CpH N'!E82-'CpH N'!E81)/'CpH N'!E81</f>
        <v>6.1614022811453855E-3</v>
      </c>
      <c r="C82" s="74">
        <f>('CpH N'!F82-'CpH N'!F81)/'CpH N'!F81</f>
        <v>9.3088110944308633E-2</v>
      </c>
      <c r="D82" s="74">
        <f>('CpH N'!G82-'CpH N'!G81)/'CpH N'!G81</f>
        <v>-3.7739483010880724E-2</v>
      </c>
      <c r="E82" s="74">
        <f>('CpH N'!H82-'CpH N'!H81)/'CpH N'!H81</f>
        <v>2.6071572612049194E-2</v>
      </c>
      <c r="F82" s="74">
        <f>('CpH N'!I82-'CpH N'!I81)/'CpH N'!I81</f>
        <v>-3.0555649893245815E-2</v>
      </c>
      <c r="G82" s="74">
        <f>('CpH N'!J82-'CpH N'!J81)/'CpH N'!J81</f>
        <v>-5.3983099814413731E-2</v>
      </c>
      <c r="H82" s="74">
        <f>('CpH N'!K82-'CpH N'!K81)/'CpH N'!K81</f>
        <v>-4.7848245798040841E-3</v>
      </c>
      <c r="I82" s="74">
        <f>('CpH N'!L82-'CpH N'!L81)/'CpH N'!L81</f>
        <v>3.3472402748704853E-2</v>
      </c>
      <c r="J82" s="74">
        <f>('CpH N'!M82-'CpH N'!M81)/'CpH N'!M81</f>
        <v>-3.2939832574554087E-2</v>
      </c>
      <c r="K82" s="74">
        <f>('CpH N'!N82-'CpH N'!N81)/'CpH N'!N81</f>
        <v>2.0363167980391632E-3</v>
      </c>
      <c r="L82" s="74">
        <f>('CpH N'!O82-'CpH N'!O81)/'CpH N'!O81</f>
        <v>-4.0124196322577785E-2</v>
      </c>
      <c r="M82" s="74">
        <f>('CpH N'!P82-'CpH N'!P81)/'CpH N'!P81</f>
        <v>-2.6696854364641396E-2</v>
      </c>
      <c r="N82" s="74">
        <f>('CpH N'!Q82-'CpH N'!Q81)/'CpH N'!Q81</f>
        <v>4.0398896681154921E-2</v>
      </c>
      <c r="O82" s="74">
        <f>('CpH N'!R82-'CpH N'!R81)/'CpH N'!R81</f>
        <v>2.5907087050415622E-3</v>
      </c>
      <c r="P82" s="8"/>
    </row>
    <row r="83" spans="1:16" x14ac:dyDescent="0.25">
      <c r="A83" s="7" t="s">
        <v>113</v>
      </c>
      <c r="B83" s="74">
        <f>('CpH N'!E83-'CpH N'!E82)/'CpH N'!E82</f>
        <v>-5.7732677668308807E-2</v>
      </c>
      <c r="C83" s="74">
        <f>('CpH N'!F83-'CpH N'!F82)/'CpH N'!F82</f>
        <v>-6.1112998453515609E-2</v>
      </c>
      <c r="D83" s="74">
        <f>('CpH N'!G83-'CpH N'!G82)/'CpH N'!G82</f>
        <v>2.8777638537085599E-2</v>
      </c>
      <c r="E83" s="74">
        <f>('CpH N'!H83-'CpH N'!H82)/'CpH N'!H82</f>
        <v>1.861630220498578E-2</v>
      </c>
      <c r="F83" s="74">
        <f>('CpH N'!I83-'CpH N'!I82)/'CpH N'!I82</f>
        <v>1.6858534122113047E-2</v>
      </c>
      <c r="G83" s="74">
        <f>('CpH N'!J83-'CpH N'!J82)/'CpH N'!J82</f>
        <v>9.5011632828116227E-2</v>
      </c>
      <c r="H83" s="74">
        <f>('CpH N'!K83-'CpH N'!K82)/'CpH N'!K82</f>
        <v>4.4050443367518906E-2</v>
      </c>
      <c r="I83" s="74">
        <f>('CpH N'!L83-'CpH N'!L82)/'CpH N'!L82</f>
        <v>-1.1450635657346442E-2</v>
      </c>
      <c r="J83" s="74">
        <f>('CpH N'!M83-'CpH N'!M82)/'CpH N'!M82</f>
        <v>0.10723477046087303</v>
      </c>
      <c r="K83" s="74">
        <f>('CpH N'!N83-'CpH N'!N82)/'CpH N'!N82</f>
        <v>3.7051755737800889E-2</v>
      </c>
      <c r="L83" s="74">
        <f>('CpH N'!O83-'CpH N'!O82)/'CpH N'!O82</f>
        <v>4.8344966952594971E-2</v>
      </c>
      <c r="M83" s="74">
        <f>('CpH N'!P83-'CpH N'!P82)/'CpH N'!P82</f>
        <v>3.5263887563897076E-2</v>
      </c>
      <c r="N83" s="74">
        <f>('CpH N'!Q83-'CpH N'!Q82)/'CpH N'!Q82</f>
        <v>-6.3718189387485011E-2</v>
      </c>
      <c r="O83" s="74">
        <f>('CpH N'!R83-'CpH N'!R82)/'CpH N'!R82</f>
        <v>-7.8757662754124231E-3</v>
      </c>
      <c r="P83" s="8"/>
    </row>
    <row r="84" spans="1:16" x14ac:dyDescent="0.25">
      <c r="A84" s="7" t="s">
        <v>114</v>
      </c>
      <c r="B84" s="74">
        <f>('CpH N'!E84-'CpH N'!E83)/'CpH N'!E83</f>
        <v>0.22629497955042277</v>
      </c>
      <c r="C84" s="74">
        <f>('CpH N'!F84-'CpH N'!F83)/'CpH N'!F83</f>
        <v>2.2729421426041469E-2</v>
      </c>
      <c r="D84" s="74">
        <f>('CpH N'!G84-'CpH N'!G83)/'CpH N'!G83</f>
        <v>3.0948142022917326E-2</v>
      </c>
      <c r="E84" s="74">
        <f>('CpH N'!H84-'CpH N'!H83)/'CpH N'!H83</f>
        <v>-1.3924250374563242E-2</v>
      </c>
      <c r="F84" s="74">
        <f>('CpH N'!I84-'CpH N'!I83)/'CpH N'!I83</f>
        <v>3.7867599273218963E-2</v>
      </c>
      <c r="G84" s="74">
        <f>('CpH N'!J84-'CpH N'!J83)/'CpH N'!J83</f>
        <v>-3.052166843491818E-2</v>
      </c>
      <c r="H84" s="74">
        <f>('CpH N'!K84-'CpH N'!K83)/'CpH N'!K83</f>
        <v>1.1899110109095069E-2</v>
      </c>
      <c r="I84" s="74">
        <f>('CpH N'!L84-'CpH N'!L83)/'CpH N'!L83</f>
        <v>1.6211143879633991E-2</v>
      </c>
      <c r="J84" s="74">
        <f>('CpH N'!M84-'CpH N'!M83)/'CpH N'!M83</f>
        <v>-0.11770596819517284</v>
      </c>
      <c r="K84" s="74">
        <f>('CpH N'!N84-'CpH N'!N83)/'CpH N'!N83</f>
        <v>-8.989556381794727E-3</v>
      </c>
      <c r="L84" s="74">
        <f>('CpH N'!O84-'CpH N'!O83)/'CpH N'!O83</f>
        <v>4.9540602329619238E-2</v>
      </c>
      <c r="M84" s="74">
        <f>('CpH N'!P84-'CpH N'!P83)/'CpH N'!P83</f>
        <v>2.1911654675114755E-2</v>
      </c>
      <c r="N84" s="74">
        <f>('CpH N'!Q84-'CpH N'!Q83)/'CpH N'!Q83</f>
        <v>2.705074279239315E-2</v>
      </c>
      <c r="O84" s="74">
        <f>('CpH N'!R84-'CpH N'!R83)/'CpH N'!R83</f>
        <v>5.4480622165076389E-2</v>
      </c>
      <c r="P84" s="8"/>
    </row>
    <row r="85" spans="1:16" x14ac:dyDescent="0.25">
      <c r="A85" s="7" t="s">
        <v>115</v>
      </c>
      <c r="B85" s="74">
        <f>('CpH N'!E85-'CpH N'!E84)/'CpH N'!E84</f>
        <v>-5.9960596361529513E-2</v>
      </c>
      <c r="C85" s="74">
        <f>('CpH N'!F85-'CpH N'!F84)/'CpH N'!F84</f>
        <v>-2.1462927173381826E-2</v>
      </c>
      <c r="D85" s="74">
        <f>('CpH N'!G85-'CpH N'!G84)/'CpH N'!G84</f>
        <v>-3.0860342977551018E-2</v>
      </c>
      <c r="E85" s="74">
        <f>('CpH N'!H85-'CpH N'!H84)/'CpH N'!H84</f>
        <v>-5.2597677150355349E-2</v>
      </c>
      <c r="F85" s="74">
        <f>('CpH N'!I85-'CpH N'!I84)/'CpH N'!I84</f>
        <v>-5.8771443793117356E-3</v>
      </c>
      <c r="G85" s="74">
        <f>('CpH N'!J85-'CpH N'!J84)/'CpH N'!J84</f>
        <v>2.3714556395366855E-2</v>
      </c>
      <c r="H85" s="74">
        <f>('CpH N'!K85-'CpH N'!K84)/'CpH N'!K84</f>
        <v>-4.3497610694863256E-2</v>
      </c>
      <c r="I85" s="74">
        <f>('CpH N'!L85-'CpH N'!L84)/'CpH N'!L84</f>
        <v>-2.3148347382149843E-2</v>
      </c>
      <c r="J85" s="74">
        <f>('CpH N'!M85-'CpH N'!M84)/'CpH N'!M84</f>
        <v>4.6783017721149837E-2</v>
      </c>
      <c r="K85" s="74">
        <f>('CpH N'!N85-'CpH N'!N84)/'CpH N'!N84</f>
        <v>-4.086202594064256E-2</v>
      </c>
      <c r="L85" s="74">
        <f>('CpH N'!O85-'CpH N'!O84)/'CpH N'!O84</f>
        <v>-1.9506614143660395E-3</v>
      </c>
      <c r="M85" s="74">
        <f>('CpH N'!P85-'CpH N'!P84)/'CpH N'!P84</f>
        <v>-1.468664393640429E-2</v>
      </c>
      <c r="N85" s="74">
        <f>('CpH N'!Q85-'CpH N'!Q84)/'CpH N'!Q84</f>
        <v>-1.183982939605472E-2</v>
      </c>
      <c r="O85" s="74">
        <f>('CpH N'!R85-'CpH N'!R84)/'CpH N'!R84</f>
        <v>-3.9951192954277522E-2</v>
      </c>
      <c r="P85" s="8"/>
    </row>
    <row r="86" spans="1:16" x14ac:dyDescent="0.25">
      <c r="A86" s="7" t="s">
        <v>116</v>
      </c>
      <c r="B86" s="74">
        <f>('CpH N'!E86-'CpH N'!E85)/'CpH N'!E85</f>
        <v>9.4142704088955049E-3</v>
      </c>
      <c r="C86" s="74">
        <f>('CpH N'!F86-'CpH N'!F85)/'CpH N'!F85</f>
        <v>2.0484687317083253E-2</v>
      </c>
      <c r="D86" s="74">
        <f>('CpH N'!G86-'CpH N'!G85)/'CpH N'!G85</f>
        <v>4.6832268639671021E-2</v>
      </c>
      <c r="E86" s="74">
        <f>('CpH N'!H86-'CpH N'!H85)/'CpH N'!H85</f>
        <v>8.0422963121264943E-2</v>
      </c>
      <c r="F86" s="74">
        <f>('CpH N'!I86-'CpH N'!I85)/'CpH N'!I85</f>
        <v>3.2107079418356925E-3</v>
      </c>
      <c r="G86" s="74">
        <f>('CpH N'!J86-'CpH N'!J85)/'CpH N'!J85</f>
        <v>-2.5492173990647182E-2</v>
      </c>
      <c r="H86" s="74">
        <f>('CpH N'!K86-'CpH N'!K85)/'CpH N'!K85</f>
        <v>7.5472628313615536E-2</v>
      </c>
      <c r="I86" s="74">
        <f>('CpH N'!L86-'CpH N'!L85)/'CpH N'!L85</f>
        <v>2.6389597071325623E-2</v>
      </c>
      <c r="J86" s="74">
        <f>('CpH N'!M86-'CpH N'!M85)/'CpH N'!M85</f>
        <v>-2.8646241080762923E-2</v>
      </c>
      <c r="K86" s="74">
        <f>('CpH N'!N86-'CpH N'!N85)/'CpH N'!N85</f>
        <v>-3.2672902629159875E-3</v>
      </c>
      <c r="L86" s="74">
        <f>('CpH N'!O86-'CpH N'!O85)/'CpH N'!O85</f>
        <v>-4.2463135492187186E-2</v>
      </c>
      <c r="M86" s="74">
        <f>('CpH N'!P86-'CpH N'!P85)/'CpH N'!P85</f>
        <v>3.0321572131825868E-2</v>
      </c>
      <c r="N86" s="74">
        <f>('CpH N'!Q86-'CpH N'!Q85)/'CpH N'!Q85</f>
        <v>2.2259098966376314E-2</v>
      </c>
      <c r="O86" s="74">
        <f>('CpH N'!R86-'CpH N'!R85)/'CpH N'!R85</f>
        <v>4.0078578204549457E-2</v>
      </c>
      <c r="P86" s="8"/>
    </row>
    <row r="87" spans="1:16" x14ac:dyDescent="0.25">
      <c r="A87" s="7" t="s">
        <v>117</v>
      </c>
      <c r="B87" s="74">
        <f>('CpH N'!E87-'CpH N'!E86)/'CpH N'!E86</f>
        <v>-0.12112055753290919</v>
      </c>
      <c r="C87" s="74">
        <f>('CpH N'!F87-'CpH N'!F86)/'CpH N'!F86</f>
        <v>2.3992289580592619E-2</v>
      </c>
      <c r="D87" s="74">
        <f>('CpH N'!G87-'CpH N'!G86)/'CpH N'!G86</f>
        <v>-2.0629527277666582E-2</v>
      </c>
      <c r="E87" s="74">
        <f>('CpH N'!H87-'CpH N'!H86)/'CpH N'!H86</f>
        <v>-1.9873470212352765E-3</v>
      </c>
      <c r="F87" s="74">
        <f>('CpH N'!I87-'CpH N'!I86)/'CpH N'!I86</f>
        <v>2.5918532366754746E-2</v>
      </c>
      <c r="G87" s="74">
        <f>('CpH N'!J87-'CpH N'!J86)/'CpH N'!J86</f>
        <v>1.8716788341890687E-2</v>
      </c>
      <c r="H87" s="74">
        <f>('CpH N'!K87-'CpH N'!K86)/'CpH N'!K86</f>
        <v>6.5749890906924256E-3</v>
      </c>
      <c r="I87" s="74">
        <f>('CpH N'!L87-'CpH N'!L86)/'CpH N'!L86</f>
        <v>5.1953948468639231E-2</v>
      </c>
      <c r="J87" s="74">
        <f>('CpH N'!M87-'CpH N'!M86)/'CpH N'!M86</f>
        <v>2.487785493297753E-2</v>
      </c>
      <c r="K87" s="74">
        <f>('CpH N'!N87-'CpH N'!N86)/'CpH N'!N86</f>
        <v>1.429835267009999E-2</v>
      </c>
      <c r="L87" s="74">
        <f>('CpH N'!O87-'CpH N'!O86)/'CpH N'!O86</f>
        <v>4.9575865124948319E-2</v>
      </c>
      <c r="M87" s="74">
        <f>('CpH N'!P87-'CpH N'!P86)/'CpH N'!P86</f>
        <v>-1.3354249472453391E-2</v>
      </c>
      <c r="N87" s="74">
        <f>('CpH N'!Q87-'CpH N'!Q86)/'CpH N'!Q86</f>
        <v>1.2695540049013729E-2</v>
      </c>
      <c r="O87" s="74">
        <f>('CpH N'!R87-'CpH N'!R86)/'CpH N'!R86</f>
        <v>-1.5618109434921021E-2</v>
      </c>
      <c r="P87" s="8"/>
    </row>
    <row r="88" spans="1:16" x14ac:dyDescent="0.25">
      <c r="A88" s="7" t="s">
        <v>118</v>
      </c>
      <c r="B88" s="74">
        <f>('CpH N'!E88-'CpH N'!E87)/'CpH N'!E87</f>
        <v>3.5792541214610049E-2</v>
      </c>
      <c r="C88" s="74">
        <f>('CpH N'!F88-'CpH N'!F87)/'CpH N'!F87</f>
        <v>-4.4500511327359119E-2</v>
      </c>
      <c r="D88" s="74">
        <f>('CpH N'!G88-'CpH N'!G87)/'CpH N'!G87</f>
        <v>4.6866020882649767E-2</v>
      </c>
      <c r="E88" s="74">
        <f>('CpH N'!H88-'CpH N'!H87)/'CpH N'!H87</f>
        <v>4.3717529279865622E-2</v>
      </c>
      <c r="F88" s="74">
        <f>('CpH N'!I88-'CpH N'!I87)/'CpH N'!I87</f>
        <v>2.4434884857016384E-3</v>
      </c>
      <c r="G88" s="74">
        <f>('CpH N'!J88-'CpH N'!J87)/'CpH N'!J87</f>
        <v>1.9757196152898043E-2</v>
      </c>
      <c r="H88" s="74">
        <f>('CpH N'!K88-'CpH N'!K87)/'CpH N'!K87</f>
        <v>-4.5940924869267784E-2</v>
      </c>
      <c r="I88" s="74">
        <f>('CpH N'!L88-'CpH N'!L87)/'CpH N'!L87</f>
        <v>1.6685562945351073E-2</v>
      </c>
      <c r="J88" s="74">
        <f>('CpH N'!M88-'CpH N'!M87)/'CpH N'!M87</f>
        <v>5.1541737707277699E-2</v>
      </c>
      <c r="K88" s="74">
        <f>('CpH N'!N88-'CpH N'!N87)/'CpH N'!N87</f>
        <v>4.3641780209168E-2</v>
      </c>
      <c r="L88" s="74">
        <f>('CpH N'!O88-'CpH N'!O87)/'CpH N'!O87</f>
        <v>5.4178224366863731E-2</v>
      </c>
      <c r="M88" s="74">
        <f>('CpH N'!P88-'CpH N'!P87)/'CpH N'!P87</f>
        <v>2.3001764285632515E-2</v>
      </c>
      <c r="N88" s="74">
        <f>('CpH N'!Q88-'CpH N'!Q87)/'CpH N'!Q87</f>
        <v>3.3172632958185363E-3</v>
      </c>
      <c r="O88" s="74">
        <f>('CpH N'!R88-'CpH N'!R87)/'CpH N'!R87</f>
        <v>9.2768130213229851E-3</v>
      </c>
      <c r="P88" s="8"/>
    </row>
    <row r="89" spans="1:16" x14ac:dyDescent="0.25">
      <c r="A89" s="7" t="s">
        <v>119</v>
      </c>
      <c r="B89" s="74">
        <f>('CpH N'!E89-'CpH N'!E88)/'CpH N'!E88</f>
        <v>0.12672576511654998</v>
      </c>
      <c r="C89" s="74">
        <f>('CpH N'!F89-'CpH N'!F88)/'CpH N'!F88</f>
        <v>-1.3329435540553668E-2</v>
      </c>
      <c r="D89" s="74">
        <f>('CpH N'!G89-'CpH N'!G88)/'CpH N'!G88</f>
        <v>-8.661548680149447E-3</v>
      </c>
      <c r="E89" s="74">
        <f>('CpH N'!H89-'CpH N'!H88)/'CpH N'!H88</f>
        <v>-8.0019211259801992E-2</v>
      </c>
      <c r="F89" s="74">
        <f>('CpH N'!I89-'CpH N'!I88)/'CpH N'!I88</f>
        <v>5.4416961860434404E-2</v>
      </c>
      <c r="G89" s="74">
        <f>('CpH N'!J89-'CpH N'!J88)/'CpH N'!J88</f>
        <v>1.3550137549055015E-2</v>
      </c>
      <c r="H89" s="74">
        <f>('CpH N'!K89-'CpH N'!K88)/'CpH N'!K88</f>
        <v>6.033420711449565E-2</v>
      </c>
      <c r="I89" s="74">
        <f>('CpH N'!L89-'CpH N'!L88)/'CpH N'!L88</f>
        <v>-2.0943786155619339E-2</v>
      </c>
      <c r="J89" s="74">
        <f>('CpH N'!M89-'CpH N'!M88)/'CpH N'!M88</f>
        <v>-1.8649549625528408E-2</v>
      </c>
      <c r="K89" s="74">
        <f>('CpH N'!N89-'CpH N'!N88)/'CpH N'!N88</f>
        <v>-2.444237066335718E-2</v>
      </c>
      <c r="L89" s="74">
        <f>('CpH N'!O89-'CpH N'!O88)/'CpH N'!O88</f>
        <v>-6.6027126219506668E-2</v>
      </c>
      <c r="M89" s="74">
        <f>('CpH N'!P89-'CpH N'!P88)/'CpH N'!P88</f>
        <v>-1.1044467766505327E-2</v>
      </c>
      <c r="N89" s="74">
        <f>('CpH N'!Q89-'CpH N'!Q88)/'CpH N'!Q88</f>
        <v>-3.0171893824768977E-2</v>
      </c>
      <c r="O89" s="74">
        <f>('CpH N'!R89-'CpH N'!R88)/'CpH N'!R88</f>
        <v>-9.8482162577754381E-3</v>
      </c>
      <c r="P89" s="8"/>
    </row>
    <row r="90" spans="1:16" x14ac:dyDescent="0.25">
      <c r="A90" s="7" t="s">
        <v>120</v>
      </c>
      <c r="B90" s="74">
        <f>('CpH N'!E90-'CpH N'!E89)/'CpH N'!E89</f>
        <v>-2.938353133146971E-2</v>
      </c>
      <c r="C90" s="74">
        <f>('CpH N'!F90-'CpH N'!F89)/'CpH N'!F89</f>
        <v>-6.7226128801902516E-3</v>
      </c>
      <c r="D90" s="74">
        <f>('CpH N'!G90-'CpH N'!G89)/'CpH N'!G89</f>
        <v>1.042771859292463E-2</v>
      </c>
      <c r="E90" s="74">
        <f>('CpH N'!H90-'CpH N'!H89)/'CpH N'!H89</f>
        <v>9.5795098836934073E-2</v>
      </c>
      <c r="F90" s="74">
        <f>('CpH N'!I90-'CpH N'!I89)/'CpH N'!I89</f>
        <v>2.6917097520795399E-4</v>
      </c>
      <c r="G90" s="74">
        <f>('CpH N'!J90-'CpH N'!J89)/'CpH N'!J89</f>
        <v>-1.6354230634601404E-2</v>
      </c>
      <c r="H90" s="74">
        <f>('CpH N'!K90-'CpH N'!K89)/'CpH N'!K89</f>
        <v>1.4542449087944434E-2</v>
      </c>
      <c r="I90" s="74">
        <f>('CpH N'!L90-'CpH N'!L89)/'CpH N'!L89</f>
        <v>3.4346018277869761E-2</v>
      </c>
      <c r="J90" s="74">
        <f>('CpH N'!M90-'CpH N'!M89)/'CpH N'!M89</f>
        <v>-5.0740187290766472E-2</v>
      </c>
      <c r="K90" s="74">
        <f>('CpH N'!N90-'CpH N'!N89)/'CpH N'!N89</f>
        <v>6.0951212513685113E-2</v>
      </c>
      <c r="L90" s="74">
        <f>('CpH N'!O90-'CpH N'!O89)/'CpH N'!O89</f>
        <v>7.4559334679746583E-2</v>
      </c>
      <c r="M90" s="74">
        <f>('CpH N'!P90-'CpH N'!P89)/'CpH N'!P89</f>
        <v>4.1558941392193696E-2</v>
      </c>
      <c r="N90" s="74">
        <f>('CpH N'!Q90-'CpH N'!Q89)/'CpH N'!Q89</f>
        <v>4.2413096523568505E-2</v>
      </c>
      <c r="O90" s="74">
        <f>('CpH N'!R90-'CpH N'!R89)/'CpH N'!R89</f>
        <v>2.755013679948147E-2</v>
      </c>
      <c r="P90" s="8"/>
    </row>
    <row r="91" spans="1:16" x14ac:dyDescent="0.25">
      <c r="A91" s="7" t="s">
        <v>121</v>
      </c>
      <c r="B91" s="74">
        <f>('CpH N'!E91-'CpH N'!E90)/'CpH N'!E90</f>
        <v>1.9004491238702459E-2</v>
      </c>
      <c r="C91" s="74">
        <f>('CpH N'!F91-'CpH N'!F90)/'CpH N'!F90</f>
        <v>-1.1044648209243654E-2</v>
      </c>
      <c r="D91" s="74">
        <f>('CpH N'!G91-'CpH N'!G90)/'CpH N'!G90</f>
        <v>-2.1226967974880391E-2</v>
      </c>
      <c r="E91" s="74">
        <f>('CpH N'!H91-'CpH N'!H90)/'CpH N'!H90</f>
        <v>1.3972050803718627E-3</v>
      </c>
      <c r="F91" s="74">
        <f>('CpH N'!I91-'CpH N'!I90)/'CpH N'!I90</f>
        <v>-3.1932269852814728E-2</v>
      </c>
      <c r="G91" s="74">
        <f>('CpH N'!J91-'CpH N'!J90)/'CpH N'!J90</f>
        <v>-2.8302447315410578E-2</v>
      </c>
      <c r="H91" s="74">
        <f>('CpH N'!K91-'CpH N'!K90)/'CpH N'!K90</f>
        <v>-4.2358416499140732E-2</v>
      </c>
      <c r="I91" s="74">
        <f>('CpH N'!L91-'CpH N'!L90)/'CpH N'!L90</f>
        <v>-5.3038131196234045E-2</v>
      </c>
      <c r="J91" s="74">
        <f>('CpH N'!M91-'CpH N'!M90)/'CpH N'!M90</f>
        <v>4.7625442576178081E-2</v>
      </c>
      <c r="K91" s="74">
        <f>('CpH N'!N91-'CpH N'!N90)/'CpH N'!N90</f>
        <v>-4.4608140101910602E-2</v>
      </c>
      <c r="L91" s="74">
        <f>('CpH N'!O91-'CpH N'!O90)/'CpH N'!O90</f>
        <v>2.6477451133307624E-2</v>
      </c>
      <c r="M91" s="74">
        <f>('CpH N'!P91-'CpH N'!P90)/'CpH N'!P90</f>
        <v>-2.1621800366268686E-2</v>
      </c>
      <c r="N91" s="74">
        <f>('CpH N'!Q91-'CpH N'!Q90)/'CpH N'!Q90</f>
        <v>2.7594007508333424E-2</v>
      </c>
      <c r="O91" s="74">
        <f>('CpH N'!R91-'CpH N'!R90)/'CpH N'!R90</f>
        <v>1.0650800386222415E-2</v>
      </c>
      <c r="P91" s="8"/>
    </row>
    <row r="92" spans="1:16" x14ac:dyDescent="0.25">
      <c r="A92" s="7" t="s">
        <v>122</v>
      </c>
      <c r="B92" s="74">
        <f>('CpH N'!E92-'CpH N'!E91)/'CpH N'!E91</f>
        <v>-7.9124371300240109E-2</v>
      </c>
      <c r="C92" s="74">
        <f>('CpH N'!F92-'CpH N'!F91)/'CpH N'!F91</f>
        <v>0.13517807932631842</v>
      </c>
      <c r="D92" s="74">
        <f>('CpH N'!G92-'CpH N'!G91)/'CpH N'!G91</f>
        <v>1.6555117356306333E-2</v>
      </c>
      <c r="E92" s="74">
        <f>('CpH N'!H92-'CpH N'!H91)/'CpH N'!H91</f>
        <v>2.6852413990953887E-2</v>
      </c>
      <c r="F92" s="74">
        <f>('CpH N'!I92-'CpH N'!I91)/'CpH N'!I91</f>
        <v>4.0845299077633644E-3</v>
      </c>
      <c r="G92" s="74">
        <f>('CpH N'!J92-'CpH N'!J91)/'CpH N'!J91</f>
        <v>7.6446473934158057E-2</v>
      </c>
      <c r="H92" s="74">
        <f>('CpH N'!K92-'CpH N'!K91)/'CpH N'!K91</f>
        <v>2.8718668326427926E-2</v>
      </c>
      <c r="I92" s="74">
        <f>('CpH N'!L92-'CpH N'!L91)/'CpH N'!L91</f>
        <v>1.3149791869699612E-2</v>
      </c>
      <c r="J92" s="74">
        <f>('CpH N'!M92-'CpH N'!M91)/'CpH N'!M91</f>
        <v>2.6298984653466508E-2</v>
      </c>
      <c r="K92" s="74">
        <f>('CpH N'!N92-'CpH N'!N91)/'CpH N'!N91</f>
        <v>6.0909487504594878E-2</v>
      </c>
      <c r="L92" s="74">
        <f>('CpH N'!O92-'CpH N'!O91)/'CpH N'!O91</f>
        <v>1.5868638336481795E-2</v>
      </c>
      <c r="M92" s="74">
        <f>('CpH N'!P92-'CpH N'!P91)/'CpH N'!P91</f>
        <v>1.9852263123513479E-2</v>
      </c>
      <c r="N92" s="74">
        <f>('CpH N'!Q92-'CpH N'!Q91)/'CpH N'!Q91</f>
        <v>-2.753022642473503E-2</v>
      </c>
      <c r="O92" s="74">
        <f>('CpH N'!R92-'CpH N'!R91)/'CpH N'!R91</f>
        <v>-2.248782536492491E-3</v>
      </c>
      <c r="P92" s="8"/>
    </row>
    <row r="93" spans="1:16" x14ac:dyDescent="0.25">
      <c r="A93" s="7" t="s">
        <v>123</v>
      </c>
      <c r="B93" s="74">
        <f>('CpH N'!E93-'CpH N'!E92)/'CpH N'!E92</f>
        <v>0.19914595680059027</v>
      </c>
      <c r="C93" s="74">
        <f>('CpH N'!F93-'CpH N'!F92)/'CpH N'!F92</f>
        <v>-6.4530484485474604E-2</v>
      </c>
      <c r="D93" s="74">
        <f>('CpH N'!G93-'CpH N'!G92)/'CpH N'!G92</f>
        <v>2.0979333455860092E-2</v>
      </c>
      <c r="E93" s="74">
        <f>('CpH N'!H93-'CpH N'!H92)/'CpH N'!H92</f>
        <v>-3.1140910652377146E-2</v>
      </c>
      <c r="F93" s="74">
        <f>('CpH N'!I93-'CpH N'!I92)/'CpH N'!I92</f>
        <v>3.7211607882241968E-2</v>
      </c>
      <c r="G93" s="74">
        <f>('CpH N'!J93-'CpH N'!J92)/'CpH N'!J92</f>
        <v>-1.3425583313336082E-2</v>
      </c>
      <c r="H93" s="74">
        <f>('CpH N'!K93-'CpH N'!K92)/'CpH N'!K92</f>
        <v>-8.011205581389097E-3</v>
      </c>
      <c r="I93" s="74">
        <f>('CpH N'!L93-'CpH N'!L92)/'CpH N'!L92</f>
        <v>6.1788033915256599E-2</v>
      </c>
      <c r="J93" s="74">
        <f>('CpH N'!M93-'CpH N'!M92)/'CpH N'!M92</f>
        <v>5.4086710681050386E-2</v>
      </c>
      <c r="K93" s="74">
        <f>('CpH N'!N93-'CpH N'!N92)/'CpH N'!N92</f>
        <v>-4.9658047985874185E-2</v>
      </c>
      <c r="L93" s="74">
        <f>('CpH N'!O93-'CpH N'!O92)/'CpH N'!O92</f>
        <v>4.6335350570840452E-3</v>
      </c>
      <c r="M93" s="74">
        <f>('CpH N'!P93-'CpH N'!P92)/'CpH N'!P92</f>
        <v>1.832542529289699E-3</v>
      </c>
      <c r="N93" s="74">
        <f>('CpH N'!Q93-'CpH N'!Q92)/'CpH N'!Q92</f>
        <v>-1.708584831548228E-2</v>
      </c>
      <c r="O93" s="74">
        <f>('CpH N'!R93-'CpH N'!R92)/'CpH N'!R92</f>
        <v>3.4667671651512938E-2</v>
      </c>
      <c r="P93" s="8"/>
    </row>
    <row r="94" spans="1:16" x14ac:dyDescent="0.25">
      <c r="A94" s="7" t="s">
        <v>124</v>
      </c>
      <c r="B94" s="74">
        <f>('CpH N'!E94-'CpH N'!E93)/'CpH N'!E93</f>
        <v>-0.13679398970956877</v>
      </c>
      <c r="C94" s="74">
        <f>('CpH N'!F94-'CpH N'!F93)/'CpH N'!F93</f>
        <v>0.13468296557402673</v>
      </c>
      <c r="D94" s="74">
        <f>('CpH N'!G94-'CpH N'!G93)/'CpH N'!G93</f>
        <v>2.2822803721410028E-2</v>
      </c>
      <c r="E94" s="74">
        <f>('CpH N'!H94-'CpH N'!H93)/'CpH N'!H93</f>
        <v>3.3798620203675444E-3</v>
      </c>
      <c r="F94" s="74">
        <f>('CpH N'!I94-'CpH N'!I93)/'CpH N'!I93</f>
        <v>-1.2016762147718201E-2</v>
      </c>
      <c r="G94" s="74">
        <f>('CpH N'!J94-'CpH N'!J93)/'CpH N'!J93</f>
        <v>-6.9173340825743673E-3</v>
      </c>
      <c r="H94" s="74">
        <f>('CpH N'!K94-'CpH N'!K93)/'CpH N'!K93</f>
        <v>2.0138056995403022E-2</v>
      </c>
      <c r="I94" s="74">
        <f>('CpH N'!L94-'CpH N'!L93)/'CpH N'!L93</f>
        <v>-7.6225838256439887E-2</v>
      </c>
      <c r="J94" s="74">
        <f>('CpH N'!M94-'CpH N'!M93)/'CpH N'!M93</f>
        <v>2.6232825896492996E-2</v>
      </c>
      <c r="K94" s="74">
        <f>('CpH N'!N94-'CpH N'!N93)/'CpH N'!N93</f>
        <v>2.0648186348302497E-2</v>
      </c>
      <c r="L94" s="74">
        <f>('CpH N'!O94-'CpH N'!O93)/'CpH N'!O93</f>
        <v>1.5598185370845277E-2</v>
      </c>
      <c r="M94" s="74">
        <f>('CpH N'!P94-'CpH N'!P93)/'CpH N'!P93</f>
        <v>-1.7141859149381246E-2</v>
      </c>
      <c r="N94" s="74">
        <f>('CpH N'!Q94-'CpH N'!Q93)/'CpH N'!Q93</f>
        <v>4.6343313284046901E-2</v>
      </c>
      <c r="O94" s="74">
        <f>('CpH N'!R94-'CpH N'!R93)/'CpH N'!R93</f>
        <v>1.8924988034678663E-2</v>
      </c>
      <c r="P94" s="8"/>
    </row>
    <row r="95" spans="1:16" ht="39" x14ac:dyDescent="0.25">
      <c r="A95" s="73" t="s">
        <v>611</v>
      </c>
      <c r="B95" s="72">
        <f>_xlfn.AGGREGATE(1,6,B4:B94)</f>
        <v>1.4169426466378702E-2</v>
      </c>
      <c r="C95" s="72">
        <f t="shared" ref="C95:O95" si="0">_xlfn.AGGREGATE(1,6,C4:C94)</f>
        <v>9.3681022224650964E-3</v>
      </c>
      <c r="D95" s="72">
        <f t="shared" si="0"/>
        <v>8.6068717191223609E-3</v>
      </c>
      <c r="E95" s="72">
        <f t="shared" si="0"/>
        <v>9.06966841861063E-3</v>
      </c>
      <c r="F95" s="72">
        <f t="shared" si="0"/>
        <v>8.0404581017997599E-3</v>
      </c>
      <c r="G95" s="72">
        <f t="shared" si="0"/>
        <v>8.5552125352222654E-3</v>
      </c>
      <c r="H95" s="72">
        <f t="shared" si="0"/>
        <v>9.1001935954724573E-3</v>
      </c>
      <c r="I95" s="72">
        <f t="shared" si="0"/>
        <v>9.0815110591204503E-3</v>
      </c>
      <c r="J95" s="72">
        <f t="shared" si="0"/>
        <v>1.0206608240435212E-2</v>
      </c>
      <c r="K95" s="72">
        <f t="shared" si="0"/>
        <v>8.4134117845640587E-3</v>
      </c>
      <c r="L95" s="72">
        <f t="shared" si="0"/>
        <v>1.1246252989765292E-2</v>
      </c>
      <c r="M95" s="72">
        <f t="shared" si="0"/>
        <v>7.5910392423302296E-3</v>
      </c>
      <c r="N95" s="72">
        <f t="shared" si="0"/>
        <v>5.4773113446023661E-3</v>
      </c>
      <c r="O95" s="72">
        <f t="shared" si="0"/>
        <v>8.4917547819246108E-3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D7FA-12A4-4167-839C-BD619527CCF3}">
  <dimension ref="A1:S94"/>
  <sheetViews>
    <sheetView workbookViewId="0"/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/>
      <c r="C3" s="8"/>
      <c r="D3" s="8"/>
      <c r="E3" s="8">
        <f>'CpH N'!E3/'PPI Deflator 01'!I3</f>
        <v>6.4960688930069299</v>
      </c>
      <c r="F3" s="8">
        <f>'CpH N'!F3/'PPI Deflator 01'!J3</f>
        <v>7.465852095201841</v>
      </c>
      <c r="G3" s="8">
        <f>'CpH N'!G3/'PPI Deflator 01'!K3</f>
        <v>9.9689619504104101</v>
      </c>
      <c r="H3" s="8">
        <f>'CpH N'!H3/'PPI Deflator 01'!L3</f>
        <v>11.391136290498235</v>
      </c>
      <c r="I3" s="8" t="e">
        <f>'CpH N'!I3/'PPI Deflator 01'!$M3</f>
        <v>#DIV/0!</v>
      </c>
      <c r="J3" s="8" t="e">
        <f>'CpH N'!J3/'PPI Deflator 01'!$M3</f>
        <v>#DIV/0!</v>
      </c>
      <c r="K3" s="8" t="e">
        <f>'CpH N'!K3/'PPI Deflator 01'!$M3</f>
        <v>#DIV/0!</v>
      </c>
      <c r="L3" s="8" t="e">
        <f>'CpH N'!L3/'PPI Deflator 01'!$M3</f>
        <v>#DIV/0!</v>
      </c>
      <c r="M3" s="8" t="e">
        <f>'CpH N'!M3/'PPI Deflator 01'!$M3</f>
        <v>#DIV/0!</v>
      </c>
      <c r="N3" s="8" t="e">
        <f>'CpH N'!N3/'PPI Deflator 01'!$M3</f>
        <v>#DIV/0!</v>
      </c>
      <c r="O3" s="8" t="e">
        <f>'CpH N'!O3/'PPI Deflator 01'!$M3</f>
        <v>#DIV/0!</v>
      </c>
      <c r="P3" s="8" t="e">
        <f>'CpH N'!P3/'PPI Deflator 01'!$M3</f>
        <v>#DIV/0!</v>
      </c>
      <c r="Q3" s="8" t="e">
        <f>'CpH N'!Q3/'PPI Deflator 01'!$M3</f>
        <v>#DIV/0!</v>
      </c>
      <c r="R3" s="8" t="e">
        <f>'CpH N'!R3/'PPI Deflator 01'!$M3</f>
        <v>#DIV/0!</v>
      </c>
      <c r="S3" s="8"/>
    </row>
    <row r="4" spans="1:19" x14ac:dyDescent="0.25">
      <c r="A4" s="7" t="s">
        <v>34</v>
      </c>
      <c r="B4" s="8"/>
      <c r="C4" s="8"/>
      <c r="D4" s="8"/>
      <c r="E4" s="8">
        <f>'CpH N'!E4/'PPI Deflator 01'!I4</f>
        <v>6.8409053220763028</v>
      </c>
      <c r="F4" s="8">
        <f>'CpH N'!F4/'PPI Deflator 01'!J4</f>
        <v>7.2771688297566648</v>
      </c>
      <c r="G4" s="8">
        <f>'CpH N'!G4/'PPI Deflator 01'!K4</f>
        <v>10.083212854452615</v>
      </c>
      <c r="H4" s="8">
        <f>'CpH N'!H4/'PPI Deflator 01'!L4</f>
        <v>11.876316987593096</v>
      </c>
      <c r="I4" s="8" t="e">
        <f>'CpH N'!I4/'PPI Deflator 01'!$M4</f>
        <v>#DIV/0!</v>
      </c>
      <c r="J4" s="8" t="e">
        <f>'CpH N'!J4/'PPI Deflator 01'!$M4</f>
        <v>#DIV/0!</v>
      </c>
      <c r="K4" s="8" t="e">
        <f>'CpH N'!K4/'PPI Deflator 01'!$M4</f>
        <v>#DIV/0!</v>
      </c>
      <c r="L4" s="8" t="e">
        <f>'CpH N'!L4/'PPI Deflator 01'!$M4</f>
        <v>#DIV/0!</v>
      </c>
      <c r="M4" s="8" t="e">
        <f>'CpH N'!M4/'PPI Deflator 01'!$M4</f>
        <v>#DIV/0!</v>
      </c>
      <c r="N4" s="8" t="e">
        <f>'CpH N'!N4/'PPI Deflator 01'!$M4</f>
        <v>#DIV/0!</v>
      </c>
      <c r="O4" s="8" t="e">
        <f>'CpH N'!O4/'PPI Deflator 01'!$M4</f>
        <v>#DIV/0!</v>
      </c>
      <c r="P4" s="8" t="e">
        <f>'CpH N'!P4/'PPI Deflator 01'!$M4</f>
        <v>#DIV/0!</v>
      </c>
      <c r="Q4" s="8" t="e">
        <f>'CpH N'!Q4/'PPI Deflator 01'!$M4</f>
        <v>#DIV/0!</v>
      </c>
      <c r="R4" s="8" t="e">
        <f>'CpH N'!R4/'PPI Deflator 01'!$M4</f>
        <v>#DIV/0!</v>
      </c>
      <c r="S4" s="8"/>
    </row>
    <row r="5" spans="1:19" x14ac:dyDescent="0.25">
      <c r="A5" s="7" t="s">
        <v>35</v>
      </c>
      <c r="B5" s="8"/>
      <c r="C5" s="8"/>
      <c r="D5" s="8"/>
      <c r="E5" s="8">
        <f>'CpH N'!E5/'PPI Deflator 01'!I5</f>
        <v>7.9316372696944875</v>
      </c>
      <c r="F5" s="8">
        <f>'CpH N'!F5/'PPI Deflator 01'!J5</f>
        <v>7.1368364029852529</v>
      </c>
      <c r="G5" s="8">
        <f>'CpH N'!G5/'PPI Deflator 01'!K5</f>
        <v>10.108855418347069</v>
      </c>
      <c r="H5" s="8">
        <f>'CpH N'!H5/'PPI Deflator 01'!L5</f>
        <v>11.56097994709476</v>
      </c>
      <c r="I5" s="8" t="e">
        <f>'CpH N'!I5/'PPI Deflator 01'!$M5</f>
        <v>#DIV/0!</v>
      </c>
      <c r="J5" s="8" t="e">
        <f>'CpH N'!J5/'PPI Deflator 01'!$M5</f>
        <v>#DIV/0!</v>
      </c>
      <c r="K5" s="8" t="e">
        <f>'CpH N'!K5/'PPI Deflator 01'!$M5</f>
        <v>#DIV/0!</v>
      </c>
      <c r="L5" s="8" t="e">
        <f>'CpH N'!L5/'PPI Deflator 01'!$M5</f>
        <v>#DIV/0!</v>
      </c>
      <c r="M5" s="8" t="e">
        <f>'CpH N'!M5/'PPI Deflator 01'!$M5</f>
        <v>#DIV/0!</v>
      </c>
      <c r="N5" s="8" t="e">
        <f>'CpH N'!N5/'PPI Deflator 01'!$M5</f>
        <v>#DIV/0!</v>
      </c>
      <c r="O5" s="8" t="e">
        <f>'CpH N'!O5/'PPI Deflator 01'!$M5</f>
        <v>#DIV/0!</v>
      </c>
      <c r="P5" s="8" t="e">
        <f>'CpH N'!P5/'PPI Deflator 01'!$M5</f>
        <v>#DIV/0!</v>
      </c>
      <c r="Q5" s="8" t="e">
        <f>'CpH N'!Q5/'PPI Deflator 01'!$M5</f>
        <v>#DIV/0!</v>
      </c>
      <c r="R5" s="8" t="e">
        <f>'CpH N'!R5/'PPI Deflator 01'!$M5</f>
        <v>#DIV/0!</v>
      </c>
      <c r="S5" s="8"/>
    </row>
    <row r="6" spans="1:19" x14ac:dyDescent="0.25">
      <c r="A6" s="7" t="s">
        <v>36</v>
      </c>
      <c r="B6" s="8"/>
      <c r="C6" s="8"/>
      <c r="D6" s="8"/>
      <c r="E6" s="8">
        <f>'CpH N'!E6/'PPI Deflator 01'!I6</f>
        <v>7.0302434253102231</v>
      </c>
      <c r="F6" s="8">
        <f>'CpH N'!F6/'PPI Deflator 01'!J6</f>
        <v>7.0796355482814439</v>
      </c>
      <c r="G6" s="8">
        <f>'CpH N'!G6/'PPI Deflator 01'!K6</f>
        <v>10.258600059817006</v>
      </c>
      <c r="H6" s="8">
        <f>'CpH N'!H6/'PPI Deflator 01'!L6</f>
        <v>11.906866562379852</v>
      </c>
      <c r="I6" s="8" t="e">
        <f>'CpH N'!I6/'PPI Deflator 01'!$M6</f>
        <v>#DIV/0!</v>
      </c>
      <c r="J6" s="8" t="e">
        <f>'CpH N'!J6/'PPI Deflator 01'!$M6</f>
        <v>#DIV/0!</v>
      </c>
      <c r="K6" s="8" t="e">
        <f>'CpH N'!K6/'PPI Deflator 01'!$M6</f>
        <v>#DIV/0!</v>
      </c>
      <c r="L6" s="8" t="e">
        <f>'CpH N'!L6/'PPI Deflator 01'!$M6</f>
        <v>#DIV/0!</v>
      </c>
      <c r="M6" s="8" t="e">
        <f>'CpH N'!M6/'PPI Deflator 01'!$M6</f>
        <v>#DIV/0!</v>
      </c>
      <c r="N6" s="8" t="e">
        <f>'CpH N'!N6/'PPI Deflator 01'!$M6</f>
        <v>#DIV/0!</v>
      </c>
      <c r="O6" s="8" t="e">
        <f>'CpH N'!O6/'PPI Deflator 01'!$M6</f>
        <v>#DIV/0!</v>
      </c>
      <c r="P6" s="8" t="e">
        <f>'CpH N'!P6/'PPI Deflator 01'!$M6</f>
        <v>#DIV/0!</v>
      </c>
      <c r="Q6" s="8" t="e">
        <f>'CpH N'!Q6/'PPI Deflator 01'!$M6</f>
        <v>#DIV/0!</v>
      </c>
      <c r="R6" s="8" t="e">
        <f>'CpH N'!R6/'PPI Deflator 01'!$M6</f>
        <v>#DIV/0!</v>
      </c>
      <c r="S6" s="8"/>
    </row>
    <row r="7" spans="1:19" x14ac:dyDescent="0.25">
      <c r="A7" s="7" t="s">
        <v>37</v>
      </c>
      <c r="B7" s="8"/>
      <c r="C7" s="8"/>
      <c r="D7" s="8"/>
      <c r="E7" s="8">
        <f>'CpH N'!E7/'PPI Deflator 01'!I7</f>
        <v>8.2138781608843807</v>
      </c>
      <c r="F7" s="8">
        <f>'CpH N'!F7/'PPI Deflator 01'!J7</f>
        <v>7.1506024026384107</v>
      </c>
      <c r="G7" s="8">
        <f>'CpH N'!G7/'PPI Deflator 01'!K7</f>
        <v>10.904238546793204</v>
      </c>
      <c r="H7" s="8">
        <f>'CpH N'!H7/'PPI Deflator 01'!L7</f>
        <v>11.519610997008426</v>
      </c>
      <c r="I7" s="8">
        <f>'CpH N'!I7/'PPI Deflator 01'!$M7</f>
        <v>6.6742348326756051</v>
      </c>
      <c r="J7" s="8">
        <f>'CpH N'!J7/'PPI Deflator 01'!$M7</f>
        <v>8.3790088953529942</v>
      </c>
      <c r="K7" s="8">
        <f>'CpH N'!K7/'PPI Deflator 01'!$M7</f>
        <v>5.0363457244566501</v>
      </c>
      <c r="L7" s="8">
        <f>'CpH N'!L7/'PPI Deflator 01'!$M7</f>
        <v>12.905640747291587</v>
      </c>
      <c r="M7" s="8">
        <f>'CpH N'!M7/'PPI Deflator 01'!$M7</f>
        <v>12.425523562201739</v>
      </c>
      <c r="N7" s="8">
        <f>'CpH N'!N7/'PPI Deflator 01'!$M7</f>
        <v>12.176698365231367</v>
      </c>
      <c r="O7" s="8">
        <f>'CpH N'!O7/'PPI Deflator 01'!$M7</f>
        <v>7.0072115031091862</v>
      </c>
      <c r="P7" s="8">
        <f>'CpH N'!P7/'PPI Deflator 01'!$M7</f>
        <v>10.868708246862051</v>
      </c>
      <c r="Q7" s="8">
        <f>'CpH N'!Q7/'PPI Deflator 01'!$M7</f>
        <v>10.856327195330936</v>
      </c>
      <c r="R7" s="8">
        <f>'CpH N'!R7/'PPI Deflator 01'!$M7</f>
        <v>8.1680226799894129</v>
      </c>
      <c r="S7" s="8"/>
    </row>
    <row r="8" spans="1:19" x14ac:dyDescent="0.25">
      <c r="A8" s="7" t="s">
        <v>38</v>
      </c>
      <c r="B8" s="8"/>
      <c r="C8" s="8"/>
      <c r="D8" s="8"/>
      <c r="E8" s="8">
        <f>'CpH N'!E8/'PPI Deflator 01'!I8</f>
        <v>6.9169692872184667</v>
      </c>
      <c r="F8" s="8">
        <f>'CpH N'!F8/'PPI Deflator 01'!J8</f>
        <v>7.1758211776135132</v>
      </c>
      <c r="G8" s="8">
        <f>'CpH N'!G8/'PPI Deflator 01'!K8</f>
        <v>10.740548805898303</v>
      </c>
      <c r="H8" s="8">
        <f>'CpH N'!H8/'PPI Deflator 01'!L8</f>
        <v>11.856102115909001</v>
      </c>
      <c r="I8" s="8">
        <f>'CpH N'!I8/'PPI Deflator 01'!$M8</f>
        <v>6.9425825296133441</v>
      </c>
      <c r="J8" s="8">
        <f>'CpH N'!J8/'PPI Deflator 01'!$M8</f>
        <v>8.3243120016742367</v>
      </c>
      <c r="K8" s="8">
        <f>'CpH N'!K8/'PPI Deflator 01'!$M8</f>
        <v>5.1678511340145556</v>
      </c>
      <c r="L8" s="8">
        <f>'CpH N'!L8/'PPI Deflator 01'!$M8</f>
        <v>13.938506766992173</v>
      </c>
      <c r="M8" s="8">
        <f>'CpH N'!M8/'PPI Deflator 01'!$M8</f>
        <v>12.977210262541121</v>
      </c>
      <c r="N8" s="8">
        <f>'CpH N'!N8/'PPI Deflator 01'!$M8</f>
        <v>12.444225446421147</v>
      </c>
      <c r="O8" s="8">
        <f>'CpH N'!O8/'PPI Deflator 01'!$M8</f>
        <v>7.7501025542091782</v>
      </c>
      <c r="P8" s="8">
        <f>'CpH N'!P8/'PPI Deflator 01'!$M8</f>
        <v>10.899669041732528</v>
      </c>
      <c r="Q8" s="8">
        <f>'CpH N'!Q8/'PPI Deflator 01'!$M8</f>
        <v>10.984652614442679</v>
      </c>
      <c r="R8" s="8">
        <f>'CpH N'!R8/'PPI Deflator 01'!$M8</f>
        <v>8.3534139492797355</v>
      </c>
      <c r="S8" s="8"/>
    </row>
    <row r="9" spans="1:19" x14ac:dyDescent="0.25">
      <c r="A9" s="7" t="s">
        <v>39</v>
      </c>
      <c r="B9" s="8"/>
      <c r="C9" s="8"/>
      <c r="D9" s="8"/>
      <c r="E9" s="8">
        <f>'CpH N'!E9/'PPI Deflator 01'!I9</f>
        <v>7.843640996816986</v>
      </c>
      <c r="F9" s="8">
        <f>'CpH N'!F9/'PPI Deflator 01'!J9</f>
        <v>7.3880078713184467</v>
      </c>
      <c r="G9" s="8">
        <f>'CpH N'!G9/'PPI Deflator 01'!K9</f>
        <v>11.071364434751542</v>
      </c>
      <c r="H9" s="8">
        <f>'CpH N'!H9/'PPI Deflator 01'!L9</f>
        <v>11.469554479896994</v>
      </c>
      <c r="I9" s="8">
        <f>'CpH N'!I9/'PPI Deflator 01'!$M9</f>
        <v>6.9692468728752441</v>
      </c>
      <c r="J9" s="8">
        <f>'CpH N'!J9/'PPI Deflator 01'!$M9</f>
        <v>8.4833199088959859</v>
      </c>
      <c r="K9" s="8">
        <f>'CpH N'!K9/'PPI Deflator 01'!$M9</f>
        <v>5.1692662583520628</v>
      </c>
      <c r="L9" s="8">
        <f>'CpH N'!L9/'PPI Deflator 01'!$M9</f>
        <v>13.881789934878919</v>
      </c>
      <c r="M9" s="8">
        <f>'CpH N'!M9/'PPI Deflator 01'!$M9</f>
        <v>12.727752083888504</v>
      </c>
      <c r="N9" s="8">
        <f>'CpH N'!N9/'PPI Deflator 01'!$M9</f>
        <v>13.156477853941992</v>
      </c>
      <c r="O9" s="8">
        <f>'CpH N'!O9/'PPI Deflator 01'!$M9</f>
        <v>7.5371785148754586</v>
      </c>
      <c r="P9" s="8">
        <f>'CpH N'!P9/'PPI Deflator 01'!$M9</f>
        <v>10.647798742445421</v>
      </c>
      <c r="Q9" s="8">
        <f>'CpH N'!Q9/'PPI Deflator 01'!$M9</f>
        <v>11.105924811435086</v>
      </c>
      <c r="R9" s="8">
        <f>'CpH N'!R9/'PPI Deflator 01'!$M9</f>
        <v>8.4288945218458338</v>
      </c>
      <c r="S9" s="8"/>
    </row>
    <row r="10" spans="1:19" x14ac:dyDescent="0.25">
      <c r="A10" s="7" t="s">
        <v>40</v>
      </c>
      <c r="B10" s="8"/>
      <c r="C10" s="8"/>
      <c r="D10" s="8"/>
      <c r="E10" s="8">
        <f>'CpH N'!E10/'PPI Deflator 01'!I10</f>
        <v>8.2794739391215231</v>
      </c>
      <c r="F10" s="8">
        <f>'CpH N'!F10/'PPI Deflator 01'!J10</f>
        <v>7.467173413437135</v>
      </c>
      <c r="G10" s="8">
        <f>'CpH N'!G10/'PPI Deflator 01'!K10</f>
        <v>11.097870627546877</v>
      </c>
      <c r="H10" s="8">
        <f>'CpH N'!H10/'PPI Deflator 01'!L10</f>
        <v>11.72664783867836</v>
      </c>
      <c r="I10" s="8">
        <f>'CpH N'!I10/'PPI Deflator 01'!$M10</f>
        <v>7.0205962596417857</v>
      </c>
      <c r="J10" s="8">
        <f>'CpH N'!J10/'PPI Deflator 01'!$M10</f>
        <v>8.8784588906654349</v>
      </c>
      <c r="K10" s="8">
        <f>'CpH N'!K10/'PPI Deflator 01'!$M10</f>
        <v>5.2445965526233564</v>
      </c>
      <c r="L10" s="8">
        <f>'CpH N'!L10/'PPI Deflator 01'!$M10</f>
        <v>13.714523960397907</v>
      </c>
      <c r="M10" s="8">
        <f>'CpH N'!M10/'PPI Deflator 01'!$M10</f>
        <v>12.948012117832773</v>
      </c>
      <c r="N10" s="8">
        <f>'CpH N'!N10/'PPI Deflator 01'!$M10</f>
        <v>12.804979521783954</v>
      </c>
      <c r="O10" s="8">
        <f>'CpH N'!O10/'PPI Deflator 01'!$M10</f>
        <v>7.9684711332010814</v>
      </c>
      <c r="P10" s="8">
        <f>'CpH N'!P10/'PPI Deflator 01'!$M10</f>
        <v>11.133411305279211</v>
      </c>
      <c r="Q10" s="8">
        <f>'CpH N'!Q10/'PPI Deflator 01'!$M10</f>
        <v>11.574608570422907</v>
      </c>
      <c r="R10" s="8">
        <f>'CpH N'!R10/'PPI Deflator 01'!$M10</f>
        <v>8.7277078187255679</v>
      </c>
      <c r="S10" s="8"/>
    </row>
    <row r="11" spans="1:19" x14ac:dyDescent="0.25">
      <c r="A11" s="7" t="s">
        <v>41</v>
      </c>
      <c r="B11" s="8"/>
      <c r="C11" s="8"/>
      <c r="D11" s="8"/>
      <c r="E11" s="8">
        <f>'CpH N'!E11/'PPI Deflator 01'!I11</f>
        <v>8.0864517311845745</v>
      </c>
      <c r="F11" s="8">
        <f>'CpH N'!F11/'PPI Deflator 01'!J11</f>
        <v>6.6931417189916242</v>
      </c>
      <c r="G11" s="8">
        <f>'CpH N'!G11/'PPI Deflator 01'!K11</f>
        <v>11.613628016389963</v>
      </c>
      <c r="H11" s="8">
        <f>'CpH N'!H11/'PPI Deflator 01'!L11</f>
        <v>11.825088678012895</v>
      </c>
      <c r="I11" s="8">
        <f>'CpH N'!I11/'PPI Deflator 01'!$M11</f>
        <v>7.1326701929357119</v>
      </c>
      <c r="J11" s="8">
        <f>'CpH N'!J11/'PPI Deflator 01'!$M11</f>
        <v>8.8315280866832975</v>
      </c>
      <c r="K11" s="8">
        <f>'CpH N'!K11/'PPI Deflator 01'!$M11</f>
        <v>5.3388175958398527</v>
      </c>
      <c r="L11" s="8">
        <f>'CpH N'!L11/'PPI Deflator 01'!$M11</f>
        <v>13.757340960276649</v>
      </c>
      <c r="M11" s="8">
        <f>'CpH N'!M11/'PPI Deflator 01'!$M11</f>
        <v>13.250496465490009</v>
      </c>
      <c r="N11" s="8">
        <f>'CpH N'!N11/'PPI Deflator 01'!$M11</f>
        <v>13.623235094310186</v>
      </c>
      <c r="O11" s="8">
        <f>'CpH N'!O11/'PPI Deflator 01'!$M11</f>
        <v>7.8186363376781021</v>
      </c>
      <c r="P11" s="8">
        <f>'CpH N'!P11/'PPI Deflator 01'!$M11</f>
        <v>11.398434431212145</v>
      </c>
      <c r="Q11" s="8">
        <f>'CpH N'!Q11/'PPI Deflator 01'!$M11</f>
        <v>11.32228376647145</v>
      </c>
      <c r="R11" s="8">
        <f>'CpH N'!R11/'PPI Deflator 01'!$M11</f>
        <v>8.7285802609386387</v>
      </c>
      <c r="S11" s="8"/>
    </row>
    <row r="12" spans="1:19" x14ac:dyDescent="0.25">
      <c r="A12" s="7" t="s">
        <v>42</v>
      </c>
      <c r="B12" s="8"/>
      <c r="C12" s="8"/>
      <c r="D12" s="8"/>
      <c r="E12" s="8">
        <f>'CpH N'!E12/'PPI Deflator 01'!I12</f>
        <v>8.0025061658357899</v>
      </c>
      <c r="F12" s="8">
        <f>'CpH N'!F12/'PPI Deflator 01'!J12</f>
        <v>6.4513594186218572</v>
      </c>
      <c r="G12" s="8">
        <f>'CpH N'!G12/'PPI Deflator 01'!K12</f>
        <v>11.471387382634052</v>
      </c>
      <c r="H12" s="8">
        <f>'CpH N'!H12/'PPI Deflator 01'!L12</f>
        <v>11.766680219265147</v>
      </c>
      <c r="I12" s="8">
        <f>'CpH N'!I12/'PPI Deflator 01'!$M12</f>
        <v>7.3653582519336798</v>
      </c>
      <c r="J12" s="8">
        <f>'CpH N'!J12/'PPI Deflator 01'!$M12</f>
        <v>9.1128058891890937</v>
      </c>
      <c r="K12" s="8">
        <f>'CpH N'!K12/'PPI Deflator 01'!$M12</f>
        <v>5.4117441352580933</v>
      </c>
      <c r="L12" s="8">
        <f>'CpH N'!L12/'PPI Deflator 01'!$M12</f>
        <v>13.935009935068152</v>
      </c>
      <c r="M12" s="8">
        <f>'CpH N'!M12/'PPI Deflator 01'!$M12</f>
        <v>13.917826068798169</v>
      </c>
      <c r="N12" s="8">
        <f>'CpH N'!N12/'PPI Deflator 01'!$M12</f>
        <v>13.804246171531</v>
      </c>
      <c r="O12" s="8">
        <f>'CpH N'!O12/'PPI Deflator 01'!$M12</f>
        <v>8.5812503140676437</v>
      </c>
      <c r="P12" s="8">
        <f>'CpH N'!P12/'PPI Deflator 01'!$M12</f>
        <v>11.437493490198296</v>
      </c>
      <c r="Q12" s="8">
        <f>'CpH N'!Q12/'PPI Deflator 01'!$M12</f>
        <v>11.876479632717686</v>
      </c>
      <c r="R12" s="8">
        <f>'CpH N'!R12/'PPI Deflator 01'!$M12</f>
        <v>8.990066916165075</v>
      </c>
      <c r="S12" s="8"/>
    </row>
    <row r="13" spans="1:19" x14ac:dyDescent="0.25">
      <c r="A13" s="7" t="s">
        <v>43</v>
      </c>
      <c r="B13" s="8"/>
      <c r="C13" s="8"/>
      <c r="D13" s="8"/>
      <c r="E13" s="8">
        <f>'CpH N'!E13/'PPI Deflator 01'!I13</f>
        <v>8.6876601374563336</v>
      </c>
      <c r="F13" s="8">
        <f>'CpH N'!F13/'PPI Deflator 01'!J13</f>
        <v>6.8153498103099279</v>
      </c>
      <c r="G13" s="8">
        <f>'CpH N'!G13/'PPI Deflator 01'!K13</f>
        <v>11.682689600450651</v>
      </c>
      <c r="H13" s="8">
        <f>'CpH N'!H13/'PPI Deflator 01'!L13</f>
        <v>11.852503249969612</v>
      </c>
      <c r="I13" s="8">
        <f>'CpH N'!I13/'PPI Deflator 01'!$M13</f>
        <v>7.3715496530816624</v>
      </c>
      <c r="J13" s="8">
        <f>'CpH N'!J13/'PPI Deflator 01'!$M13</f>
        <v>9.1202636124120477</v>
      </c>
      <c r="K13" s="8">
        <f>'CpH N'!K13/'PPI Deflator 01'!$M13</f>
        <v>5.6737061906535251</v>
      </c>
      <c r="L13" s="8">
        <f>'CpH N'!L13/'PPI Deflator 01'!$M13</f>
        <v>14.114999992027704</v>
      </c>
      <c r="M13" s="8">
        <f>'CpH N'!M13/'PPI Deflator 01'!$M13</f>
        <v>13.408810744273502</v>
      </c>
      <c r="N13" s="8">
        <f>'CpH N'!N13/'PPI Deflator 01'!$M13</f>
        <v>13.698431612436099</v>
      </c>
      <c r="O13" s="8">
        <f>'CpH N'!O13/'PPI Deflator 01'!$M13</f>
        <v>8.0487284246207036</v>
      </c>
      <c r="P13" s="8">
        <f>'CpH N'!P13/'PPI Deflator 01'!$M13</f>
        <v>11.383599986998941</v>
      </c>
      <c r="Q13" s="8">
        <f>'CpH N'!Q13/'PPI Deflator 01'!$M13</f>
        <v>11.215245620726469</v>
      </c>
      <c r="R13" s="8">
        <f>'CpH N'!R13/'PPI Deflator 01'!$M13</f>
        <v>9.1238830686411383</v>
      </c>
      <c r="S13" s="8"/>
    </row>
    <row r="14" spans="1:19" x14ac:dyDescent="0.25">
      <c r="A14" s="7" t="s">
        <v>44</v>
      </c>
      <c r="B14" s="8"/>
      <c r="C14" s="8"/>
      <c r="D14" s="8"/>
      <c r="E14" s="8">
        <f>'CpH N'!E14/'PPI Deflator 01'!I14</f>
        <v>9.22194460774862</v>
      </c>
      <c r="F14" s="8">
        <f>'CpH N'!F14/'PPI Deflator 01'!J14</f>
        <v>6.7381270364522541</v>
      </c>
      <c r="G14" s="8">
        <f>'CpH N'!G14/'PPI Deflator 01'!K14</f>
        <v>11.673362636064748</v>
      </c>
      <c r="H14" s="8">
        <f>'CpH N'!H14/'PPI Deflator 01'!L14</f>
        <v>11.316593726410856</v>
      </c>
      <c r="I14" s="8">
        <f>'CpH N'!I14/'PPI Deflator 01'!$M14</f>
        <v>7.2991998023016968</v>
      </c>
      <c r="J14" s="8">
        <f>'CpH N'!J14/'PPI Deflator 01'!$M14</f>
        <v>9.2990042004769862</v>
      </c>
      <c r="K14" s="8">
        <f>'CpH N'!K14/'PPI Deflator 01'!$M14</f>
        <v>5.7222745190053059</v>
      </c>
      <c r="L14" s="8">
        <f>'CpH N'!L14/'PPI Deflator 01'!$M14</f>
        <v>14.513536929287799</v>
      </c>
      <c r="M14" s="8">
        <f>'CpH N'!M14/'PPI Deflator 01'!$M14</f>
        <v>13.30641449023009</v>
      </c>
      <c r="N14" s="8">
        <f>'CpH N'!N14/'PPI Deflator 01'!$M14</f>
        <v>13.800413328068711</v>
      </c>
      <c r="O14" s="8">
        <f>'CpH N'!O14/'PPI Deflator 01'!$M14</f>
        <v>8.198568812521394</v>
      </c>
      <c r="P14" s="8">
        <f>'CpH N'!P14/'PPI Deflator 01'!$M14</f>
        <v>11.545707416225158</v>
      </c>
      <c r="Q14" s="8">
        <f>'CpH N'!Q14/'PPI Deflator 01'!$M14</f>
        <v>11.685665578909761</v>
      </c>
      <c r="R14" s="8">
        <f>'CpH N'!R14/'PPI Deflator 01'!$M14</f>
        <v>9.2609793926052344</v>
      </c>
      <c r="S14" s="8"/>
    </row>
    <row r="15" spans="1:19" x14ac:dyDescent="0.25">
      <c r="A15" s="7" t="s">
        <v>45</v>
      </c>
      <c r="B15" s="8"/>
      <c r="C15" s="8"/>
      <c r="D15" s="8"/>
      <c r="E15" s="8">
        <f>'CpH N'!E15/'PPI Deflator 01'!I15</f>
        <v>8.7225892511612226</v>
      </c>
      <c r="F15" s="8">
        <f>'CpH N'!F15/'PPI Deflator 01'!J15</f>
        <v>7.0362631399997388</v>
      </c>
      <c r="G15" s="8">
        <f>'CpH N'!G15/'PPI Deflator 01'!K15</f>
        <v>11.850209670154937</v>
      </c>
      <c r="H15" s="8">
        <f>'CpH N'!H15/'PPI Deflator 01'!L15</f>
        <v>11.522296154540578</v>
      </c>
      <c r="I15" s="8">
        <f>'CpH N'!I15/'PPI Deflator 01'!$M15</f>
        <v>7.4001900786922752</v>
      </c>
      <c r="J15" s="8">
        <f>'CpH N'!J15/'PPI Deflator 01'!$M15</f>
        <v>9.1772527013371192</v>
      </c>
      <c r="K15" s="8">
        <f>'CpH N'!K15/'PPI Deflator 01'!$M15</f>
        <v>5.8323224921042618</v>
      </c>
      <c r="L15" s="8">
        <f>'CpH N'!L15/'PPI Deflator 01'!$M15</f>
        <v>15.589640768796777</v>
      </c>
      <c r="M15" s="8">
        <f>'CpH N'!M15/'PPI Deflator 01'!$M15</f>
        <v>14.149730575100234</v>
      </c>
      <c r="N15" s="8">
        <f>'CpH N'!N15/'PPI Deflator 01'!$M15</f>
        <v>13.711385702237354</v>
      </c>
      <c r="O15" s="8">
        <f>'CpH N'!O15/'PPI Deflator 01'!$M15</f>
        <v>8.8780577152223348</v>
      </c>
      <c r="P15" s="8">
        <f>'CpH N'!P15/'PPI Deflator 01'!$M15</f>
        <v>11.861043387448525</v>
      </c>
      <c r="Q15" s="8">
        <f>'CpH N'!Q15/'PPI Deflator 01'!$M15</f>
        <v>11.824240707796578</v>
      </c>
      <c r="R15" s="8">
        <f>'CpH N'!R15/'PPI Deflator 01'!$M15</f>
        <v>9.3421882882151692</v>
      </c>
      <c r="S15" s="8"/>
    </row>
    <row r="16" spans="1:19" x14ac:dyDescent="0.25">
      <c r="A16" s="7" t="s">
        <v>46</v>
      </c>
      <c r="B16" s="8"/>
      <c r="C16" s="8"/>
      <c r="D16" s="8"/>
      <c r="E16" s="8">
        <f>'CpH N'!E16/'PPI Deflator 01'!I16</f>
        <v>8.7560249153197809</v>
      </c>
      <c r="F16" s="8">
        <f>'CpH N'!F16/'PPI Deflator 01'!J16</f>
        <v>7.0891073495389954</v>
      </c>
      <c r="G16" s="8">
        <f>'CpH N'!G16/'PPI Deflator 01'!K16</f>
        <v>11.914454916506404</v>
      </c>
      <c r="H16" s="8">
        <f>'CpH N'!H16/'PPI Deflator 01'!L16</f>
        <v>11.78793118505139</v>
      </c>
      <c r="I16" s="8">
        <f>'CpH N'!I16/'PPI Deflator 01'!$M16</f>
        <v>7.6749677436827204</v>
      </c>
      <c r="J16" s="8">
        <f>'CpH N'!J16/'PPI Deflator 01'!$M16</f>
        <v>9.6622756168333854</v>
      </c>
      <c r="K16" s="8">
        <f>'CpH N'!K16/'PPI Deflator 01'!$M16</f>
        <v>5.6505813762526831</v>
      </c>
      <c r="L16" s="8">
        <f>'CpH N'!L16/'PPI Deflator 01'!$M16</f>
        <v>15.143051461248142</v>
      </c>
      <c r="M16" s="8">
        <f>'CpH N'!M16/'PPI Deflator 01'!$M16</f>
        <v>14.434394141878998</v>
      </c>
      <c r="N16" s="8">
        <f>'CpH N'!N16/'PPI Deflator 01'!$M16</f>
        <v>14.815355422133951</v>
      </c>
      <c r="O16" s="8">
        <f>'CpH N'!O16/'PPI Deflator 01'!$M16</f>
        <v>9.0125356266281358</v>
      </c>
      <c r="P16" s="8">
        <f>'CpH N'!P16/'PPI Deflator 01'!$M16</f>
        <v>11.772248205642708</v>
      </c>
      <c r="Q16" s="8">
        <f>'CpH N'!Q16/'PPI Deflator 01'!$M16</f>
        <v>12.125320634554148</v>
      </c>
      <c r="R16" s="8">
        <f>'CpH N'!R16/'PPI Deflator 01'!$M16</f>
        <v>9.6672956458285366</v>
      </c>
      <c r="S16" s="8"/>
    </row>
    <row r="17" spans="1:19" x14ac:dyDescent="0.25">
      <c r="A17" s="7" t="s">
        <v>47</v>
      </c>
      <c r="B17" s="8"/>
      <c r="C17" s="8"/>
      <c r="D17" s="8"/>
      <c r="E17" s="8">
        <f>'CpH N'!E17/'PPI Deflator 01'!I17</f>
        <v>9.1480031777307769</v>
      </c>
      <c r="F17" s="8">
        <f>'CpH N'!F17/'PPI Deflator 01'!J17</f>
        <v>6.8379372033424044</v>
      </c>
      <c r="G17" s="8">
        <f>'CpH N'!G17/'PPI Deflator 01'!K17</f>
        <v>11.960437441318712</v>
      </c>
      <c r="H17" s="8">
        <f>'CpH N'!H17/'PPI Deflator 01'!L17</f>
        <v>11.568702664244062</v>
      </c>
      <c r="I17" s="8">
        <f>'CpH N'!I17/'PPI Deflator 01'!$M17</f>
        <v>7.8384581304542555</v>
      </c>
      <c r="J17" s="8">
        <f>'CpH N'!J17/'PPI Deflator 01'!$M17</f>
        <v>9.5280475395080497</v>
      </c>
      <c r="K17" s="8">
        <f>'CpH N'!K17/'PPI Deflator 01'!$M17</f>
        <v>5.8635179440134069</v>
      </c>
      <c r="L17" s="8">
        <f>'CpH N'!L17/'PPI Deflator 01'!$M17</f>
        <v>15.358908721534092</v>
      </c>
      <c r="M17" s="8">
        <f>'CpH N'!M17/'PPI Deflator 01'!$M17</f>
        <v>14.392429596082362</v>
      </c>
      <c r="N17" s="8">
        <f>'CpH N'!N17/'PPI Deflator 01'!$M17</f>
        <v>14.824329774667776</v>
      </c>
      <c r="O17" s="8">
        <f>'CpH N'!O17/'PPI Deflator 01'!$M17</f>
        <v>9.0472631719762866</v>
      </c>
      <c r="P17" s="8">
        <f>'CpH N'!P17/'PPI Deflator 01'!$M17</f>
        <v>11.647241562270583</v>
      </c>
      <c r="Q17" s="8">
        <f>'CpH N'!Q17/'PPI Deflator 01'!$M17</f>
        <v>11.522713472931715</v>
      </c>
      <c r="R17" s="8">
        <f>'CpH N'!R17/'PPI Deflator 01'!$M17</f>
        <v>9.6421765191767577</v>
      </c>
      <c r="S17" s="8"/>
    </row>
    <row r="18" spans="1:19" x14ac:dyDescent="0.25">
      <c r="A18" s="7" t="s">
        <v>48</v>
      </c>
      <c r="B18" s="8"/>
      <c r="C18" s="8"/>
      <c r="D18" s="8"/>
      <c r="E18" s="8">
        <f>'CpH N'!E18/'PPI Deflator 01'!I18</f>
        <v>10.487293582590057</v>
      </c>
      <c r="F18" s="8">
        <f>'CpH N'!F18/'PPI Deflator 01'!J18</f>
        <v>7.4474647675157266</v>
      </c>
      <c r="G18" s="8">
        <f>'CpH N'!G18/'PPI Deflator 01'!K18</f>
        <v>11.791321561199448</v>
      </c>
      <c r="H18" s="8">
        <f>'CpH N'!H18/'PPI Deflator 01'!L18</f>
        <v>11.993072723831684</v>
      </c>
      <c r="I18" s="8">
        <f>'CpH N'!I18/'PPI Deflator 01'!$M18</f>
        <v>7.7563603837586523</v>
      </c>
      <c r="J18" s="8">
        <f>'CpH N'!J18/'PPI Deflator 01'!$M18</f>
        <v>9.7445888184994747</v>
      </c>
      <c r="K18" s="8">
        <f>'CpH N'!K18/'PPI Deflator 01'!$M18</f>
        <v>5.9986909245970859</v>
      </c>
      <c r="L18" s="8">
        <f>'CpH N'!L18/'PPI Deflator 01'!$M18</f>
        <v>16.093238478377977</v>
      </c>
      <c r="M18" s="8">
        <f>'CpH N'!M18/'PPI Deflator 01'!$M18</f>
        <v>15.006736572241284</v>
      </c>
      <c r="N18" s="8">
        <f>'CpH N'!N18/'PPI Deflator 01'!$M18</f>
        <v>13.994598504713462</v>
      </c>
      <c r="O18" s="8">
        <f>'CpH N'!O18/'PPI Deflator 01'!$M18</f>
        <v>8.7565812041233215</v>
      </c>
      <c r="P18" s="8">
        <f>'CpH N'!P18/'PPI Deflator 01'!$M18</f>
        <v>11.813266381369125</v>
      </c>
      <c r="Q18" s="8">
        <f>'CpH N'!Q18/'PPI Deflator 01'!$M18</f>
        <v>12.304476047643337</v>
      </c>
      <c r="R18" s="8">
        <f>'CpH N'!R18/'PPI Deflator 01'!$M18</f>
        <v>9.8628544461978738</v>
      </c>
      <c r="S18" s="8"/>
    </row>
    <row r="19" spans="1:19" x14ac:dyDescent="0.25">
      <c r="A19" s="7" t="s">
        <v>49</v>
      </c>
      <c r="B19" s="8"/>
      <c r="C19" s="8"/>
      <c r="D19" s="8"/>
      <c r="E19" s="71">
        <f>AVERAGE(E18,E20)</f>
        <v>9.7452272612563746</v>
      </c>
      <c r="F19" s="71">
        <f t="shared" ref="F19:R19" si="0">AVERAGE(F18,F20)</f>
        <v>7.2345965720211609</v>
      </c>
      <c r="G19" s="71">
        <f t="shared" si="0"/>
        <v>12.112889261284639</v>
      </c>
      <c r="H19" s="71">
        <f t="shared" si="0"/>
        <v>11.951529529206804</v>
      </c>
      <c r="I19" s="71">
        <f t="shared" si="0"/>
        <v>7.8873011194906431</v>
      </c>
      <c r="J19" s="71">
        <f t="shared" si="0"/>
        <v>9.7315195655377167</v>
      </c>
      <c r="K19" s="71">
        <f t="shared" si="0"/>
        <v>5.9654739950516138</v>
      </c>
      <c r="L19" s="71">
        <f t="shared" si="0"/>
        <v>16.138978622281705</v>
      </c>
      <c r="M19" s="71">
        <f t="shared" si="0"/>
        <v>14.642878985507338</v>
      </c>
      <c r="N19" s="71">
        <f t="shared" si="0"/>
        <v>14.669041630480892</v>
      </c>
      <c r="O19" s="71">
        <f t="shared" si="0"/>
        <v>9.0089193389854518</v>
      </c>
      <c r="P19" s="71">
        <f t="shared" si="0"/>
        <v>11.903032065574621</v>
      </c>
      <c r="Q19" s="71">
        <f t="shared" si="0"/>
        <v>12.299311684731311</v>
      </c>
      <c r="R19" s="71">
        <f t="shared" si="0"/>
        <v>9.8363922819054288</v>
      </c>
      <c r="S19" s="8"/>
    </row>
    <row r="20" spans="1:19" x14ac:dyDescent="0.25">
      <c r="A20" s="7" t="s">
        <v>50</v>
      </c>
      <c r="B20" s="8"/>
      <c r="C20" s="8"/>
      <c r="D20" s="8"/>
      <c r="E20" s="8">
        <f>'CpH N'!E20/'PPI Deflator 01'!I20</f>
        <v>9.0031609399226902</v>
      </c>
      <c r="F20" s="8">
        <f>'CpH N'!F20/'PPI Deflator 01'!J20</f>
        <v>7.0217283765265943</v>
      </c>
      <c r="G20" s="8">
        <f>'CpH N'!G20/'PPI Deflator 01'!K20</f>
        <v>12.434456961369831</v>
      </c>
      <c r="H20" s="8">
        <f>'CpH N'!H20/'PPI Deflator 01'!L20</f>
        <v>11.909986334581923</v>
      </c>
      <c r="I20" s="8">
        <f>'CpH N'!I20/'PPI Deflator 01'!$M20</f>
        <v>8.0182418552226338</v>
      </c>
      <c r="J20" s="8">
        <f>'CpH N'!J20/'PPI Deflator 01'!$M20</f>
        <v>9.7184503125759587</v>
      </c>
      <c r="K20" s="8">
        <f>'CpH N'!K20/'PPI Deflator 01'!$M20</f>
        <v>5.9322570655061408</v>
      </c>
      <c r="L20" s="8">
        <f>'CpH N'!L20/'PPI Deflator 01'!$M20</f>
        <v>16.184718766185433</v>
      </c>
      <c r="M20" s="8">
        <f>'CpH N'!M20/'PPI Deflator 01'!$M20</f>
        <v>14.279021398773393</v>
      </c>
      <c r="N20" s="8">
        <f>'CpH N'!N20/'PPI Deflator 01'!$M20</f>
        <v>15.343484756248323</v>
      </c>
      <c r="O20" s="8">
        <f>'CpH N'!O20/'PPI Deflator 01'!$M20</f>
        <v>9.2612574738475821</v>
      </c>
      <c r="P20" s="8">
        <f>'CpH N'!P20/'PPI Deflator 01'!$M20</f>
        <v>11.992797749780118</v>
      </c>
      <c r="Q20" s="8">
        <f>'CpH N'!Q20/'PPI Deflator 01'!$M20</f>
        <v>12.294147321819283</v>
      </c>
      <c r="R20" s="8">
        <f>'CpH N'!R20/'PPI Deflator 01'!$M20</f>
        <v>9.8099301176129856</v>
      </c>
      <c r="S20" s="8"/>
    </row>
    <row r="21" spans="1:19" x14ac:dyDescent="0.25">
      <c r="A21" s="7" t="s">
        <v>51</v>
      </c>
      <c r="B21" s="8"/>
      <c r="C21" s="8"/>
      <c r="D21" s="8"/>
      <c r="E21" s="8">
        <f>'CpH N'!E21/'PPI Deflator 01'!I21</f>
        <v>9.3856337364981126</v>
      </c>
      <c r="F21" s="8">
        <f>'CpH N'!F21/'PPI Deflator 01'!J21</f>
        <v>6.6519180218303813</v>
      </c>
      <c r="G21" s="8">
        <f>'CpH N'!G21/'PPI Deflator 01'!K21</f>
        <v>12.590846404239311</v>
      </c>
      <c r="H21" s="8">
        <f>'CpH N'!H21/'PPI Deflator 01'!L21</f>
        <v>11.632941007880797</v>
      </c>
      <c r="I21" s="8">
        <f>'CpH N'!I21/'PPI Deflator 01'!$M21</f>
        <v>7.810081083530525</v>
      </c>
      <c r="J21" s="8">
        <f>'CpH N'!J21/'PPI Deflator 01'!$M21</f>
        <v>9.8507832394864359</v>
      </c>
      <c r="K21" s="8">
        <f>'CpH N'!K21/'PPI Deflator 01'!$M21</f>
        <v>6.1658324624357208</v>
      </c>
      <c r="L21" s="8">
        <f>'CpH N'!L21/'PPI Deflator 01'!$M21</f>
        <v>16.995741169582928</v>
      </c>
      <c r="M21" s="8">
        <f>'CpH N'!M21/'PPI Deflator 01'!$M21</f>
        <v>14.289494039727686</v>
      </c>
      <c r="N21" s="8">
        <f>'CpH N'!N21/'PPI Deflator 01'!$M21</f>
        <v>15.711552664934812</v>
      </c>
      <c r="O21" s="8">
        <f>'CpH N'!O21/'PPI Deflator 01'!$M21</f>
        <v>8.9749260713177996</v>
      </c>
      <c r="P21" s="8">
        <f>'CpH N'!P21/'PPI Deflator 01'!$M21</f>
        <v>11.851091026562367</v>
      </c>
      <c r="Q21" s="8">
        <f>'CpH N'!Q21/'PPI Deflator 01'!$M21</f>
        <v>12.197970736667109</v>
      </c>
      <c r="R21" s="8">
        <f>'CpH N'!R21/'PPI Deflator 01'!$M21</f>
        <v>9.7768906920694469</v>
      </c>
      <c r="S21" s="8"/>
    </row>
    <row r="22" spans="1:19" x14ac:dyDescent="0.25">
      <c r="A22" s="7" t="s">
        <v>52</v>
      </c>
      <c r="B22" s="8"/>
      <c r="C22" s="8"/>
      <c r="D22" s="8"/>
      <c r="E22" s="8">
        <f>'CpH N'!E22/'PPI Deflator 01'!I22</f>
        <v>9.8680775766768427</v>
      </c>
      <c r="F22" s="8">
        <f>'CpH N'!F22/'PPI Deflator 01'!J22</f>
        <v>6.9473711641804394</v>
      </c>
      <c r="G22" s="8">
        <f>'CpH N'!G22/'PPI Deflator 01'!K22</f>
        <v>12.921462470540042</v>
      </c>
      <c r="H22" s="8">
        <f>'CpH N'!H22/'PPI Deflator 01'!L22</f>
        <v>11.985149974322617</v>
      </c>
      <c r="I22" s="8">
        <f>'CpH N'!I22/'PPI Deflator 01'!$M22</f>
        <v>8.2330672561306049</v>
      </c>
      <c r="J22" s="8">
        <f>'CpH N'!J22/'PPI Deflator 01'!$M22</f>
        <v>10.20174128532395</v>
      </c>
      <c r="K22" s="8">
        <f>'CpH N'!K22/'PPI Deflator 01'!$M22</f>
        <v>6.1036410495590943</v>
      </c>
      <c r="L22" s="8">
        <f>'CpH N'!L22/'PPI Deflator 01'!$M22</f>
        <v>16.286871892196153</v>
      </c>
      <c r="M22" s="8">
        <f>'CpH N'!M22/'PPI Deflator 01'!$M22</f>
        <v>14.373971529664058</v>
      </c>
      <c r="N22" s="8">
        <f>'CpH N'!N22/'PPI Deflator 01'!$M22</f>
        <v>15.081616825147936</v>
      </c>
      <c r="O22" s="8">
        <f>'CpH N'!O22/'PPI Deflator 01'!$M22</f>
        <v>9.5717750788289795</v>
      </c>
      <c r="P22" s="8">
        <f>'CpH N'!P22/'PPI Deflator 01'!$M22</f>
        <v>11.987311109087891</v>
      </c>
      <c r="Q22" s="8">
        <f>'CpH N'!Q22/'PPI Deflator 01'!$M22</f>
        <v>12.38239537886477</v>
      </c>
      <c r="R22" s="8">
        <f>'CpH N'!R22/'PPI Deflator 01'!$M22</f>
        <v>10.070948062993921</v>
      </c>
      <c r="S22" s="8"/>
    </row>
    <row r="23" spans="1:19" x14ac:dyDescent="0.25">
      <c r="A23" s="7" t="s">
        <v>53</v>
      </c>
      <c r="B23" s="8"/>
      <c r="C23" s="8"/>
      <c r="D23" s="8"/>
      <c r="E23" s="8">
        <f>'CpH N'!E23/'PPI Deflator 01'!I23</f>
        <v>9.4157869182657983</v>
      </c>
      <c r="F23" s="8">
        <f>'CpH N'!F23/'PPI Deflator 01'!J23</f>
        <v>7.5253446211363428</v>
      </c>
      <c r="G23" s="8">
        <f>'CpH N'!G23/'PPI Deflator 01'!K23</f>
        <v>13.102108551714892</v>
      </c>
      <c r="H23" s="8">
        <f>'CpH N'!H23/'PPI Deflator 01'!L23</f>
        <v>11.752386444760608</v>
      </c>
      <c r="I23" s="8">
        <f>'CpH N'!I23/'PPI Deflator 01'!$M23</f>
        <v>8.0093515849736256</v>
      </c>
      <c r="J23" s="8">
        <f>'CpH N'!J23/'PPI Deflator 01'!$M23</f>
        <v>9.6948123943679825</v>
      </c>
      <c r="K23" s="8">
        <f>'CpH N'!K23/'PPI Deflator 01'!$M23</f>
        <v>6.5281052234594652</v>
      </c>
      <c r="L23" s="8">
        <f>'CpH N'!L23/'PPI Deflator 01'!$M23</f>
        <v>17.462292241090566</v>
      </c>
      <c r="M23" s="8">
        <f>'CpH N'!M23/'PPI Deflator 01'!$M23</f>
        <v>14.195323360835593</v>
      </c>
      <c r="N23" s="8">
        <f>'CpH N'!N23/'PPI Deflator 01'!$M23</f>
        <v>15.503885046236306</v>
      </c>
      <c r="O23" s="8">
        <f>'CpH N'!O23/'PPI Deflator 01'!$M23</f>
        <v>8.9770673730977215</v>
      </c>
      <c r="P23" s="8">
        <f>'CpH N'!P23/'PPI Deflator 01'!$M23</f>
        <v>12.266154768622025</v>
      </c>
      <c r="Q23" s="8">
        <f>'CpH N'!Q23/'PPI Deflator 01'!$M23</f>
        <v>12.031772509637287</v>
      </c>
      <c r="R23" s="8">
        <f>'CpH N'!R23/'PPI Deflator 01'!$M23</f>
        <v>10.007713972085231</v>
      </c>
      <c r="S23" s="8"/>
    </row>
    <row r="24" spans="1:19" x14ac:dyDescent="0.25">
      <c r="A24" s="7" t="s">
        <v>54</v>
      </c>
      <c r="B24" s="8"/>
      <c r="C24" s="8"/>
      <c r="D24" s="8"/>
      <c r="E24" s="8">
        <f>'CpH N'!E24/'PPI Deflator 01'!I24</f>
        <v>9.4509225008943645</v>
      </c>
      <c r="F24" s="8">
        <f>'CpH N'!F24/'PPI Deflator 01'!J24</f>
        <v>7.4567423560939066</v>
      </c>
      <c r="G24" s="8">
        <f>'CpH N'!G24/'PPI Deflator 01'!K24</f>
        <v>13.398557865297887</v>
      </c>
      <c r="H24" s="8">
        <f>'CpH N'!H24/'PPI Deflator 01'!L24</f>
        <v>11.578799056620786</v>
      </c>
      <c r="I24" s="8">
        <f>'CpH N'!I24/'PPI Deflator 01'!$M24</f>
        <v>8.2897380050353711</v>
      </c>
      <c r="J24" s="8">
        <f>'CpH N'!J24/'PPI Deflator 01'!$M24</f>
        <v>9.8646475041461859</v>
      </c>
      <c r="K24" s="8">
        <f>'CpH N'!K24/'PPI Deflator 01'!$M24</f>
        <v>6.7374052563334255</v>
      </c>
      <c r="L24" s="8">
        <f>'CpH N'!L24/'PPI Deflator 01'!$M24</f>
        <v>15.992363577697157</v>
      </c>
      <c r="M24" s="8">
        <f>'CpH N'!M24/'PPI Deflator 01'!$M24</f>
        <v>14.466476480319276</v>
      </c>
      <c r="N24" s="8">
        <f>'CpH N'!N24/'PPI Deflator 01'!$M24</f>
        <v>15.579286644824363</v>
      </c>
      <c r="O24" s="8">
        <f>'CpH N'!O24/'PPI Deflator 01'!$M24</f>
        <v>9.4403317974918046</v>
      </c>
      <c r="P24" s="8">
        <f>'CpH N'!P24/'PPI Deflator 01'!$M24</f>
        <v>12.021031612316488</v>
      </c>
      <c r="Q24" s="8">
        <f>'CpH N'!Q24/'PPI Deflator 01'!$M24</f>
        <v>12.265239112380051</v>
      </c>
      <c r="R24" s="8">
        <f>'CpH N'!R24/'PPI Deflator 01'!$M24</f>
        <v>10.005664481953341</v>
      </c>
      <c r="S24" s="8"/>
    </row>
    <row r="25" spans="1:19" x14ac:dyDescent="0.25">
      <c r="A25" s="7" t="s">
        <v>55</v>
      </c>
      <c r="B25" s="8"/>
      <c r="C25" s="8"/>
      <c r="D25" s="8"/>
      <c r="E25" s="8">
        <f>'CpH N'!E25/'PPI Deflator 01'!I25</f>
        <v>9.9982965155227586</v>
      </c>
      <c r="F25" s="8">
        <f>'CpH N'!F25/'PPI Deflator 01'!J25</f>
        <v>8.2647800085452996</v>
      </c>
      <c r="G25" s="8">
        <f>'CpH N'!G25/'PPI Deflator 01'!K25</f>
        <v>13.337838468706394</v>
      </c>
      <c r="H25" s="8">
        <f>'CpH N'!H25/'PPI Deflator 01'!L25</f>
        <v>11.415743128100697</v>
      </c>
      <c r="I25" s="8">
        <f>'CpH N'!I25/'PPI Deflator 01'!$M25</f>
        <v>7.987586488576615</v>
      </c>
      <c r="J25" s="8">
        <f>'CpH N'!J25/'PPI Deflator 01'!$M25</f>
        <v>10.262246376770165</v>
      </c>
      <c r="K25" s="8">
        <f>'CpH N'!K25/'PPI Deflator 01'!$M25</f>
        <v>6.1235818940822719</v>
      </c>
      <c r="L25" s="8">
        <f>'CpH N'!L25/'PPI Deflator 01'!$M25</f>
        <v>17.524397688960388</v>
      </c>
      <c r="M25" s="8">
        <f>'CpH N'!M25/'PPI Deflator 01'!$M25</f>
        <v>14.899800137281639</v>
      </c>
      <c r="N25" s="8">
        <f>'CpH N'!N25/'PPI Deflator 01'!$M25</f>
        <v>15.358487587116999</v>
      </c>
      <c r="O25" s="8">
        <f>'CpH N'!O25/'PPI Deflator 01'!$M25</f>
        <v>9.4837460129821896</v>
      </c>
      <c r="P25" s="8">
        <f>'CpH N'!P25/'PPI Deflator 01'!$M25</f>
        <v>12.046781878169941</v>
      </c>
      <c r="Q25" s="8">
        <f>'CpH N'!Q25/'PPI Deflator 01'!$M25</f>
        <v>11.990584434395787</v>
      </c>
      <c r="R25" s="8">
        <f>'CpH N'!R25/'PPI Deflator 01'!$M25</f>
        <v>10.229659726060135</v>
      </c>
      <c r="S25" s="8"/>
    </row>
    <row r="26" spans="1:19" x14ac:dyDescent="0.25">
      <c r="A26" s="7" t="s">
        <v>56</v>
      </c>
      <c r="B26" s="8"/>
      <c r="C26" s="8"/>
      <c r="D26" s="8"/>
      <c r="E26" s="8">
        <f>'CpH N'!E26/'PPI Deflator 01'!I26</f>
        <v>10.984005213703416</v>
      </c>
      <c r="F26" s="8">
        <f>'CpH N'!F26/'PPI Deflator 01'!J26</f>
        <v>7.451926414815798</v>
      </c>
      <c r="G26" s="8">
        <f>'CpH N'!G26/'PPI Deflator 01'!K26</f>
        <v>13.516340893496517</v>
      </c>
      <c r="H26" s="8">
        <f>'CpH N'!H26/'PPI Deflator 01'!L26</f>
        <v>11.619827541107732</v>
      </c>
      <c r="I26" s="8">
        <f>'CpH N'!I26/'PPI Deflator 01'!$M26</f>
        <v>7.7864738524958126</v>
      </c>
      <c r="J26" s="8">
        <f>'CpH N'!J26/'PPI Deflator 01'!$M26</f>
        <v>10.245816795560183</v>
      </c>
      <c r="K26" s="8">
        <f>'CpH N'!K26/'PPI Deflator 01'!$M26</f>
        <v>6.1527934540134721</v>
      </c>
      <c r="L26" s="8">
        <f>'CpH N'!L26/'PPI Deflator 01'!$M26</f>
        <v>16.869656259733947</v>
      </c>
      <c r="M26" s="8">
        <f>'CpH N'!M26/'PPI Deflator 01'!$M26</f>
        <v>14.801060827637485</v>
      </c>
      <c r="N26" s="8">
        <f>'CpH N'!N26/'PPI Deflator 01'!$M26</f>
        <v>14.151707720123897</v>
      </c>
      <c r="O26" s="8">
        <f>'CpH N'!O26/'PPI Deflator 01'!$M26</f>
        <v>9.6982742835262759</v>
      </c>
      <c r="P26" s="8">
        <f>'CpH N'!P26/'PPI Deflator 01'!$M26</f>
        <v>12.343371006803261</v>
      </c>
      <c r="Q26" s="8">
        <f>'CpH N'!Q26/'PPI Deflator 01'!$M26</f>
        <v>12.626571968239375</v>
      </c>
      <c r="R26" s="8">
        <f>'CpH N'!R26/'PPI Deflator 01'!$M26</f>
        <v>10.329409268685097</v>
      </c>
      <c r="S26" s="8"/>
    </row>
    <row r="27" spans="1:19" x14ac:dyDescent="0.25">
      <c r="A27" s="7" t="s">
        <v>57</v>
      </c>
      <c r="B27" s="8"/>
      <c r="C27" s="8"/>
      <c r="D27" s="8"/>
      <c r="E27" s="8">
        <f>'CpH N'!E27/'PPI Deflator 01'!I27</f>
        <v>9.8721345848414632</v>
      </c>
      <c r="F27" s="8">
        <f>'CpH N'!F27/'PPI Deflator 01'!J27</f>
        <v>7.5763089136215882</v>
      </c>
      <c r="G27" s="8">
        <f>'CpH N'!G27/'PPI Deflator 01'!K27</f>
        <v>13.387821053503959</v>
      </c>
      <c r="H27" s="8">
        <f>'CpH N'!H27/'PPI Deflator 01'!L27</f>
        <v>11.466529374539952</v>
      </c>
      <c r="I27" s="8">
        <f>'CpH N'!I27/'PPI Deflator 01'!$M27</f>
        <v>8.1502649029046701</v>
      </c>
      <c r="J27" s="8">
        <f>'CpH N'!J27/'PPI Deflator 01'!$M27</f>
        <v>9.9876973128508428</v>
      </c>
      <c r="K27" s="8">
        <f>'CpH N'!K27/'PPI Deflator 01'!$M27</f>
        <v>6.3740000764724387</v>
      </c>
      <c r="L27" s="8">
        <f>'CpH N'!L27/'PPI Deflator 01'!$M27</f>
        <v>16.254606987946804</v>
      </c>
      <c r="M27" s="8">
        <f>'CpH N'!M27/'PPI Deflator 01'!$M27</f>
        <v>14.212252207928694</v>
      </c>
      <c r="N27" s="8">
        <f>'CpH N'!N27/'PPI Deflator 01'!$M27</f>
        <v>15.944193025529881</v>
      </c>
      <c r="O27" s="8">
        <f>'CpH N'!O27/'PPI Deflator 01'!$M27</f>
        <v>9.628043322207688</v>
      </c>
      <c r="P27" s="8">
        <f>'CpH N'!P27/'PPI Deflator 01'!$M27</f>
        <v>12.294912016393109</v>
      </c>
      <c r="Q27" s="8">
        <f>'CpH N'!Q27/'PPI Deflator 01'!$M27</f>
        <v>12.629329889038569</v>
      </c>
      <c r="R27" s="8">
        <f>'CpH N'!R27/'PPI Deflator 01'!$M27</f>
        <v>10.482007610582555</v>
      </c>
      <c r="S27" s="8"/>
    </row>
    <row r="28" spans="1:19" x14ac:dyDescent="0.25">
      <c r="A28" s="7" t="s">
        <v>58</v>
      </c>
      <c r="B28" s="8"/>
      <c r="C28" s="8"/>
      <c r="D28" s="8"/>
      <c r="E28" s="8">
        <f>'CpH N'!E28/'PPI Deflator 01'!I28</f>
        <v>9.7360035759590993</v>
      </c>
      <c r="F28" s="8">
        <f>'CpH N'!F28/'PPI Deflator 01'!J28</f>
        <v>7.9242406921320239</v>
      </c>
      <c r="G28" s="8">
        <f>'CpH N'!G28/'PPI Deflator 01'!K28</f>
        <v>13.714162813079781</v>
      </c>
      <c r="H28" s="8">
        <f>'CpH N'!H28/'PPI Deflator 01'!L28</f>
        <v>11.475253524279742</v>
      </c>
      <c r="I28" s="8">
        <f>'CpH N'!I28/'PPI Deflator 01'!$M28</f>
        <v>7.9725488906077278</v>
      </c>
      <c r="J28" s="8">
        <f>'CpH N'!J28/'PPI Deflator 01'!$M28</f>
        <v>10.096610802856306</v>
      </c>
      <c r="K28" s="8">
        <f>'CpH N'!K28/'PPI Deflator 01'!$M28</f>
        <v>6.4526920456551897</v>
      </c>
      <c r="L28" s="8">
        <f>'CpH N'!L28/'PPI Deflator 01'!$M28</f>
        <v>16.206575584191064</v>
      </c>
      <c r="M28" s="8">
        <f>'CpH N'!M28/'PPI Deflator 01'!$M28</f>
        <v>15.236315542556795</v>
      </c>
      <c r="N28" s="8">
        <f>'CpH N'!N28/'PPI Deflator 01'!$M28</f>
        <v>15.826783823512283</v>
      </c>
      <c r="O28" s="8">
        <f>'CpH N'!O28/'PPI Deflator 01'!$M28</f>
        <v>9.8319643468318834</v>
      </c>
      <c r="P28" s="8">
        <f>'CpH N'!P28/'PPI Deflator 01'!$M28</f>
        <v>12.483301823774964</v>
      </c>
      <c r="Q28" s="8">
        <f>'CpH N'!Q28/'PPI Deflator 01'!$M28</f>
        <v>12.52476344854634</v>
      </c>
      <c r="R28" s="8">
        <f>'CpH N'!R28/'PPI Deflator 01'!$M28</f>
        <v>10.109011766894126</v>
      </c>
      <c r="S28" s="8"/>
    </row>
    <row r="29" spans="1:19" x14ac:dyDescent="0.25">
      <c r="A29" s="7" t="s">
        <v>59</v>
      </c>
      <c r="B29" s="8"/>
      <c r="C29" s="8"/>
      <c r="D29" s="8"/>
      <c r="E29" s="8">
        <f>'CpH N'!E29/'PPI Deflator 01'!I29</f>
        <v>8.8510017081870256</v>
      </c>
      <c r="F29" s="8">
        <f>'CpH N'!F29/'PPI Deflator 01'!J29</f>
        <v>7.9225258110380041</v>
      </c>
      <c r="G29" s="8">
        <f>'CpH N'!G29/'PPI Deflator 01'!K29</f>
        <v>13.430491292068355</v>
      </c>
      <c r="H29" s="8">
        <f>'CpH N'!H29/'PPI Deflator 01'!L29</f>
        <v>10.957008138259525</v>
      </c>
      <c r="I29" s="8">
        <f>'CpH N'!I29/'PPI Deflator 01'!$M29</f>
        <v>8.1781340627521253</v>
      </c>
      <c r="J29" s="8">
        <f>'CpH N'!J29/'PPI Deflator 01'!$M29</f>
        <v>10.293485307038026</v>
      </c>
      <c r="K29" s="8">
        <f>'CpH N'!K29/'PPI Deflator 01'!$M29</f>
        <v>6.6520721306981487</v>
      </c>
      <c r="L29" s="8">
        <f>'CpH N'!L29/'PPI Deflator 01'!$M29</f>
        <v>16.720020002874922</v>
      </c>
      <c r="M29" s="8">
        <f>'CpH N'!M29/'PPI Deflator 01'!$M29</f>
        <v>15.547089893143696</v>
      </c>
      <c r="N29" s="8">
        <f>'CpH N'!N29/'PPI Deflator 01'!$M29</f>
        <v>15.305653849756384</v>
      </c>
      <c r="O29" s="8">
        <f>'CpH N'!O29/'PPI Deflator 01'!$M29</f>
        <v>9.2065582685395722</v>
      </c>
      <c r="P29" s="8">
        <f>'CpH N'!P29/'PPI Deflator 01'!$M29</f>
        <v>12.602852721575564</v>
      </c>
      <c r="Q29" s="8">
        <f>'CpH N'!Q29/'PPI Deflator 01'!$M29</f>
        <v>12.506606974571707</v>
      </c>
      <c r="R29" s="8">
        <f>'CpH N'!R29/'PPI Deflator 01'!$M29</f>
        <v>10.503039884036284</v>
      </c>
      <c r="S29" s="8"/>
    </row>
    <row r="30" spans="1:19" x14ac:dyDescent="0.25">
      <c r="A30" s="7" t="s">
        <v>60</v>
      </c>
      <c r="B30" s="8"/>
      <c r="C30" s="8"/>
      <c r="D30" s="8"/>
      <c r="E30" s="8">
        <f>'CpH N'!E30/'PPI Deflator 01'!I30</f>
        <v>9.2790643731393274</v>
      </c>
      <c r="F30" s="8">
        <f>'CpH N'!F30/'PPI Deflator 01'!J30</f>
        <v>7.7506779346348935</v>
      </c>
      <c r="G30" s="8">
        <f>'CpH N'!G30/'PPI Deflator 01'!K30</f>
        <v>13.410309051161818</v>
      </c>
      <c r="H30" s="8">
        <f>'CpH N'!H30/'PPI Deflator 01'!L30</f>
        <v>11.566168789081305</v>
      </c>
      <c r="I30" s="8">
        <f>'CpH N'!I30/'PPI Deflator 01'!$M30</f>
        <v>8.2381226117068067</v>
      </c>
      <c r="J30" s="8">
        <f>'CpH N'!J30/'PPI Deflator 01'!$M30</f>
        <v>10.302828120200743</v>
      </c>
      <c r="K30" s="8">
        <f>'CpH N'!K30/'PPI Deflator 01'!$M30</f>
        <v>6.620032496218899</v>
      </c>
      <c r="L30" s="8">
        <f>'CpH N'!L30/'PPI Deflator 01'!$M30</f>
        <v>16.382485480044839</v>
      </c>
      <c r="M30" s="8">
        <f>'CpH N'!M30/'PPI Deflator 01'!$M30</f>
        <v>15.041370849306867</v>
      </c>
      <c r="N30" s="8">
        <f>'CpH N'!N30/'PPI Deflator 01'!$M30</f>
        <v>16.054654561210121</v>
      </c>
      <c r="O30" s="8">
        <f>'CpH N'!O30/'PPI Deflator 01'!$M30</f>
        <v>9.719339246679862</v>
      </c>
      <c r="P30" s="8">
        <f>'CpH N'!P30/'PPI Deflator 01'!$M30</f>
        <v>12.706864382455022</v>
      </c>
      <c r="Q30" s="8">
        <f>'CpH N'!Q30/'PPI Deflator 01'!$M30</f>
        <v>12.821620902783019</v>
      </c>
      <c r="R30" s="8">
        <f>'CpH N'!R30/'PPI Deflator 01'!$M30</f>
        <v>10.422236524385458</v>
      </c>
      <c r="S30" s="8"/>
    </row>
    <row r="31" spans="1:19" x14ac:dyDescent="0.25">
      <c r="A31" s="7" t="s">
        <v>61</v>
      </c>
      <c r="B31" s="8"/>
      <c r="C31" s="8"/>
      <c r="D31" s="8"/>
      <c r="E31" s="8">
        <f>'CpH N'!E31/'PPI Deflator 01'!I31</f>
        <v>8.5664597990272622</v>
      </c>
      <c r="F31" s="8">
        <f>'CpH N'!F31/'PPI Deflator 01'!J31</f>
        <v>8.5298226115455638</v>
      </c>
      <c r="G31" s="8">
        <f>'CpH N'!G31/'PPI Deflator 01'!K31</f>
        <v>13.698898198634891</v>
      </c>
      <c r="H31" s="8">
        <f>'CpH N'!H31/'PPI Deflator 01'!L31</f>
        <v>11.69599633822877</v>
      </c>
      <c r="I31" s="8">
        <f>'CpH N'!I31/'PPI Deflator 01'!$M31</f>
        <v>8.1230698123549576</v>
      </c>
      <c r="J31" s="8">
        <f>'CpH N'!J31/'PPI Deflator 01'!$M31</f>
        <v>10.791127399462161</v>
      </c>
      <c r="K31" s="8">
        <f>'CpH N'!K31/'PPI Deflator 01'!$M31</f>
        <v>6.5634498425838776</v>
      </c>
      <c r="L31" s="8">
        <f>'CpH N'!L31/'PPI Deflator 01'!$M31</f>
        <v>16.765149866691605</v>
      </c>
      <c r="M31" s="8">
        <f>'CpH N'!M31/'PPI Deflator 01'!$M31</f>
        <v>15.360655276691308</v>
      </c>
      <c r="N31" s="8">
        <f>'CpH N'!N31/'PPI Deflator 01'!$M31</f>
        <v>14.949385865222098</v>
      </c>
      <c r="O31" s="8">
        <f>'CpH N'!O31/'PPI Deflator 01'!$M31</f>
        <v>9.7858874208195701</v>
      </c>
      <c r="P31" s="8">
        <f>'CpH N'!P31/'PPI Deflator 01'!$M31</f>
        <v>13.16831951812763</v>
      </c>
      <c r="Q31" s="8">
        <f>'CpH N'!Q31/'PPI Deflator 01'!$M31</f>
        <v>12.923768801948603</v>
      </c>
      <c r="R31" s="8">
        <f>'CpH N'!R31/'PPI Deflator 01'!$M31</f>
        <v>10.441342348679466</v>
      </c>
      <c r="S31" s="8"/>
    </row>
    <row r="32" spans="1:19" x14ac:dyDescent="0.25">
      <c r="A32" s="7" t="s">
        <v>62</v>
      </c>
      <c r="B32" s="8"/>
      <c r="C32" s="8"/>
      <c r="D32" s="8"/>
      <c r="E32" s="8">
        <f>'CpH N'!E32/'PPI Deflator 01'!I32</f>
        <v>9.0475652533956925</v>
      </c>
      <c r="F32" s="8">
        <f>'CpH N'!F32/'PPI Deflator 01'!J32</f>
        <v>8.1878238637779877</v>
      </c>
      <c r="G32" s="8">
        <f>'CpH N'!G32/'PPI Deflator 01'!K32</f>
        <v>13.597828080126853</v>
      </c>
      <c r="H32" s="8">
        <f>'CpH N'!H32/'PPI Deflator 01'!L32</f>
        <v>11.6847223192703</v>
      </c>
      <c r="I32" s="8">
        <f>'CpH N'!I32/'PPI Deflator 01'!$M32</f>
        <v>8.5398199211151571</v>
      </c>
      <c r="J32" s="8">
        <f>'CpH N'!J32/'PPI Deflator 01'!$M32</f>
        <v>10.561354355582916</v>
      </c>
      <c r="K32" s="8">
        <f>'CpH N'!K32/'PPI Deflator 01'!$M32</f>
        <v>6.6746241700746083</v>
      </c>
      <c r="L32" s="8">
        <f>'CpH N'!L32/'PPI Deflator 01'!$M32</f>
        <v>17.811169159120887</v>
      </c>
      <c r="M32" s="8">
        <f>'CpH N'!M32/'PPI Deflator 01'!$M32</f>
        <v>15.803293282540068</v>
      </c>
      <c r="N32" s="8">
        <f>'CpH N'!N32/'PPI Deflator 01'!$M32</f>
        <v>15.730484813279013</v>
      </c>
      <c r="O32" s="8">
        <f>'CpH N'!O32/'PPI Deflator 01'!$M32</f>
        <v>10.096564370060806</v>
      </c>
      <c r="P32" s="8">
        <f>'CpH N'!P32/'PPI Deflator 01'!$M32</f>
        <v>12.78135293932883</v>
      </c>
      <c r="Q32" s="8">
        <f>'CpH N'!Q32/'PPI Deflator 01'!$M32</f>
        <v>12.978056696520262</v>
      </c>
      <c r="R32" s="8">
        <f>'CpH N'!R32/'PPI Deflator 01'!$M32</f>
        <v>10.922969369168234</v>
      </c>
      <c r="S32" s="8"/>
    </row>
    <row r="33" spans="1:19" x14ac:dyDescent="0.25">
      <c r="A33" s="7" t="s">
        <v>63</v>
      </c>
      <c r="B33" s="8"/>
      <c r="C33" s="8"/>
      <c r="D33" s="8"/>
      <c r="E33" s="8">
        <f>'CpH N'!E33/'PPI Deflator 01'!I33</f>
        <v>9.0972799744451507</v>
      </c>
      <c r="F33" s="8">
        <f>'CpH N'!F33/'PPI Deflator 01'!J33</f>
        <v>8.6959080989314721</v>
      </c>
      <c r="G33" s="8">
        <f>'CpH N'!G33/'PPI Deflator 01'!K33</f>
        <v>13.630091308286797</v>
      </c>
      <c r="H33" s="8">
        <f>'CpH N'!H33/'PPI Deflator 01'!L33</f>
        <v>11.111253309068703</v>
      </c>
      <c r="I33" s="8">
        <f>'CpH N'!I33/'PPI Deflator 01'!$M33</f>
        <v>8.1968115656692024</v>
      </c>
      <c r="J33" s="8">
        <f>'CpH N'!J33/'PPI Deflator 01'!$M33</f>
        <v>10.692586725559034</v>
      </c>
      <c r="K33" s="8">
        <f>'CpH N'!K33/'PPI Deflator 01'!$M33</f>
        <v>6.8747931756389047</v>
      </c>
      <c r="L33" s="8">
        <f>'CpH N'!L33/'PPI Deflator 01'!$M33</f>
        <v>16.807101694005908</v>
      </c>
      <c r="M33" s="8">
        <f>'CpH N'!M33/'PPI Deflator 01'!$M33</f>
        <v>15.459387883906979</v>
      </c>
      <c r="N33" s="8">
        <f>'CpH N'!N33/'PPI Deflator 01'!$M33</f>
        <v>15.275746284394137</v>
      </c>
      <c r="O33" s="8">
        <f>'CpH N'!O33/'PPI Deflator 01'!$M33</f>
        <v>9.7714467765699204</v>
      </c>
      <c r="P33" s="8">
        <f>'CpH N'!P33/'PPI Deflator 01'!$M33</f>
        <v>12.824150946260312</v>
      </c>
      <c r="Q33" s="8">
        <f>'CpH N'!Q33/'PPI Deflator 01'!$M33</f>
        <v>12.756469175503288</v>
      </c>
      <c r="R33" s="8">
        <f>'CpH N'!R33/'PPI Deflator 01'!$M33</f>
        <v>10.972229601497855</v>
      </c>
      <c r="S33" s="8"/>
    </row>
    <row r="34" spans="1:19" x14ac:dyDescent="0.25">
      <c r="A34" s="7" t="s">
        <v>64</v>
      </c>
      <c r="B34" s="8"/>
      <c r="C34" s="8"/>
      <c r="D34" s="8"/>
      <c r="E34" s="8">
        <f>'CpH N'!E34/'PPI Deflator 01'!I34</f>
        <v>9.330453062276133</v>
      </c>
      <c r="F34" s="8">
        <f>'CpH N'!F34/'PPI Deflator 01'!J34</f>
        <v>8.7860580402211141</v>
      </c>
      <c r="G34" s="8">
        <f>'CpH N'!G34/'PPI Deflator 01'!K34</f>
        <v>13.414190287520812</v>
      </c>
      <c r="H34" s="8">
        <f>'CpH N'!H34/'PPI Deflator 01'!L34</f>
        <v>11.297146946244295</v>
      </c>
      <c r="I34" s="8">
        <f>'CpH N'!I34/'PPI Deflator 01'!$M34</f>
        <v>8.2826057637415413</v>
      </c>
      <c r="J34" s="8">
        <f>'CpH N'!J34/'PPI Deflator 01'!$M34</f>
        <v>10.152370186850643</v>
      </c>
      <c r="K34" s="8">
        <f>'CpH N'!K34/'PPI Deflator 01'!$M34</f>
        <v>6.694519820109325</v>
      </c>
      <c r="L34" s="8">
        <f>'CpH N'!L34/'PPI Deflator 01'!$M34</f>
        <v>17.099711263934608</v>
      </c>
      <c r="M34" s="8">
        <f>'CpH N'!M34/'PPI Deflator 01'!$M34</f>
        <v>15.085943754176217</v>
      </c>
      <c r="N34" s="8">
        <f>'CpH N'!N34/'PPI Deflator 01'!$M34</f>
        <v>15.176699453206727</v>
      </c>
      <c r="O34" s="8">
        <f>'CpH N'!O34/'PPI Deflator 01'!$M34</f>
        <v>9.7643840641962498</v>
      </c>
      <c r="P34" s="8">
        <f>'CpH N'!P34/'PPI Deflator 01'!$M34</f>
        <v>13.249396118046807</v>
      </c>
      <c r="Q34" s="8">
        <f>'CpH N'!Q34/'PPI Deflator 01'!$M34</f>
        <v>12.866789691231618</v>
      </c>
      <c r="R34" s="8">
        <f>'CpH N'!R34/'PPI Deflator 01'!$M34</f>
        <v>10.878634934321212</v>
      </c>
      <c r="S34" s="8"/>
    </row>
    <row r="35" spans="1:19" x14ac:dyDescent="0.25">
      <c r="A35" s="7" t="s">
        <v>65</v>
      </c>
      <c r="B35" s="8"/>
      <c r="C35" s="8"/>
      <c r="D35" s="8"/>
      <c r="E35" s="8">
        <f>'CpH N'!E35/'PPI Deflator 01'!I35</f>
        <v>12.411176708374716</v>
      </c>
      <c r="F35" s="8">
        <f>'CpH N'!F35/'PPI Deflator 01'!J35</f>
        <v>9.3396862895327679</v>
      </c>
      <c r="G35" s="8">
        <f>'CpH N'!G35/'PPI Deflator 01'!K35</f>
        <v>13.770790364408445</v>
      </c>
      <c r="H35" s="8">
        <f>'CpH N'!H35/'PPI Deflator 01'!L35</f>
        <v>11.215111718841449</v>
      </c>
      <c r="I35" s="8">
        <f>'CpH N'!I35/'PPI Deflator 01'!$M35</f>
        <v>8.2365011616067925</v>
      </c>
      <c r="J35" s="8">
        <f>'CpH N'!J35/'PPI Deflator 01'!$M35</f>
        <v>10.592436181533641</v>
      </c>
      <c r="K35" s="8">
        <f>'CpH N'!K35/'PPI Deflator 01'!$M35</f>
        <v>6.9683195095656281</v>
      </c>
      <c r="L35" s="8">
        <f>'CpH N'!L35/'PPI Deflator 01'!$M35</f>
        <v>17.898266034571893</v>
      </c>
      <c r="M35" s="8">
        <f>'CpH N'!M35/'PPI Deflator 01'!$M35</f>
        <v>15.306885290251946</v>
      </c>
      <c r="N35" s="8">
        <f>'CpH N'!N35/'PPI Deflator 01'!$M35</f>
        <v>15.411951319074451</v>
      </c>
      <c r="O35" s="8">
        <f>'CpH N'!O35/'PPI Deflator 01'!$M35</f>
        <v>10.323651946516579</v>
      </c>
      <c r="P35" s="8">
        <f>'CpH N'!P35/'PPI Deflator 01'!$M35</f>
        <v>13.298274680329472</v>
      </c>
      <c r="Q35" s="8">
        <f>'CpH N'!Q35/'PPI Deflator 01'!$M35</f>
        <v>12.945239207384422</v>
      </c>
      <c r="R35" s="8">
        <f>'CpH N'!R35/'PPI Deflator 01'!$M35</f>
        <v>11.344631568050522</v>
      </c>
      <c r="S35" s="8"/>
    </row>
    <row r="36" spans="1:19" x14ac:dyDescent="0.25">
      <c r="A36" s="7" t="s">
        <v>66</v>
      </c>
      <c r="B36" s="8"/>
      <c r="C36" s="8"/>
      <c r="D36" s="8"/>
      <c r="E36" s="8">
        <f>'CpH N'!E36/'PPI Deflator 01'!I36</f>
        <v>9.9387541077378927</v>
      </c>
      <c r="F36" s="8">
        <f>'CpH N'!F36/'PPI Deflator 01'!J36</f>
        <v>10.157698772538707</v>
      </c>
      <c r="G36" s="8">
        <f>'CpH N'!G36/'PPI Deflator 01'!K36</f>
        <v>13.939531077718817</v>
      </c>
      <c r="H36" s="8">
        <f>'CpH N'!H36/'PPI Deflator 01'!L36</f>
        <v>11.009549380275509</v>
      </c>
      <c r="I36" s="8">
        <f>'CpH N'!I36/'PPI Deflator 01'!$M36</f>
        <v>8.533523318694737</v>
      </c>
      <c r="J36" s="8">
        <f>'CpH N'!J36/'PPI Deflator 01'!$M36</f>
        <v>10.480865981426012</v>
      </c>
      <c r="K36" s="8">
        <f>'CpH N'!K36/'PPI Deflator 01'!$M36</f>
        <v>6.7491306345838868</v>
      </c>
      <c r="L36" s="8">
        <f>'CpH N'!L36/'PPI Deflator 01'!$M36</f>
        <v>17.221657658783588</v>
      </c>
      <c r="M36" s="8">
        <f>'CpH N'!M36/'PPI Deflator 01'!$M36</f>
        <v>16.062557045943137</v>
      </c>
      <c r="N36" s="8">
        <f>'CpH N'!N36/'PPI Deflator 01'!$M36</f>
        <v>15.798578409072803</v>
      </c>
      <c r="O36" s="8">
        <f>'CpH N'!O36/'PPI Deflator 01'!$M36</f>
        <v>9.7875527179757675</v>
      </c>
      <c r="P36" s="8">
        <f>'CpH N'!P36/'PPI Deflator 01'!$M36</f>
        <v>13.255812497449291</v>
      </c>
      <c r="Q36" s="8">
        <f>'CpH N'!Q36/'PPI Deflator 01'!$M36</f>
        <v>13.416703543731252</v>
      </c>
      <c r="R36" s="8">
        <f>'CpH N'!R36/'PPI Deflator 01'!$M36</f>
        <v>11.063596671071425</v>
      </c>
      <c r="S36" s="8"/>
    </row>
    <row r="37" spans="1:19" x14ac:dyDescent="0.25">
      <c r="A37" s="7" t="s">
        <v>67</v>
      </c>
      <c r="B37" s="8"/>
      <c r="C37" s="8"/>
      <c r="D37" s="8"/>
      <c r="E37" s="8">
        <f>'CpH N'!E37/'PPI Deflator 01'!I37</f>
        <v>10.336190533153008</v>
      </c>
      <c r="F37" s="8">
        <f>'CpH N'!F37/'PPI Deflator 01'!J37</f>
        <v>10.244148639631094</v>
      </c>
      <c r="G37" s="8">
        <f>'CpH N'!G37/'PPI Deflator 01'!K37</f>
        <v>13.618742393237776</v>
      </c>
      <c r="H37" s="8">
        <f>'CpH N'!H37/'PPI Deflator 01'!L37</f>
        <v>10.948956020818672</v>
      </c>
      <c r="I37" s="8">
        <f>'CpH N'!I37/'PPI Deflator 01'!$M37</f>
        <v>8.3110012971335436</v>
      </c>
      <c r="J37" s="8">
        <f>'CpH N'!J37/'PPI Deflator 01'!$M37</f>
        <v>10.610045249316773</v>
      </c>
      <c r="K37" s="8">
        <f>'CpH N'!K37/'PPI Deflator 01'!$M37</f>
        <v>7.0366265995221262</v>
      </c>
      <c r="L37" s="8">
        <f>'CpH N'!L37/'PPI Deflator 01'!$M37</f>
        <v>17.021113973157899</v>
      </c>
      <c r="M37" s="8">
        <f>'CpH N'!M37/'PPI Deflator 01'!$M37</f>
        <v>15.689754372685414</v>
      </c>
      <c r="N37" s="8">
        <f>'CpH N'!N37/'PPI Deflator 01'!$M37</f>
        <v>16.330383999077394</v>
      </c>
      <c r="O37" s="8">
        <f>'CpH N'!O37/'PPI Deflator 01'!$M37</f>
        <v>9.9625300337435903</v>
      </c>
      <c r="P37" s="8">
        <f>'CpH N'!P37/'PPI Deflator 01'!$M37</f>
        <v>13.570380092180532</v>
      </c>
      <c r="Q37" s="8">
        <f>'CpH N'!Q37/'PPI Deflator 01'!$M37</f>
        <v>12.932386137653591</v>
      </c>
      <c r="R37" s="8">
        <f>'CpH N'!R37/'PPI Deflator 01'!$M37</f>
        <v>11.126089100473266</v>
      </c>
      <c r="S37" s="8"/>
    </row>
    <row r="38" spans="1:19" x14ac:dyDescent="0.25">
      <c r="A38" s="7" t="s">
        <v>68</v>
      </c>
      <c r="B38" s="8"/>
      <c r="C38" s="8"/>
      <c r="D38" s="8"/>
      <c r="E38" s="8">
        <f>'CpH N'!E38/'PPI Deflator 01'!I38</f>
        <v>10.16632534188445</v>
      </c>
      <c r="F38" s="8">
        <f>'CpH N'!F38/'PPI Deflator 01'!J38</f>
        <v>10.301542033064912</v>
      </c>
      <c r="G38" s="8">
        <f>'CpH N'!G38/'PPI Deflator 01'!K38</f>
        <v>13.563521703167147</v>
      </c>
      <c r="H38" s="8">
        <f>'CpH N'!H38/'PPI Deflator 01'!L38</f>
        <v>11.060193509292649</v>
      </c>
      <c r="I38" s="8">
        <f>'CpH N'!I38/'PPI Deflator 01'!$M38</f>
        <v>8.3933521256783372</v>
      </c>
      <c r="J38" s="8">
        <f>'CpH N'!J38/'PPI Deflator 01'!$M38</f>
        <v>10.861783708462132</v>
      </c>
      <c r="K38" s="8">
        <f>'CpH N'!K38/'PPI Deflator 01'!$M38</f>
        <v>6.985361260589249</v>
      </c>
      <c r="L38" s="8">
        <f>'CpH N'!L38/'PPI Deflator 01'!$M38</f>
        <v>17.007455635321055</v>
      </c>
      <c r="M38" s="8">
        <f>'CpH N'!M38/'PPI Deflator 01'!$M38</f>
        <v>15.485538248046444</v>
      </c>
      <c r="N38" s="8">
        <f>'CpH N'!N38/'PPI Deflator 01'!$M38</f>
        <v>16.026294560938766</v>
      </c>
      <c r="O38" s="8">
        <f>'CpH N'!O38/'PPI Deflator 01'!$M38</f>
        <v>10.556221856721134</v>
      </c>
      <c r="P38" s="8">
        <f>'CpH N'!P38/'PPI Deflator 01'!$M38</f>
        <v>13.247614639268923</v>
      </c>
      <c r="Q38" s="8">
        <f>'CpH N'!Q38/'PPI Deflator 01'!$M38</f>
        <v>12.832456624018548</v>
      </c>
      <c r="R38" s="8">
        <f>'CpH N'!R38/'PPI Deflator 01'!$M38</f>
        <v>11.363995264505682</v>
      </c>
      <c r="S38" s="8"/>
    </row>
    <row r="39" spans="1:19" x14ac:dyDescent="0.25">
      <c r="A39" s="7" t="s">
        <v>69</v>
      </c>
      <c r="B39" s="8"/>
      <c r="C39" s="8"/>
      <c r="D39" s="8"/>
      <c r="E39" s="8">
        <f>'CpH N'!E39/'PPI Deflator 01'!I39</f>
        <v>11.265833238052874</v>
      </c>
      <c r="F39" s="8">
        <f>'CpH N'!F39/'PPI Deflator 01'!J39</f>
        <v>10.10497564129459</v>
      </c>
      <c r="G39" s="8">
        <f>'CpH N'!G39/'PPI Deflator 01'!K39</f>
        <v>13.986338356088515</v>
      </c>
      <c r="H39" s="8">
        <f>'CpH N'!H39/'PPI Deflator 01'!L39</f>
        <v>10.804142423155096</v>
      </c>
      <c r="I39" s="8">
        <f>'CpH N'!I39/'PPI Deflator 01'!$M39</f>
        <v>8.7320187739592505</v>
      </c>
      <c r="J39" s="8">
        <f>'CpH N'!J39/'PPI Deflator 01'!$M39</f>
        <v>11.056578200618283</v>
      </c>
      <c r="K39" s="8">
        <f>'CpH N'!K39/'PPI Deflator 01'!$M39</f>
        <v>6.9025998435990452</v>
      </c>
      <c r="L39" s="8">
        <f>'CpH N'!L39/'PPI Deflator 01'!$M39</f>
        <v>17.221695437098401</v>
      </c>
      <c r="M39" s="8">
        <f>'CpH N'!M39/'PPI Deflator 01'!$M39</f>
        <v>15.438139794702186</v>
      </c>
      <c r="N39" s="8">
        <f>'CpH N'!N39/'PPI Deflator 01'!$M39</f>
        <v>15.64767363528825</v>
      </c>
      <c r="O39" s="8">
        <f>'CpH N'!O39/'PPI Deflator 01'!$M39</f>
        <v>10.695008859821828</v>
      </c>
      <c r="P39" s="8">
        <f>'CpH N'!P39/'PPI Deflator 01'!$M39</f>
        <v>13.575304890227326</v>
      </c>
      <c r="Q39" s="8">
        <f>'CpH N'!Q39/'PPI Deflator 01'!$M39</f>
        <v>13.409924791765963</v>
      </c>
      <c r="R39" s="8">
        <f>'CpH N'!R39/'PPI Deflator 01'!$M39</f>
        <v>11.487403745799741</v>
      </c>
      <c r="S39" s="8"/>
    </row>
    <row r="40" spans="1:19" x14ac:dyDescent="0.25">
      <c r="A40" s="7" t="s">
        <v>70</v>
      </c>
      <c r="B40" s="8"/>
      <c r="C40" s="8"/>
      <c r="D40" s="8"/>
      <c r="E40" s="8">
        <f>'CpH N'!E40/'PPI Deflator 01'!I40</f>
        <v>10.097123794106032</v>
      </c>
      <c r="F40" s="8">
        <f>'CpH N'!F40/'PPI Deflator 01'!J40</f>
        <v>10.214409910970414</v>
      </c>
      <c r="G40" s="8">
        <f>'CpH N'!G40/'PPI Deflator 01'!K40</f>
        <v>13.712418161017922</v>
      </c>
      <c r="H40" s="8">
        <f>'CpH N'!H40/'PPI Deflator 01'!L40</f>
        <v>11.207109973270693</v>
      </c>
      <c r="I40" s="8">
        <f>'CpH N'!I40/'PPI Deflator 01'!$M40</f>
        <v>8.224586968168607</v>
      </c>
      <c r="J40" s="8">
        <f>'CpH N'!J40/'PPI Deflator 01'!$M40</f>
        <v>10.92825764783227</v>
      </c>
      <c r="K40" s="8">
        <f>'CpH N'!K40/'PPI Deflator 01'!$M40</f>
        <v>6.9048890153186582</v>
      </c>
      <c r="L40" s="8">
        <f>'CpH N'!L40/'PPI Deflator 01'!$M40</f>
        <v>17.905602987823055</v>
      </c>
      <c r="M40" s="8">
        <f>'CpH N'!M40/'PPI Deflator 01'!$M40</f>
        <v>15.482373444291909</v>
      </c>
      <c r="N40" s="8">
        <f>'CpH N'!N40/'PPI Deflator 01'!$M40</f>
        <v>16.012547585209362</v>
      </c>
      <c r="O40" s="8">
        <f>'CpH N'!O40/'PPI Deflator 01'!$M40</f>
        <v>9.9684876199899914</v>
      </c>
      <c r="P40" s="8">
        <f>'CpH N'!P40/'PPI Deflator 01'!$M40</f>
        <v>13.265711626926928</v>
      </c>
      <c r="Q40" s="8">
        <f>'CpH N'!Q40/'PPI Deflator 01'!$M40</f>
        <v>12.979464256648431</v>
      </c>
      <c r="R40" s="8">
        <f>'CpH N'!R40/'PPI Deflator 01'!$M40</f>
        <v>11.190653114695232</v>
      </c>
      <c r="S40" s="8"/>
    </row>
    <row r="41" spans="1:19" x14ac:dyDescent="0.25">
      <c r="A41" s="7" t="s">
        <v>71</v>
      </c>
      <c r="B41" s="8"/>
      <c r="C41" s="8"/>
      <c r="D41" s="8"/>
      <c r="E41" s="8">
        <f>'CpH N'!E41/'PPI Deflator 01'!I41</f>
        <v>10.624487611340173</v>
      </c>
      <c r="F41" s="8">
        <f>'CpH N'!F41/'PPI Deflator 01'!J41</f>
        <v>10.818631130142899</v>
      </c>
      <c r="G41" s="8">
        <f>'CpH N'!G41/'PPI Deflator 01'!K41</f>
        <v>13.863164392386805</v>
      </c>
      <c r="H41" s="8">
        <f>'CpH N'!H41/'PPI Deflator 01'!L41</f>
        <v>10.747107399552407</v>
      </c>
      <c r="I41" s="8">
        <f>'CpH N'!I41/'PPI Deflator 01'!$M41</f>
        <v>8.3695404964578515</v>
      </c>
      <c r="J41" s="8">
        <f>'CpH N'!J41/'PPI Deflator 01'!$M41</f>
        <v>10.796032973836777</v>
      </c>
      <c r="K41" s="8">
        <f>'CpH N'!K41/'PPI Deflator 01'!$M41</f>
        <v>6.9955665876159498</v>
      </c>
      <c r="L41" s="8">
        <f>'CpH N'!L41/'PPI Deflator 01'!$M41</f>
        <v>16.756173976666194</v>
      </c>
      <c r="M41" s="8">
        <f>'CpH N'!M41/'PPI Deflator 01'!$M41</f>
        <v>15.212428254916643</v>
      </c>
      <c r="N41" s="8">
        <f>'CpH N'!N41/'PPI Deflator 01'!$M41</f>
        <v>15.897349779421759</v>
      </c>
      <c r="O41" s="8">
        <f>'CpH N'!O41/'PPI Deflator 01'!$M41</f>
        <v>9.9270052126503696</v>
      </c>
      <c r="P41" s="8">
        <f>'CpH N'!P41/'PPI Deflator 01'!$M41</f>
        <v>13.696467483631393</v>
      </c>
      <c r="Q41" s="8">
        <f>'CpH N'!Q41/'PPI Deflator 01'!$M41</f>
        <v>13.004150876564536</v>
      </c>
      <c r="R41" s="8">
        <f>'CpH N'!R41/'PPI Deflator 01'!$M41</f>
        <v>11.831507670329239</v>
      </c>
      <c r="S41" s="8"/>
    </row>
    <row r="42" spans="1:19" x14ac:dyDescent="0.25">
      <c r="A42" s="7" t="s">
        <v>72</v>
      </c>
      <c r="B42" s="8"/>
      <c r="C42" s="8"/>
      <c r="D42" s="8"/>
      <c r="E42" s="8">
        <f>'CpH N'!E42/'PPI Deflator 01'!I42</f>
        <v>11.605203036716595</v>
      </c>
      <c r="F42" s="8">
        <f>'CpH N'!F42/'PPI Deflator 01'!J42</f>
        <v>10.026211691817903</v>
      </c>
      <c r="G42" s="8">
        <f>'CpH N'!G42/'PPI Deflator 01'!K42</f>
        <v>14.050492156385372</v>
      </c>
      <c r="H42" s="8">
        <f>'CpH N'!H42/'PPI Deflator 01'!L42</f>
        <v>11.093584792639298</v>
      </c>
      <c r="I42" s="8">
        <f>'CpH N'!I42/'PPI Deflator 01'!$M42</f>
        <v>8.4611851444020267</v>
      </c>
      <c r="J42" s="8">
        <f>'CpH N'!J42/'PPI Deflator 01'!$M42</f>
        <v>11.022021401872536</v>
      </c>
      <c r="K42" s="8">
        <f>'CpH N'!K42/'PPI Deflator 01'!$M42</f>
        <v>7.0565337888188946</v>
      </c>
      <c r="L42" s="8">
        <f>'CpH N'!L42/'PPI Deflator 01'!$M42</f>
        <v>17.904951163401961</v>
      </c>
      <c r="M42" s="8">
        <f>'CpH N'!M42/'PPI Deflator 01'!$M42</f>
        <v>16.506324847320514</v>
      </c>
      <c r="N42" s="8">
        <f>'CpH N'!N42/'PPI Deflator 01'!$M42</f>
        <v>16.034734947595421</v>
      </c>
      <c r="O42" s="8">
        <f>'CpH N'!O42/'PPI Deflator 01'!$M42</f>
        <v>9.8172269692379519</v>
      </c>
      <c r="P42" s="8">
        <f>'CpH N'!P42/'PPI Deflator 01'!$M42</f>
        <v>13.542260584441355</v>
      </c>
      <c r="Q42" s="8">
        <f>'CpH N'!Q42/'PPI Deflator 01'!$M42</f>
        <v>12.927965033318365</v>
      </c>
      <c r="R42" s="8">
        <f>'CpH N'!R42/'PPI Deflator 01'!$M42</f>
        <v>11.120283485224883</v>
      </c>
      <c r="S42" s="8"/>
    </row>
    <row r="43" spans="1:19" x14ac:dyDescent="0.25">
      <c r="A43" s="7" t="s">
        <v>73</v>
      </c>
      <c r="B43" s="8"/>
      <c r="C43" s="8"/>
      <c r="D43" s="8"/>
      <c r="E43" s="8">
        <f>'CpH N'!E43/'PPI Deflator 01'!I43</f>
        <v>12.153677581187171</v>
      </c>
      <c r="F43" s="8">
        <f>'CpH N'!F43/'PPI Deflator 01'!J43</f>
        <v>10.425209885912068</v>
      </c>
      <c r="G43" s="8">
        <f>'CpH N'!G43/'PPI Deflator 01'!K43</f>
        <v>13.956027121462656</v>
      </c>
      <c r="H43" s="8">
        <f>'CpH N'!H43/'PPI Deflator 01'!L43</f>
        <v>10.900582273747311</v>
      </c>
      <c r="I43" s="8">
        <f>'CpH N'!I43/'PPI Deflator 01'!$M43</f>
        <v>8.6930603799460044</v>
      </c>
      <c r="J43" s="8">
        <f>'CpH N'!J43/'PPI Deflator 01'!$M43</f>
        <v>10.902922519685911</v>
      </c>
      <c r="K43" s="8">
        <f>'CpH N'!K43/'PPI Deflator 01'!$M43</f>
        <v>7.0410598638711228</v>
      </c>
      <c r="L43" s="8">
        <f>'CpH N'!L43/'PPI Deflator 01'!$M43</f>
        <v>17.178926940072678</v>
      </c>
      <c r="M43" s="8">
        <f>'CpH N'!M43/'PPI Deflator 01'!$M43</f>
        <v>16.447684266323435</v>
      </c>
      <c r="N43" s="8">
        <f>'CpH N'!N43/'PPI Deflator 01'!$M43</f>
        <v>16.712218511731471</v>
      </c>
      <c r="O43" s="8">
        <f>'CpH N'!O43/'PPI Deflator 01'!$M43</f>
        <v>10.438599693581363</v>
      </c>
      <c r="P43" s="8">
        <f>'CpH N'!P43/'PPI Deflator 01'!$M43</f>
        <v>13.485639024021674</v>
      </c>
      <c r="Q43" s="8">
        <f>'CpH N'!Q43/'PPI Deflator 01'!$M43</f>
        <v>13.447131432992178</v>
      </c>
      <c r="R43" s="8">
        <f>'CpH N'!R43/'PPI Deflator 01'!$M43</f>
        <v>11.564696142143628</v>
      </c>
      <c r="S43" s="8"/>
    </row>
    <row r="44" spans="1:19" x14ac:dyDescent="0.25">
      <c r="A44" s="7" t="s">
        <v>74</v>
      </c>
      <c r="B44" s="8"/>
      <c r="C44" s="8"/>
      <c r="D44" s="8"/>
      <c r="E44" s="8">
        <f>'CpH N'!E44/'PPI Deflator 01'!I44</f>
        <v>12.130082363719481</v>
      </c>
      <c r="F44" s="8">
        <f>'CpH N'!F44/'PPI Deflator 01'!J44</f>
        <v>11.050011476471353</v>
      </c>
      <c r="G44" s="8">
        <f>'CpH N'!G44/'PPI Deflator 01'!K44</f>
        <v>13.839715457400413</v>
      </c>
      <c r="H44" s="8">
        <f>'CpH N'!H44/'PPI Deflator 01'!L44</f>
        <v>10.720966411092073</v>
      </c>
      <c r="I44" s="8">
        <f>'CpH N'!I44/'PPI Deflator 01'!$M44</f>
        <v>8.3668153691479183</v>
      </c>
      <c r="J44" s="8">
        <f>'CpH N'!J44/'PPI Deflator 01'!$M44</f>
        <v>10.975764513661909</v>
      </c>
      <c r="K44" s="8">
        <f>'CpH N'!K44/'PPI Deflator 01'!$M44</f>
        <v>7.3014767644753586</v>
      </c>
      <c r="L44" s="8">
        <f>'CpH N'!L44/'PPI Deflator 01'!$M44</f>
        <v>18.018104852234423</v>
      </c>
      <c r="M44" s="8">
        <f>'CpH N'!M44/'PPI Deflator 01'!$M44</f>
        <v>15.792566107927854</v>
      </c>
      <c r="N44" s="8">
        <f>'CpH N'!N44/'PPI Deflator 01'!$M44</f>
        <v>16.586340812174456</v>
      </c>
      <c r="O44" s="8">
        <f>'CpH N'!O44/'PPI Deflator 01'!$M44</f>
        <v>10.356516104042461</v>
      </c>
      <c r="P44" s="8">
        <f>'CpH N'!P44/'PPI Deflator 01'!$M44</f>
        <v>13.462816054176596</v>
      </c>
      <c r="Q44" s="8">
        <f>'CpH N'!Q44/'PPI Deflator 01'!$M44</f>
        <v>13.088180183480842</v>
      </c>
      <c r="R44" s="8">
        <f>'CpH N'!R44/'PPI Deflator 01'!$M44</f>
        <v>11.297337027957118</v>
      </c>
      <c r="S44" s="8"/>
    </row>
    <row r="45" spans="1:19" x14ac:dyDescent="0.25">
      <c r="A45" s="7" t="s">
        <v>75</v>
      </c>
      <c r="B45" s="8"/>
      <c r="C45" s="8"/>
      <c r="D45" s="8"/>
      <c r="E45" s="8">
        <f>'CpH N'!E45/'PPI Deflator 01'!I45</f>
        <v>10.647606081725913</v>
      </c>
      <c r="F45" s="8">
        <f>'CpH N'!F45/'PPI Deflator 01'!J45</f>
        <v>11.471495599291</v>
      </c>
      <c r="G45" s="8">
        <f>'CpH N'!G45/'PPI Deflator 01'!K45</f>
        <v>13.923368005078229</v>
      </c>
      <c r="H45" s="8">
        <f>'CpH N'!H45/'PPI Deflator 01'!L45</f>
        <v>10.611694563680686</v>
      </c>
      <c r="I45" s="8">
        <f>'CpH N'!I45/'PPI Deflator 01'!$M45</f>
        <v>8.526554205149008</v>
      </c>
      <c r="J45" s="8">
        <f>'CpH N'!J45/'PPI Deflator 01'!$M45</f>
        <v>10.881603912330778</v>
      </c>
      <c r="K45" s="8">
        <f>'CpH N'!K45/'PPI Deflator 01'!$M45</f>
        <v>7.2758101590697599</v>
      </c>
      <c r="L45" s="8">
        <f>'CpH N'!L45/'PPI Deflator 01'!$M45</f>
        <v>17.625127279972205</v>
      </c>
      <c r="M45" s="8">
        <f>'CpH N'!M45/'PPI Deflator 01'!$M45</f>
        <v>15.83371362428614</v>
      </c>
      <c r="N45" s="8">
        <f>'CpH N'!N45/'PPI Deflator 01'!$M45</f>
        <v>15.506575350431275</v>
      </c>
      <c r="O45" s="8">
        <f>'CpH N'!O45/'PPI Deflator 01'!$M45</f>
        <v>10.29719376044053</v>
      </c>
      <c r="P45" s="8">
        <f>'CpH N'!P45/'PPI Deflator 01'!$M45</f>
        <v>13.350738619141408</v>
      </c>
      <c r="Q45" s="8">
        <f>'CpH N'!Q45/'PPI Deflator 01'!$M45</f>
        <v>13.003583273928225</v>
      </c>
      <c r="R45" s="8">
        <f>'CpH N'!R45/'PPI Deflator 01'!$M45</f>
        <v>11.386194754929205</v>
      </c>
      <c r="S45" s="8"/>
    </row>
    <row r="46" spans="1:19" x14ac:dyDescent="0.25">
      <c r="A46" s="7" t="s">
        <v>76</v>
      </c>
      <c r="B46" s="8"/>
      <c r="C46" s="8"/>
      <c r="D46" s="8"/>
      <c r="E46" s="8">
        <f>'CpH N'!E46/'PPI Deflator 01'!I46</f>
        <v>10.624005080340117</v>
      </c>
      <c r="F46" s="8">
        <f>'CpH N'!F46/'PPI Deflator 01'!J46</f>
        <v>12.220918614734677</v>
      </c>
      <c r="G46" s="8">
        <f>'CpH N'!G46/'PPI Deflator 01'!K46</f>
        <v>13.625206841171268</v>
      </c>
      <c r="H46" s="8">
        <f>'CpH N'!H46/'PPI Deflator 01'!L46</f>
        <v>10.709919000067766</v>
      </c>
      <c r="I46" s="8">
        <f>'CpH N'!I46/'PPI Deflator 01'!$M46</f>
        <v>8.6090909152701194</v>
      </c>
      <c r="J46" s="8">
        <f>'CpH N'!J46/'PPI Deflator 01'!$M46</f>
        <v>10.705489222847079</v>
      </c>
      <c r="K46" s="8">
        <f>'CpH N'!K46/'PPI Deflator 01'!$M46</f>
        <v>7.0890778597468049</v>
      </c>
      <c r="L46" s="8">
        <f>'CpH N'!L46/'PPI Deflator 01'!$M46</f>
        <v>16.756354209928574</v>
      </c>
      <c r="M46" s="8">
        <f>'CpH N'!M46/'PPI Deflator 01'!$M46</f>
        <v>16.956732655672372</v>
      </c>
      <c r="N46" s="8">
        <f>'CpH N'!N46/'PPI Deflator 01'!$M46</f>
        <v>15.651161459128414</v>
      </c>
      <c r="O46" s="8">
        <f>'CpH N'!O46/'PPI Deflator 01'!$M46</f>
        <v>10.129955935987125</v>
      </c>
      <c r="P46" s="8">
        <f>'CpH N'!P46/'PPI Deflator 01'!$M46</f>
        <v>13.550826022384379</v>
      </c>
      <c r="Q46" s="8">
        <f>'CpH N'!Q46/'PPI Deflator 01'!$M46</f>
        <v>12.786142662726066</v>
      </c>
      <c r="R46" s="8">
        <f>'CpH N'!R46/'PPI Deflator 01'!$M46</f>
        <v>11.224826258182944</v>
      </c>
      <c r="S46" s="8"/>
    </row>
    <row r="47" spans="1:19" x14ac:dyDescent="0.25">
      <c r="A47" s="7" t="s">
        <v>77</v>
      </c>
      <c r="B47" s="8"/>
      <c r="C47" s="8"/>
      <c r="D47" s="8"/>
      <c r="E47" s="8">
        <f>'CpH N'!E47/'PPI Deflator 01'!I47</f>
        <v>8.2892865597221146</v>
      </c>
      <c r="F47" s="8">
        <f>'CpH N'!F47/'PPI Deflator 01'!J47</f>
        <v>12.271729056388027</v>
      </c>
      <c r="G47" s="8">
        <f>'CpH N'!G47/'PPI Deflator 01'!K47</f>
        <v>13.545554431681433</v>
      </c>
      <c r="H47" s="8">
        <f>'CpH N'!H47/'PPI Deflator 01'!L47</f>
        <v>10.647475050700985</v>
      </c>
      <c r="I47" s="8">
        <f>'CpH N'!I47/'PPI Deflator 01'!$M47</f>
        <v>8.5030344674422125</v>
      </c>
      <c r="J47" s="8">
        <f>'CpH N'!J47/'PPI Deflator 01'!$M47</f>
        <v>11.187914903595763</v>
      </c>
      <c r="K47" s="8">
        <f>'CpH N'!K47/'PPI Deflator 01'!$M47</f>
        <v>6.6435701428739726</v>
      </c>
      <c r="L47" s="8">
        <f>'CpH N'!L47/'PPI Deflator 01'!$M47</f>
        <v>17.243155271376068</v>
      </c>
      <c r="M47" s="8">
        <f>'CpH N'!M47/'PPI Deflator 01'!$M47</f>
        <v>17.273049779623875</v>
      </c>
      <c r="N47" s="8">
        <f>'CpH N'!N47/'PPI Deflator 01'!$M47</f>
        <v>17.664455989550056</v>
      </c>
      <c r="O47" s="8">
        <f>'CpH N'!O47/'PPI Deflator 01'!$M47</f>
        <v>10.268885299340083</v>
      </c>
      <c r="P47" s="8">
        <f>'CpH N'!P47/'PPI Deflator 01'!$M47</f>
        <v>13.432104408560168</v>
      </c>
      <c r="Q47" s="8">
        <f>'CpH N'!Q47/'PPI Deflator 01'!$M47</f>
        <v>13.069936827021008</v>
      </c>
      <c r="R47" s="8">
        <f>'CpH N'!R47/'PPI Deflator 01'!$M47</f>
        <v>11.524928513090726</v>
      </c>
      <c r="S47" s="8"/>
    </row>
    <row r="48" spans="1:19" x14ac:dyDescent="0.25">
      <c r="A48" s="7" t="s">
        <v>78</v>
      </c>
      <c r="B48" s="8"/>
      <c r="C48" s="8"/>
      <c r="D48" s="8"/>
      <c r="E48" s="8">
        <f>'CpH N'!E48/'PPI Deflator 01'!I48</f>
        <v>7.5641301840683086</v>
      </c>
      <c r="F48" s="8">
        <f>'CpH N'!F48/'PPI Deflator 01'!J48</f>
        <v>12.208582948835677</v>
      </c>
      <c r="G48" s="8">
        <f>'CpH N'!G48/'PPI Deflator 01'!K48</f>
        <v>12.776578714051993</v>
      </c>
      <c r="H48" s="8">
        <f>'CpH N'!H48/'PPI Deflator 01'!L48</f>
        <v>10.640819848719731</v>
      </c>
      <c r="I48" s="8">
        <f>'CpH N'!I48/'PPI Deflator 01'!$M48</f>
        <v>8.2931173653999579</v>
      </c>
      <c r="J48" s="8">
        <f>'CpH N'!J48/'PPI Deflator 01'!$M48</f>
        <v>11.076041954289062</v>
      </c>
      <c r="K48" s="8">
        <f>'CpH N'!K48/'PPI Deflator 01'!$M48</f>
        <v>6.8794256683616082</v>
      </c>
      <c r="L48" s="8">
        <f>'CpH N'!L48/'PPI Deflator 01'!$M48</f>
        <v>16.890072441400807</v>
      </c>
      <c r="M48" s="8">
        <f>'CpH N'!M48/'PPI Deflator 01'!$M48</f>
        <v>16.761057772092919</v>
      </c>
      <c r="N48" s="8">
        <f>'CpH N'!N48/'PPI Deflator 01'!$M48</f>
        <v>16.552292345326993</v>
      </c>
      <c r="O48" s="8">
        <f>'CpH N'!O48/'PPI Deflator 01'!$M48</f>
        <v>10.25474709961431</v>
      </c>
      <c r="P48" s="8">
        <f>'CpH N'!P48/'PPI Deflator 01'!$M48</f>
        <v>13.096966334509514</v>
      </c>
      <c r="Q48" s="8">
        <f>'CpH N'!Q48/'PPI Deflator 01'!$M48</f>
        <v>12.656814755368007</v>
      </c>
      <c r="R48" s="8">
        <f>'CpH N'!R48/'PPI Deflator 01'!$M48</f>
        <v>11.546162418002723</v>
      </c>
      <c r="S48" s="8"/>
    </row>
    <row r="49" spans="1:19" x14ac:dyDescent="0.25">
      <c r="A49" s="7" t="s">
        <v>79</v>
      </c>
      <c r="B49" s="8"/>
      <c r="C49" s="8"/>
      <c r="D49" s="8"/>
      <c r="E49" s="8">
        <f>'CpH N'!E49/'PPI Deflator 01'!I49</f>
        <v>10.208206294548775</v>
      </c>
      <c r="F49" s="8">
        <f>'CpH N'!F49/'PPI Deflator 01'!J49</f>
        <v>13.734932207275957</v>
      </c>
      <c r="G49" s="8">
        <f>'CpH N'!G49/'PPI Deflator 01'!K49</f>
        <v>12.991869533674675</v>
      </c>
      <c r="H49" s="8">
        <f>'CpH N'!H49/'PPI Deflator 01'!L49</f>
        <v>10.796345192991136</v>
      </c>
      <c r="I49" s="8">
        <f>'CpH N'!I49/'PPI Deflator 01'!$M49</f>
        <v>8.6373616976876306</v>
      </c>
      <c r="J49" s="8">
        <f>'CpH N'!J49/'PPI Deflator 01'!$M49</f>
        <v>11.25657331203133</v>
      </c>
      <c r="K49" s="8">
        <f>'CpH N'!K49/'PPI Deflator 01'!$M49</f>
        <v>6.789043639538856</v>
      </c>
      <c r="L49" s="8">
        <f>'CpH N'!L49/'PPI Deflator 01'!$M49</f>
        <v>17.667694530982189</v>
      </c>
      <c r="M49" s="8">
        <f>'CpH N'!M49/'PPI Deflator 01'!$M49</f>
        <v>15.858225106660802</v>
      </c>
      <c r="N49" s="8">
        <f>'CpH N'!N49/'PPI Deflator 01'!$M49</f>
        <v>16.098119824832267</v>
      </c>
      <c r="O49" s="8">
        <f>'CpH N'!O49/'PPI Deflator 01'!$M49</f>
        <v>9.8916952849458841</v>
      </c>
      <c r="P49" s="8">
        <f>'CpH N'!P49/'PPI Deflator 01'!$M49</f>
        <v>13.113303551871313</v>
      </c>
      <c r="Q49" s="8">
        <f>'CpH N'!Q49/'PPI Deflator 01'!$M49</f>
        <v>12.74876153830771</v>
      </c>
      <c r="R49" s="8">
        <f>'CpH N'!R49/'PPI Deflator 01'!$M49</f>
        <v>11.139835771266346</v>
      </c>
      <c r="S49" s="8"/>
    </row>
    <row r="50" spans="1:19" x14ac:dyDescent="0.25">
      <c r="A50" s="7" t="s">
        <v>80</v>
      </c>
      <c r="B50" s="8"/>
      <c r="C50" s="8"/>
      <c r="D50" s="8"/>
      <c r="E50" s="8">
        <f>'CpH N'!E50/'PPI Deflator 01'!I50</f>
        <v>8.3484033547155079</v>
      </c>
      <c r="F50" s="8">
        <f>'CpH N'!F50/'PPI Deflator 01'!J50</f>
        <v>12.294075339687673</v>
      </c>
      <c r="G50" s="8">
        <f>'CpH N'!G50/'PPI Deflator 01'!K50</f>
        <v>13.810090586217225</v>
      </c>
      <c r="H50" s="8">
        <f>'CpH N'!H50/'PPI Deflator 01'!L50</f>
        <v>11.105436982511986</v>
      </c>
      <c r="I50" s="8">
        <f>'CpH N'!I50/'PPI Deflator 01'!$M50</f>
        <v>8.7300069226327039</v>
      </c>
      <c r="J50" s="8">
        <f>'CpH N'!J50/'PPI Deflator 01'!$M50</f>
        <v>10.709496383674953</v>
      </c>
      <c r="K50" s="8">
        <f>'CpH N'!K50/'PPI Deflator 01'!$M50</f>
        <v>7.0468293235837667</v>
      </c>
      <c r="L50" s="8">
        <f>'CpH N'!L50/'PPI Deflator 01'!$M50</f>
        <v>17.963958473321537</v>
      </c>
      <c r="M50" s="8">
        <f>'CpH N'!M50/'PPI Deflator 01'!$M50</f>
        <v>16.80910308922299</v>
      </c>
      <c r="N50" s="8">
        <f>'CpH N'!N50/'PPI Deflator 01'!$M50</f>
        <v>16.198093283845843</v>
      </c>
      <c r="O50" s="8">
        <f>'CpH N'!O50/'PPI Deflator 01'!$M50</f>
        <v>10.65599884462231</v>
      </c>
      <c r="P50" s="8">
        <f>'CpH N'!P50/'PPI Deflator 01'!$M50</f>
        <v>13.638033951184491</v>
      </c>
      <c r="Q50" s="8">
        <f>'CpH N'!Q50/'PPI Deflator 01'!$M50</f>
        <v>12.887325707045656</v>
      </c>
      <c r="R50" s="8">
        <f>'CpH N'!R50/'PPI Deflator 01'!$M50</f>
        <v>11.718161812066143</v>
      </c>
      <c r="S50" s="8"/>
    </row>
    <row r="51" spans="1:19" x14ac:dyDescent="0.25">
      <c r="A51" s="7" t="s">
        <v>81</v>
      </c>
      <c r="B51" s="8"/>
      <c r="C51" s="8"/>
      <c r="D51" s="8"/>
      <c r="E51" s="8">
        <f>'CpH N'!E51/'PPI Deflator 01'!I51</f>
        <v>9.0123776828188973</v>
      </c>
      <c r="F51" s="8">
        <f>'CpH N'!F51/'PPI Deflator 01'!J51</f>
        <v>12.911782450202297</v>
      </c>
      <c r="G51" s="8">
        <f>'CpH N'!G51/'PPI Deflator 01'!K51</f>
        <v>13.935308461223135</v>
      </c>
      <c r="H51" s="8">
        <f>'CpH N'!H51/'PPI Deflator 01'!L51</f>
        <v>11.0591103416675</v>
      </c>
      <c r="I51" s="8">
        <f>'CpH N'!I51/'PPI Deflator 01'!$M51</f>
        <v>8.8607448123929018</v>
      </c>
      <c r="J51" s="8">
        <f>'CpH N'!J51/'PPI Deflator 01'!$M51</f>
        <v>11.844686090515852</v>
      </c>
      <c r="K51" s="8">
        <f>'CpH N'!K51/'PPI Deflator 01'!$M51</f>
        <v>6.6705656044065789</v>
      </c>
      <c r="L51" s="8">
        <f>'CpH N'!L51/'PPI Deflator 01'!$M51</f>
        <v>18.356135620221181</v>
      </c>
      <c r="M51" s="8">
        <f>'CpH N'!M51/'PPI Deflator 01'!$M51</f>
        <v>16.998919554499903</v>
      </c>
      <c r="N51" s="8">
        <f>'CpH N'!N51/'PPI Deflator 01'!$M51</f>
        <v>15.930074580674354</v>
      </c>
      <c r="O51" s="8">
        <f>'CpH N'!O51/'PPI Deflator 01'!$M51</f>
        <v>9.5740951711462881</v>
      </c>
      <c r="P51" s="8">
        <f>'CpH N'!P51/'PPI Deflator 01'!$M51</f>
        <v>13.872987918591804</v>
      </c>
      <c r="Q51" s="8">
        <f>'CpH N'!Q51/'PPI Deflator 01'!$M51</f>
        <v>13.182831398121113</v>
      </c>
      <c r="R51" s="8">
        <f>'CpH N'!R51/'PPI Deflator 01'!$M51</f>
        <v>11.827423433786462</v>
      </c>
      <c r="S51" s="8"/>
    </row>
    <row r="52" spans="1:19" x14ac:dyDescent="0.25">
      <c r="A52" s="7" t="s">
        <v>82</v>
      </c>
      <c r="B52" s="8"/>
      <c r="C52" s="8"/>
      <c r="D52" s="8"/>
      <c r="E52" s="8">
        <f>'CpH N'!E52/'PPI Deflator 01'!I52</f>
        <v>8.72544291009525</v>
      </c>
      <c r="F52" s="8">
        <f>'CpH N'!F52/'PPI Deflator 01'!J52</f>
        <v>13.291122270974059</v>
      </c>
      <c r="G52" s="8">
        <f>'CpH N'!G52/'PPI Deflator 01'!K52</f>
        <v>13.715315612015527</v>
      </c>
      <c r="H52" s="8">
        <f>'CpH N'!H52/'PPI Deflator 01'!L52</f>
        <v>11.396028675989006</v>
      </c>
      <c r="I52" s="8">
        <f>'CpH N'!I52/'PPI Deflator 01'!$M52</f>
        <v>8.8011744531159053</v>
      </c>
      <c r="J52" s="8">
        <f>'CpH N'!J52/'PPI Deflator 01'!$M52</f>
        <v>11.536596382769</v>
      </c>
      <c r="K52" s="8">
        <f>'CpH N'!K52/'PPI Deflator 01'!$M52</f>
        <v>7.3514913348308237</v>
      </c>
      <c r="L52" s="8">
        <f>'CpH N'!L52/'PPI Deflator 01'!$M52</f>
        <v>19.083633669003191</v>
      </c>
      <c r="M52" s="8">
        <f>'CpH N'!M52/'PPI Deflator 01'!$M52</f>
        <v>17.673072144567648</v>
      </c>
      <c r="N52" s="8">
        <f>'CpH N'!N52/'PPI Deflator 01'!$M52</f>
        <v>17.147422702747114</v>
      </c>
      <c r="O52" s="8">
        <f>'CpH N'!O52/'PPI Deflator 01'!$M52</f>
        <v>10.504343562033123</v>
      </c>
      <c r="P52" s="8">
        <f>'CpH N'!P52/'PPI Deflator 01'!$M52</f>
        <v>13.779405250921231</v>
      </c>
      <c r="Q52" s="8">
        <f>'CpH N'!Q52/'PPI Deflator 01'!$M52</f>
        <v>13.228259186462138</v>
      </c>
      <c r="R52" s="8">
        <f>'CpH N'!R52/'PPI Deflator 01'!$M52</f>
        <v>11.754890323149411</v>
      </c>
      <c r="S52" s="8"/>
    </row>
    <row r="53" spans="1:19" x14ac:dyDescent="0.25">
      <c r="A53" s="7" t="s">
        <v>83</v>
      </c>
      <c r="B53" s="8"/>
      <c r="C53" s="8"/>
      <c r="D53" s="8"/>
      <c r="E53" s="8">
        <f>'CpH N'!E53/'PPI Deflator 01'!I53</f>
        <v>9.8186236961185678</v>
      </c>
      <c r="F53" s="8">
        <f>'CpH N'!F53/'PPI Deflator 01'!J53</f>
        <v>12.92443018984517</v>
      </c>
      <c r="G53" s="8">
        <f>'CpH N'!G53/'PPI Deflator 01'!K53</f>
        <v>13.614471341135328</v>
      </c>
      <c r="H53" s="8">
        <f>'CpH N'!H53/'PPI Deflator 01'!L53</f>
        <v>11.408001514734304</v>
      </c>
      <c r="I53" s="8">
        <f>'CpH N'!I53/'PPI Deflator 01'!$M53</f>
        <v>8.7736335454842411</v>
      </c>
      <c r="J53" s="8">
        <f>'CpH N'!J53/'PPI Deflator 01'!$M53</f>
        <v>11.262758952879881</v>
      </c>
      <c r="K53" s="8">
        <f>'CpH N'!K53/'PPI Deflator 01'!$M53</f>
        <v>7.1027462638039962</v>
      </c>
      <c r="L53" s="8">
        <f>'CpH N'!L53/'PPI Deflator 01'!$M53</f>
        <v>18.058659383813051</v>
      </c>
      <c r="M53" s="8">
        <f>'CpH N'!M53/'PPI Deflator 01'!$M53</f>
        <v>16.586872494538412</v>
      </c>
      <c r="N53" s="8">
        <f>'CpH N'!N53/'PPI Deflator 01'!$M53</f>
        <v>17.160951319950911</v>
      </c>
      <c r="O53" s="8">
        <f>'CpH N'!O53/'PPI Deflator 01'!$M53</f>
        <v>10.396903940833175</v>
      </c>
      <c r="P53" s="8">
        <f>'CpH N'!P53/'PPI Deflator 01'!$M53</f>
        <v>14.045428010161789</v>
      </c>
      <c r="Q53" s="8">
        <f>'CpH N'!Q53/'PPI Deflator 01'!$M53</f>
        <v>13.423400739837417</v>
      </c>
      <c r="R53" s="8">
        <f>'CpH N'!R53/'PPI Deflator 01'!$M53</f>
        <v>11.858635379836103</v>
      </c>
      <c r="S53" s="8"/>
    </row>
    <row r="54" spans="1:19" x14ac:dyDescent="0.25">
      <c r="A54" s="7" t="s">
        <v>84</v>
      </c>
      <c r="B54" s="8"/>
      <c r="C54" s="8"/>
      <c r="D54" s="8"/>
      <c r="E54" s="8">
        <f>'CpH N'!E54/'PPI Deflator 01'!I54</f>
        <v>8.2864484932163247</v>
      </c>
      <c r="F54" s="8">
        <f>'CpH N'!F54/'PPI Deflator 01'!J54</f>
        <v>14.751508085093953</v>
      </c>
      <c r="G54" s="8">
        <f>'CpH N'!G54/'PPI Deflator 01'!K54</f>
        <v>13.765083407145932</v>
      </c>
      <c r="H54" s="8">
        <f>'CpH N'!H54/'PPI Deflator 01'!L54</f>
        <v>11.814377920491793</v>
      </c>
      <c r="I54" s="8">
        <f>'CpH N'!I54/'PPI Deflator 01'!$M54</f>
        <v>9.0465549936666836</v>
      </c>
      <c r="J54" s="8">
        <f>'CpH N'!J54/'PPI Deflator 01'!$M54</f>
        <v>11.655303965761732</v>
      </c>
      <c r="K54" s="8">
        <f>'CpH N'!K54/'PPI Deflator 01'!$M54</f>
        <v>7.2678946313470139</v>
      </c>
      <c r="L54" s="8">
        <f>'CpH N'!L54/'PPI Deflator 01'!$M54</f>
        <v>18.509476417543389</v>
      </c>
      <c r="M54" s="8">
        <f>'CpH N'!M54/'PPI Deflator 01'!$M54</f>
        <v>16.555399559511461</v>
      </c>
      <c r="N54" s="8">
        <f>'CpH N'!N54/'PPI Deflator 01'!$M54</f>
        <v>17.504275871804641</v>
      </c>
      <c r="O54" s="8">
        <f>'CpH N'!O54/'PPI Deflator 01'!$M54</f>
        <v>10.676861137306375</v>
      </c>
      <c r="P54" s="8">
        <f>'CpH N'!P54/'PPI Deflator 01'!$M54</f>
        <v>14.492240729468429</v>
      </c>
      <c r="Q54" s="8">
        <f>'CpH N'!Q54/'PPI Deflator 01'!$M54</f>
        <v>13.383379750516751</v>
      </c>
      <c r="R54" s="8">
        <f>'CpH N'!R54/'PPI Deflator 01'!$M54</f>
        <v>11.92175022182564</v>
      </c>
      <c r="S54" s="8"/>
    </row>
    <row r="55" spans="1:19" x14ac:dyDescent="0.25">
      <c r="A55" s="7" t="s">
        <v>85</v>
      </c>
      <c r="B55" s="8"/>
      <c r="C55" s="8"/>
      <c r="D55" s="8"/>
      <c r="E55" s="8">
        <f>'CpH N'!E55/'PPI Deflator 01'!I55</f>
        <v>7.5716191261452455</v>
      </c>
      <c r="F55" s="8">
        <f>'CpH N'!F55/'PPI Deflator 01'!J55</f>
        <v>14.290415751385749</v>
      </c>
      <c r="G55" s="8">
        <f>'CpH N'!G55/'PPI Deflator 01'!K55</f>
        <v>13.281593911953074</v>
      </c>
      <c r="H55" s="8">
        <f>'CpH N'!H55/'PPI Deflator 01'!L55</f>
        <v>11.691571233098752</v>
      </c>
      <c r="I55" s="8">
        <f>'CpH N'!I55/'PPI Deflator 01'!$M55</f>
        <v>9.0237778571887493</v>
      </c>
      <c r="J55" s="8">
        <f>'CpH N'!J55/'PPI Deflator 01'!$M55</f>
        <v>11.807372136641415</v>
      </c>
      <c r="K55" s="8">
        <f>'CpH N'!K55/'PPI Deflator 01'!$M55</f>
        <v>7.4926605885615745</v>
      </c>
      <c r="L55" s="8">
        <f>'CpH N'!L55/'PPI Deflator 01'!$M55</f>
        <v>18.310197596892419</v>
      </c>
      <c r="M55" s="8">
        <f>'CpH N'!M55/'PPI Deflator 01'!$M55</f>
        <v>17.024274960425945</v>
      </c>
      <c r="N55" s="8">
        <f>'CpH N'!N55/'PPI Deflator 01'!$M55</f>
        <v>17.010575892455641</v>
      </c>
      <c r="O55" s="8">
        <f>'CpH N'!O55/'PPI Deflator 01'!$M55</f>
        <v>10.320382105095423</v>
      </c>
      <c r="P55" s="8">
        <f>'CpH N'!P55/'PPI Deflator 01'!$M55</f>
        <v>14.414377645137922</v>
      </c>
      <c r="Q55" s="8">
        <f>'CpH N'!Q55/'PPI Deflator 01'!$M55</f>
        <v>13.595356043871533</v>
      </c>
      <c r="R55" s="8">
        <f>'CpH N'!R55/'PPI Deflator 01'!$M55</f>
        <v>12.045129717229159</v>
      </c>
      <c r="S55" s="8"/>
    </row>
    <row r="56" spans="1:19" x14ac:dyDescent="0.25">
      <c r="A56" s="7" t="s">
        <v>86</v>
      </c>
      <c r="B56" s="8"/>
      <c r="C56" s="8"/>
      <c r="D56" s="8"/>
      <c r="E56" s="8">
        <f>'CpH N'!E56/'PPI Deflator 01'!I56</f>
        <v>7.8183897070012147</v>
      </c>
      <c r="F56" s="8">
        <f>'CpH N'!F56/'PPI Deflator 01'!J56</f>
        <v>15.659539798277537</v>
      </c>
      <c r="G56" s="8">
        <f>'CpH N'!G56/'PPI Deflator 01'!K56</f>
        <v>13.43504685610773</v>
      </c>
      <c r="H56" s="8">
        <f>'CpH N'!H56/'PPI Deflator 01'!L56</f>
        <v>11.495038365686344</v>
      </c>
      <c r="I56" s="8">
        <f>'CpH N'!I56/'PPI Deflator 01'!$M56</f>
        <v>8.9367262843969719</v>
      </c>
      <c r="J56" s="8">
        <f>'CpH N'!J56/'PPI Deflator 01'!$M56</f>
        <v>11.595807645401234</v>
      </c>
      <c r="K56" s="8">
        <f>'CpH N'!K56/'PPI Deflator 01'!$M56</f>
        <v>6.9676474720144723</v>
      </c>
      <c r="L56" s="8">
        <f>'CpH N'!L56/'PPI Deflator 01'!$M56</f>
        <v>18.401237644719579</v>
      </c>
      <c r="M56" s="8">
        <f>'CpH N'!M56/'PPI Deflator 01'!$M56</f>
        <v>18.200325789333288</v>
      </c>
      <c r="N56" s="8">
        <f>'CpH N'!N56/'PPI Deflator 01'!$M56</f>
        <v>16.76598291598804</v>
      </c>
      <c r="O56" s="8">
        <f>'CpH N'!O56/'PPI Deflator 01'!$M56</f>
        <v>10.770913771106276</v>
      </c>
      <c r="P56" s="8">
        <f>'CpH N'!P56/'PPI Deflator 01'!$M56</f>
        <v>14.492399024451297</v>
      </c>
      <c r="Q56" s="8">
        <f>'CpH N'!Q56/'PPI Deflator 01'!$M56</f>
        <v>13.500526871557582</v>
      </c>
      <c r="R56" s="8">
        <f>'CpH N'!R56/'PPI Deflator 01'!$M56</f>
        <v>11.885621093172775</v>
      </c>
      <c r="S56" s="8"/>
    </row>
    <row r="57" spans="1:19" x14ac:dyDescent="0.25">
      <c r="A57" s="7" t="s">
        <v>87</v>
      </c>
      <c r="B57" s="8"/>
      <c r="C57" s="8"/>
      <c r="D57" s="8"/>
      <c r="E57" s="8">
        <f>'CpH N'!E57/'PPI Deflator 01'!I57</f>
        <v>8.2265315441143514</v>
      </c>
      <c r="F57" s="8">
        <f>'CpH N'!F57/'PPI Deflator 01'!J57</f>
        <v>14.812751339055618</v>
      </c>
      <c r="G57" s="8">
        <f>'CpH N'!G57/'PPI Deflator 01'!K57</f>
        <v>13.220537572363003</v>
      </c>
      <c r="H57" s="8">
        <f>'CpH N'!H57/'PPI Deflator 01'!L57</f>
        <v>11.811960071386197</v>
      </c>
      <c r="I57" s="8">
        <f>'CpH N'!I57/'PPI Deflator 01'!$M57</f>
        <v>8.9338199373311831</v>
      </c>
      <c r="J57" s="8">
        <f>'CpH N'!J57/'PPI Deflator 01'!$M57</f>
        <v>11.421601224717906</v>
      </c>
      <c r="K57" s="8">
        <f>'CpH N'!K57/'PPI Deflator 01'!$M57</f>
        <v>7.15473652797683</v>
      </c>
      <c r="L57" s="8">
        <f>'CpH N'!L57/'PPI Deflator 01'!$M57</f>
        <v>18.652709957889851</v>
      </c>
      <c r="M57" s="8">
        <f>'CpH N'!M57/'PPI Deflator 01'!$M57</f>
        <v>16.9593298049415</v>
      </c>
      <c r="N57" s="8">
        <f>'CpH N'!N57/'PPI Deflator 01'!$M57</f>
        <v>17.272116262766676</v>
      </c>
      <c r="O57" s="8">
        <f>'CpH N'!O57/'PPI Deflator 01'!$M57</f>
        <v>10.593178994178405</v>
      </c>
      <c r="P57" s="8">
        <f>'CpH N'!P57/'PPI Deflator 01'!$M57</f>
        <v>14.517400378241186</v>
      </c>
      <c r="Q57" s="8">
        <f>'CpH N'!Q57/'PPI Deflator 01'!$M57</f>
        <v>13.479502982158468</v>
      </c>
      <c r="R57" s="8">
        <f>'CpH N'!R57/'PPI Deflator 01'!$M57</f>
        <v>12.034850717550185</v>
      </c>
      <c r="S57" s="8"/>
    </row>
    <row r="58" spans="1:19" x14ac:dyDescent="0.25">
      <c r="A58" s="7" t="s">
        <v>88</v>
      </c>
      <c r="B58" s="8"/>
      <c r="C58" s="8"/>
      <c r="D58" s="8"/>
      <c r="E58" s="8">
        <f>'CpH N'!E58/'PPI Deflator 01'!I58</f>
        <v>7.9098562588671566</v>
      </c>
      <c r="F58" s="8">
        <f>'CpH N'!F58/'PPI Deflator 01'!J58</f>
        <v>14.411301113980198</v>
      </c>
      <c r="G58" s="8">
        <f>'CpH N'!G58/'PPI Deflator 01'!K58</f>
        <v>13.075632519392151</v>
      </c>
      <c r="H58" s="8">
        <f>'CpH N'!H58/'PPI Deflator 01'!L58</f>
        <v>11.647233202860814</v>
      </c>
      <c r="I58" s="8">
        <f>'CpH N'!I58/'PPI Deflator 01'!$M58</f>
        <v>8.9663792851891415</v>
      </c>
      <c r="J58" s="8">
        <f>'CpH N'!J58/'PPI Deflator 01'!$M58</f>
        <v>11.498043651619428</v>
      </c>
      <c r="K58" s="8">
        <f>'CpH N'!K58/'PPI Deflator 01'!$M58</f>
        <v>7.087053957865904</v>
      </c>
      <c r="L58" s="8">
        <f>'CpH N'!L58/'PPI Deflator 01'!$M58</f>
        <v>18.534450797217236</v>
      </c>
      <c r="M58" s="8">
        <f>'CpH N'!M58/'PPI Deflator 01'!$M58</f>
        <v>18.635748662739463</v>
      </c>
      <c r="N58" s="8">
        <f>'CpH N'!N58/'PPI Deflator 01'!$M58</f>
        <v>17.713834754340883</v>
      </c>
      <c r="O58" s="8">
        <f>'CpH N'!O58/'PPI Deflator 01'!$M58</f>
        <v>10.643065067777519</v>
      </c>
      <c r="P58" s="8">
        <f>'CpH N'!P58/'PPI Deflator 01'!$M58</f>
        <v>14.51152506973761</v>
      </c>
      <c r="Q58" s="8">
        <f>'CpH N'!Q58/'PPI Deflator 01'!$M58</f>
        <v>13.572212090316977</v>
      </c>
      <c r="R58" s="8">
        <f>'CpH N'!R58/'PPI Deflator 01'!$M58</f>
        <v>12.053206794651226</v>
      </c>
      <c r="S58" s="8"/>
    </row>
    <row r="59" spans="1:19" x14ac:dyDescent="0.25">
      <c r="A59" s="7" t="s">
        <v>89</v>
      </c>
      <c r="B59" s="8"/>
      <c r="C59" s="8"/>
      <c r="D59" s="8"/>
      <c r="E59" s="8">
        <f>'CpH N'!E59/'PPI Deflator 01'!I59</f>
        <v>7.8814408184950908</v>
      </c>
      <c r="F59" s="8">
        <f>'CpH N'!F59/'PPI Deflator 01'!J59</f>
        <v>16.504036290024487</v>
      </c>
      <c r="G59" s="8">
        <f>'CpH N'!G59/'PPI Deflator 01'!K59</f>
        <v>12.788263598842995</v>
      </c>
      <c r="H59" s="8">
        <f>'CpH N'!H59/'PPI Deflator 01'!L59</f>
        <v>11.457974259079469</v>
      </c>
      <c r="I59" s="8">
        <f>'CpH N'!I59/'PPI Deflator 01'!$M59</f>
        <v>9.2900793991021544</v>
      </c>
      <c r="J59" s="8">
        <f>'CpH N'!J59/'PPI Deflator 01'!$M59</f>
        <v>11.295483832540551</v>
      </c>
      <c r="K59" s="8">
        <f>'CpH N'!K59/'PPI Deflator 01'!$M59</f>
        <v>7.3167793259985103</v>
      </c>
      <c r="L59" s="8">
        <f>'CpH N'!L59/'PPI Deflator 01'!$M59</f>
        <v>18.345238372763308</v>
      </c>
      <c r="M59" s="8">
        <f>'CpH N'!M59/'PPI Deflator 01'!$M59</f>
        <v>17.67542857152495</v>
      </c>
      <c r="N59" s="8">
        <f>'CpH N'!N59/'PPI Deflator 01'!$M59</f>
        <v>17.338724252126749</v>
      </c>
      <c r="O59" s="8">
        <f>'CpH N'!O59/'PPI Deflator 01'!$M59</f>
        <v>10.64241856358896</v>
      </c>
      <c r="P59" s="8">
        <f>'CpH N'!P59/'PPI Deflator 01'!$M59</f>
        <v>14.458131542254533</v>
      </c>
      <c r="Q59" s="8">
        <f>'CpH N'!Q59/'PPI Deflator 01'!$M59</f>
        <v>13.310607926447581</v>
      </c>
      <c r="R59" s="8">
        <f>'CpH N'!R59/'PPI Deflator 01'!$M59</f>
        <v>12.143654132905931</v>
      </c>
      <c r="S59" s="8"/>
    </row>
    <row r="60" spans="1:19" x14ac:dyDescent="0.25">
      <c r="A60" s="7" t="s">
        <v>90</v>
      </c>
      <c r="B60" s="8"/>
      <c r="C60" s="8"/>
      <c r="D60" s="8"/>
      <c r="E60" s="8">
        <f>'CpH N'!E60/'PPI Deflator 01'!I60</f>
        <v>7.5324558515547579</v>
      </c>
      <c r="F60" s="8">
        <f>'CpH N'!F60/'PPI Deflator 01'!J60</f>
        <v>16.619464460521353</v>
      </c>
      <c r="G60" s="8">
        <f>'CpH N'!G60/'PPI Deflator 01'!K60</f>
        <v>12.994890323178064</v>
      </c>
      <c r="H60" s="8">
        <f>'CpH N'!H60/'PPI Deflator 01'!L60</f>
        <v>11.556593959671757</v>
      </c>
      <c r="I60" s="8">
        <f>'CpH N'!I60/'PPI Deflator 01'!$M60</f>
        <v>8.6465668810069687</v>
      </c>
      <c r="J60" s="8">
        <f>'CpH N'!J60/'PPI Deflator 01'!$M60</f>
        <v>11.630018242453771</v>
      </c>
      <c r="K60" s="8">
        <f>'CpH N'!K60/'PPI Deflator 01'!$M60</f>
        <v>7.1470409905566417</v>
      </c>
      <c r="L60" s="8">
        <f>'CpH N'!L60/'PPI Deflator 01'!$M60</f>
        <v>18.706307837629357</v>
      </c>
      <c r="M60" s="8">
        <f>'CpH N'!M60/'PPI Deflator 01'!$M60</f>
        <v>17.24393368168808</v>
      </c>
      <c r="N60" s="8">
        <f>'CpH N'!N60/'PPI Deflator 01'!$M60</f>
        <v>17.59119046275466</v>
      </c>
      <c r="O60" s="8">
        <f>'CpH N'!O60/'PPI Deflator 01'!$M60</f>
        <v>9.5251713787702919</v>
      </c>
      <c r="P60" s="8">
        <f>'CpH N'!P60/'PPI Deflator 01'!$M60</f>
        <v>14.443705344806499</v>
      </c>
      <c r="Q60" s="8">
        <f>'CpH N'!Q60/'PPI Deflator 01'!$M60</f>
        <v>13.252334432916495</v>
      </c>
      <c r="R60" s="8">
        <f>'CpH N'!R60/'PPI Deflator 01'!$M60</f>
        <v>11.966979614821561</v>
      </c>
      <c r="S60" s="8"/>
    </row>
    <row r="61" spans="1:19" x14ac:dyDescent="0.25">
      <c r="A61" s="7" t="s">
        <v>91</v>
      </c>
      <c r="B61" s="8"/>
      <c r="C61" s="8"/>
      <c r="D61" s="8"/>
      <c r="E61" s="8">
        <f>'CpH N'!E61/'PPI Deflator 01'!I61</f>
        <v>6.5310232131747261</v>
      </c>
      <c r="F61" s="8">
        <f>'CpH N'!F61/'PPI Deflator 01'!J61</f>
        <v>17.309356533801434</v>
      </c>
      <c r="G61" s="8">
        <f>'CpH N'!G61/'PPI Deflator 01'!K61</f>
        <v>12.672263728412082</v>
      </c>
      <c r="H61" s="8">
        <f>'CpH N'!H61/'PPI Deflator 01'!L61</f>
        <v>11.839710895157872</v>
      </c>
      <c r="I61" s="8">
        <f>'CpH N'!I61/'PPI Deflator 01'!$M61</f>
        <v>8.6656649243693664</v>
      </c>
      <c r="J61" s="8">
        <f>'CpH N'!J61/'PPI Deflator 01'!$M61</f>
        <v>11.806666836234683</v>
      </c>
      <c r="K61" s="8">
        <f>'CpH N'!K61/'PPI Deflator 01'!$M61</f>
        <v>7.054745433545726</v>
      </c>
      <c r="L61" s="8">
        <f>'CpH N'!L61/'PPI Deflator 01'!$M61</f>
        <v>18.362244344500233</v>
      </c>
      <c r="M61" s="8">
        <f>'CpH N'!M61/'PPI Deflator 01'!$M61</f>
        <v>18.652775050608412</v>
      </c>
      <c r="N61" s="8">
        <f>'CpH N'!N61/'PPI Deflator 01'!$M61</f>
        <v>17.097105208837355</v>
      </c>
      <c r="O61" s="8">
        <f>'CpH N'!O61/'PPI Deflator 01'!$M61</f>
        <v>10.556736412066773</v>
      </c>
      <c r="P61" s="8">
        <f>'CpH N'!P61/'PPI Deflator 01'!$M61</f>
        <v>14.689504750956516</v>
      </c>
      <c r="Q61" s="8">
        <f>'CpH N'!Q61/'PPI Deflator 01'!$M61</f>
        <v>13.803428606546285</v>
      </c>
      <c r="R61" s="8">
        <f>'CpH N'!R61/'PPI Deflator 01'!$M61</f>
        <v>11.749084954115379</v>
      </c>
      <c r="S61" s="8"/>
    </row>
    <row r="62" spans="1:19" x14ac:dyDescent="0.25">
      <c r="A62" s="7" t="s">
        <v>92</v>
      </c>
      <c r="B62" s="8"/>
      <c r="C62" s="8"/>
      <c r="D62" s="8"/>
      <c r="E62" s="8">
        <f>'CpH N'!E62/'PPI Deflator 01'!I62</f>
        <v>7.7684241108156886</v>
      </c>
      <c r="F62" s="8">
        <f>'CpH N'!F62/'PPI Deflator 01'!J62</f>
        <v>16.341673970422463</v>
      </c>
      <c r="G62" s="8">
        <f>'CpH N'!G62/'PPI Deflator 01'!K62</f>
        <v>12.61452104630855</v>
      </c>
      <c r="H62" s="8">
        <f>'CpH N'!H62/'PPI Deflator 01'!L62</f>
        <v>11.808816976135571</v>
      </c>
      <c r="I62" s="8">
        <f>'CpH N'!I62/'PPI Deflator 01'!$M62</f>
        <v>8.8391090526628666</v>
      </c>
      <c r="J62" s="8">
        <f>'CpH N'!J62/'PPI Deflator 01'!$M62</f>
        <v>11.237290559846921</v>
      </c>
      <c r="K62" s="8">
        <f>'CpH N'!K62/'PPI Deflator 01'!$M62</f>
        <v>7.058855404498563</v>
      </c>
      <c r="L62" s="8">
        <f>'CpH N'!L62/'PPI Deflator 01'!$M62</f>
        <v>18.642263079263447</v>
      </c>
      <c r="M62" s="8">
        <f>'CpH N'!M62/'PPI Deflator 01'!$M62</f>
        <v>16.850483501609123</v>
      </c>
      <c r="N62" s="8">
        <f>'CpH N'!N62/'PPI Deflator 01'!$M62</f>
        <v>17.263909755878501</v>
      </c>
      <c r="O62" s="8">
        <f>'CpH N'!O62/'PPI Deflator 01'!$M62</f>
        <v>10.244683594232072</v>
      </c>
      <c r="P62" s="8">
        <f>'CpH N'!P62/'PPI Deflator 01'!$M62</f>
        <v>14.629863550938378</v>
      </c>
      <c r="Q62" s="8">
        <f>'CpH N'!Q62/'PPI Deflator 01'!$M62</f>
        <v>13.257114196793811</v>
      </c>
      <c r="R62" s="8">
        <f>'CpH N'!R62/'PPI Deflator 01'!$M62</f>
        <v>12.293636508231657</v>
      </c>
      <c r="S62" s="8"/>
    </row>
    <row r="63" spans="1:19" x14ac:dyDescent="0.25">
      <c r="A63" s="7" t="s">
        <v>93</v>
      </c>
      <c r="B63" s="8"/>
      <c r="C63" s="8"/>
      <c r="D63" s="8"/>
      <c r="E63" s="8">
        <f>'CpH N'!E63/'PPI Deflator 01'!I63</f>
        <v>7.7702737826814126</v>
      </c>
      <c r="F63" s="8">
        <f>'CpH N'!F63/'PPI Deflator 01'!J63</f>
        <v>16.651844057050688</v>
      </c>
      <c r="G63" s="8">
        <f>'CpH N'!G63/'PPI Deflator 01'!K63</f>
        <v>12.571921285487658</v>
      </c>
      <c r="H63" s="8">
        <f>'CpH N'!H63/'PPI Deflator 01'!L63</f>
        <v>11.412382284407396</v>
      </c>
      <c r="I63" s="8">
        <f>'CpH N'!I63/'PPI Deflator 01'!$M63</f>
        <v>9.0699245051689932</v>
      </c>
      <c r="J63" s="8">
        <f>'CpH N'!J63/'PPI Deflator 01'!$M63</f>
        <v>11.170356701723749</v>
      </c>
      <c r="K63" s="8">
        <f>'CpH N'!K63/'PPI Deflator 01'!$M63</f>
        <v>7.285569287973277</v>
      </c>
      <c r="L63" s="8">
        <f>'CpH N'!L63/'PPI Deflator 01'!$M63</f>
        <v>18.327984659528735</v>
      </c>
      <c r="M63" s="8">
        <f>'CpH N'!M63/'PPI Deflator 01'!$M63</f>
        <v>16.939083921453086</v>
      </c>
      <c r="N63" s="8">
        <f>'CpH N'!N63/'PPI Deflator 01'!$M63</f>
        <v>16.281994789298501</v>
      </c>
      <c r="O63" s="8">
        <f>'CpH N'!O63/'PPI Deflator 01'!$M63</f>
        <v>10.087660385699158</v>
      </c>
      <c r="P63" s="8">
        <f>'CpH N'!P63/'PPI Deflator 01'!$M63</f>
        <v>14.877773068146023</v>
      </c>
      <c r="Q63" s="8">
        <f>'CpH N'!Q63/'PPI Deflator 01'!$M63</f>
        <v>13.524392048972143</v>
      </c>
      <c r="R63" s="8">
        <f>'CpH N'!R63/'PPI Deflator 01'!$M63</f>
        <v>12.083716478756651</v>
      </c>
      <c r="S63" s="8"/>
    </row>
    <row r="64" spans="1:19" x14ac:dyDescent="0.25">
      <c r="A64" s="7" t="s">
        <v>94</v>
      </c>
      <c r="B64" s="8"/>
      <c r="C64" s="8"/>
      <c r="D64" s="8"/>
      <c r="E64" s="8">
        <f>'CpH N'!E64/'PPI Deflator 01'!I64</f>
        <v>7.7502433075067785</v>
      </c>
      <c r="F64" s="8">
        <f>'CpH N'!F64/'PPI Deflator 01'!J64</f>
        <v>16.715975625646418</v>
      </c>
      <c r="G64" s="8">
        <f>'CpH N'!G64/'PPI Deflator 01'!K64</f>
        <v>12.97098543026493</v>
      </c>
      <c r="H64" s="8">
        <f>'CpH N'!H64/'PPI Deflator 01'!L64</f>
        <v>12.082520418085029</v>
      </c>
      <c r="I64" s="8">
        <f>'CpH N'!I64/'PPI Deflator 01'!$M64</f>
        <v>8.8119637443244105</v>
      </c>
      <c r="J64" s="8">
        <f>'CpH N'!J64/'PPI Deflator 01'!$M64</f>
        <v>12.121500512958619</v>
      </c>
      <c r="K64" s="8">
        <f>'CpH N'!K64/'PPI Deflator 01'!$M64</f>
        <v>7.0720404647338304</v>
      </c>
      <c r="L64" s="8">
        <f>'CpH N'!L64/'PPI Deflator 01'!$M64</f>
        <v>18.589817026582502</v>
      </c>
      <c r="M64" s="8">
        <f>'CpH N'!M64/'PPI Deflator 01'!$M64</f>
        <v>16.946703566205134</v>
      </c>
      <c r="N64" s="8">
        <f>'CpH N'!N64/'PPI Deflator 01'!$M64</f>
        <v>17.666369549945138</v>
      </c>
      <c r="O64" s="8">
        <f>'CpH N'!O64/'PPI Deflator 01'!$M64</f>
        <v>10.083266640625984</v>
      </c>
      <c r="P64" s="8">
        <f>'CpH N'!P64/'PPI Deflator 01'!$M64</f>
        <v>14.572132495129667</v>
      </c>
      <c r="Q64" s="8">
        <f>'CpH N'!Q64/'PPI Deflator 01'!$M64</f>
        <v>13.130902648160433</v>
      </c>
      <c r="R64" s="8">
        <f>'CpH N'!R64/'PPI Deflator 01'!$M64</f>
        <v>12.000220698233797</v>
      </c>
      <c r="S64" s="8"/>
    </row>
    <row r="65" spans="1:19" x14ac:dyDescent="0.25">
      <c r="A65" s="7" t="s">
        <v>95</v>
      </c>
      <c r="B65" s="8"/>
      <c r="C65" s="8"/>
      <c r="D65" s="8"/>
      <c r="E65" s="8">
        <f>'CpH N'!E65/'PPI Deflator 01'!I65</f>
        <v>7.3419294698255619</v>
      </c>
      <c r="F65" s="8">
        <f>'CpH N'!F65/'PPI Deflator 01'!J65</f>
        <v>16.233184156069434</v>
      </c>
      <c r="G65" s="8">
        <f>'CpH N'!G65/'PPI Deflator 01'!K65</f>
        <v>13.077910896931105</v>
      </c>
      <c r="H65" s="8">
        <f>'CpH N'!H65/'PPI Deflator 01'!L65</f>
        <v>11.413601039112365</v>
      </c>
      <c r="I65" s="8">
        <f>'CpH N'!I65/'PPI Deflator 01'!$M65</f>
        <v>8.8512783302800369</v>
      </c>
      <c r="J65" s="8">
        <f>'CpH N'!J65/'PPI Deflator 01'!$M65</f>
        <v>11.935072387519622</v>
      </c>
      <c r="K65" s="8">
        <f>'CpH N'!K65/'PPI Deflator 01'!$M65</f>
        <v>6.7978370657310121</v>
      </c>
      <c r="L65" s="8">
        <f>'CpH N'!L65/'PPI Deflator 01'!$M65</f>
        <v>18.617531435226642</v>
      </c>
      <c r="M65" s="8">
        <f>'CpH N'!M65/'PPI Deflator 01'!$M65</f>
        <v>18.173561262039641</v>
      </c>
      <c r="N65" s="8">
        <f>'CpH N'!N65/'PPI Deflator 01'!$M65</f>
        <v>17.042522262921974</v>
      </c>
      <c r="O65" s="8">
        <f>'CpH N'!O65/'PPI Deflator 01'!$M65</f>
        <v>10.759447074555624</v>
      </c>
      <c r="P65" s="8">
        <f>'CpH N'!P65/'PPI Deflator 01'!$M65</f>
        <v>15.278019849364577</v>
      </c>
      <c r="Q65" s="8">
        <f>'CpH N'!Q65/'PPI Deflator 01'!$M65</f>
        <v>13.379600399598171</v>
      </c>
      <c r="R65" s="8">
        <f>'CpH N'!R65/'PPI Deflator 01'!$M65</f>
        <v>12.159708862667344</v>
      </c>
      <c r="S65" s="8"/>
    </row>
    <row r="66" spans="1:19" x14ac:dyDescent="0.25">
      <c r="A66" s="7" t="s">
        <v>96</v>
      </c>
      <c r="B66" s="8"/>
      <c r="C66" s="8"/>
      <c r="D66" s="8"/>
      <c r="E66" s="8">
        <f>'CpH N'!E66/'PPI Deflator 01'!I66</f>
        <v>6.56270709632844</v>
      </c>
      <c r="F66" s="8">
        <f>'CpH N'!F66/'PPI Deflator 01'!J66</f>
        <v>16.460887414453818</v>
      </c>
      <c r="G66" s="8">
        <f>'CpH N'!G66/'PPI Deflator 01'!K66</f>
        <v>12.930244625946168</v>
      </c>
      <c r="H66" s="8">
        <f>'CpH N'!H66/'PPI Deflator 01'!L66</f>
        <v>11.441750213795272</v>
      </c>
      <c r="I66" s="8">
        <f>'CpH N'!I66/'PPI Deflator 01'!$M66</f>
        <v>9.0937436987395603</v>
      </c>
      <c r="J66" s="8">
        <f>'CpH N'!J66/'PPI Deflator 01'!$M66</f>
        <v>11.799155614961395</v>
      </c>
      <c r="K66" s="8">
        <f>'CpH N'!K66/'PPI Deflator 01'!$M66</f>
        <v>7.1569367749756143</v>
      </c>
      <c r="L66" s="8">
        <f>'CpH N'!L66/'PPI Deflator 01'!$M66</f>
        <v>18.28692880947813</v>
      </c>
      <c r="M66" s="8">
        <f>'CpH N'!M66/'PPI Deflator 01'!$M66</f>
        <v>18.115016466574719</v>
      </c>
      <c r="N66" s="8">
        <f>'CpH N'!N66/'PPI Deflator 01'!$M66</f>
        <v>17.989906047882215</v>
      </c>
      <c r="O66" s="8">
        <f>'CpH N'!O66/'PPI Deflator 01'!$M66</f>
        <v>10.531703501696621</v>
      </c>
      <c r="P66" s="8">
        <f>'CpH N'!P66/'PPI Deflator 01'!$M66</f>
        <v>14.589596558006223</v>
      </c>
      <c r="Q66" s="8">
        <f>'CpH N'!Q66/'PPI Deflator 01'!$M66</f>
        <v>13.612579169093479</v>
      </c>
      <c r="R66" s="8">
        <f>'CpH N'!R66/'PPI Deflator 01'!$M66</f>
        <v>11.89632518436947</v>
      </c>
      <c r="S66" s="8"/>
    </row>
    <row r="67" spans="1:19" x14ac:dyDescent="0.25">
      <c r="A67" s="7" t="s">
        <v>97</v>
      </c>
      <c r="B67" s="8"/>
      <c r="C67" s="8"/>
      <c r="D67" s="8"/>
      <c r="E67" s="8">
        <f>'CpH N'!E67/'PPI Deflator 01'!I67</f>
        <v>8.3387071712548195</v>
      </c>
      <c r="F67" s="8">
        <f>'CpH N'!F67/'PPI Deflator 01'!J67</f>
        <v>16.313388045809614</v>
      </c>
      <c r="G67" s="8">
        <f>'CpH N'!G67/'PPI Deflator 01'!K67</f>
        <v>12.896186994052757</v>
      </c>
      <c r="H67" s="8">
        <f>'CpH N'!H67/'PPI Deflator 01'!L67</f>
        <v>11.446706288082597</v>
      </c>
      <c r="I67" s="8">
        <f>'CpH N'!I67/'PPI Deflator 01'!$M67</f>
        <v>8.9733049816808368</v>
      </c>
      <c r="J67" s="8">
        <f>'CpH N'!J67/'PPI Deflator 01'!$M67</f>
        <v>11.462715024478717</v>
      </c>
      <c r="K67" s="8">
        <f>'CpH N'!K67/'PPI Deflator 01'!$M67</f>
        <v>7.1110001179873139</v>
      </c>
      <c r="L67" s="8">
        <f>'CpH N'!L67/'PPI Deflator 01'!$M67</f>
        <v>18.649002683438155</v>
      </c>
      <c r="M67" s="8">
        <f>'CpH N'!M67/'PPI Deflator 01'!$M67</f>
        <v>16.850047375726344</v>
      </c>
      <c r="N67" s="8">
        <f>'CpH N'!N67/'PPI Deflator 01'!$M67</f>
        <v>17.631943031319274</v>
      </c>
      <c r="O67" s="8">
        <f>'CpH N'!O67/'PPI Deflator 01'!$M67</f>
        <v>10.790248984157524</v>
      </c>
      <c r="P67" s="8">
        <f>'CpH N'!P67/'PPI Deflator 01'!$M67</f>
        <v>14.707377022836054</v>
      </c>
      <c r="Q67" s="8">
        <f>'CpH N'!Q67/'PPI Deflator 01'!$M67</f>
        <v>13.407334548203544</v>
      </c>
      <c r="R67" s="8">
        <f>'CpH N'!R67/'PPI Deflator 01'!$M67</f>
        <v>12.232337585794406</v>
      </c>
      <c r="S67" s="8"/>
    </row>
    <row r="68" spans="1:19" x14ac:dyDescent="0.25">
      <c r="A68" s="7" t="s">
        <v>98</v>
      </c>
      <c r="B68" s="8"/>
      <c r="C68" s="8"/>
      <c r="D68" s="8"/>
      <c r="E68" s="8">
        <f>'CpH N'!E68/'PPI Deflator 01'!I68</f>
        <v>7.0910635711309062</v>
      </c>
      <c r="F68" s="8">
        <f>'CpH N'!F68/'PPI Deflator 01'!J68</f>
        <v>16.251757657237089</v>
      </c>
      <c r="G68" s="8">
        <f>'CpH N'!G68/'PPI Deflator 01'!K68</f>
        <v>13.059426778331453</v>
      </c>
      <c r="H68" s="8">
        <f>'CpH N'!H68/'PPI Deflator 01'!L68</f>
        <v>11.083815437192071</v>
      </c>
      <c r="I68" s="8">
        <f>'CpH N'!I68/'PPI Deflator 01'!$M68</f>
        <v>9.4780970734174943</v>
      </c>
      <c r="J68" s="8">
        <f>'CpH N'!J68/'PPI Deflator 01'!$M68</f>
        <v>11.799628347727584</v>
      </c>
      <c r="K68" s="8">
        <f>'CpH N'!K68/'PPI Deflator 01'!$M68</f>
        <v>7.1543726545180899</v>
      </c>
      <c r="L68" s="8">
        <f>'CpH N'!L68/'PPI Deflator 01'!$M68</f>
        <v>18.920910929296646</v>
      </c>
      <c r="M68" s="8">
        <f>'CpH N'!M68/'PPI Deflator 01'!$M68</f>
        <v>17.419913047440822</v>
      </c>
      <c r="N68" s="8">
        <f>'CpH N'!N68/'PPI Deflator 01'!$M68</f>
        <v>17.936422133708064</v>
      </c>
      <c r="O68" s="8">
        <f>'CpH N'!O68/'PPI Deflator 01'!$M68</f>
        <v>10.216037390064734</v>
      </c>
      <c r="P68" s="8">
        <f>'CpH N'!P68/'PPI Deflator 01'!$M68</f>
        <v>14.472263591605671</v>
      </c>
      <c r="Q68" s="8">
        <f>'CpH N'!Q68/'PPI Deflator 01'!$M68</f>
        <v>13.473936465407851</v>
      </c>
      <c r="R68" s="8">
        <f>'CpH N'!R68/'PPI Deflator 01'!$M68</f>
        <v>12.10183340213584</v>
      </c>
      <c r="S68" s="8"/>
    </row>
    <row r="69" spans="1:19" x14ac:dyDescent="0.25">
      <c r="A69" s="7" t="s">
        <v>99</v>
      </c>
      <c r="B69" s="8"/>
      <c r="C69" s="8"/>
      <c r="D69" s="8"/>
      <c r="E69" s="8">
        <f>'CpH N'!E69/'PPI Deflator 01'!I69</f>
        <v>7.8720155559681109</v>
      </c>
      <c r="F69" s="8">
        <f>'CpH N'!F69/'PPI Deflator 01'!J69</f>
        <v>17.110541593742834</v>
      </c>
      <c r="G69" s="8">
        <f>'CpH N'!G69/'PPI Deflator 01'!K69</f>
        <v>12.855900847082248</v>
      </c>
      <c r="H69" s="8">
        <f>'CpH N'!H69/'PPI Deflator 01'!L69</f>
        <v>11.344797115310966</v>
      </c>
      <c r="I69" s="8">
        <f>'CpH N'!I69/'PPI Deflator 01'!$M69</f>
        <v>9.0695010550116315</v>
      </c>
      <c r="J69" s="8">
        <f>'CpH N'!J69/'PPI Deflator 01'!$M69</f>
        <v>12.081788577315866</v>
      </c>
      <c r="K69" s="8">
        <f>'CpH N'!K69/'PPI Deflator 01'!$M69</f>
        <v>6.9578942955614389</v>
      </c>
      <c r="L69" s="8">
        <f>'CpH N'!L69/'PPI Deflator 01'!$M69</f>
        <v>18.586254812881482</v>
      </c>
      <c r="M69" s="8">
        <f>'CpH N'!M69/'PPI Deflator 01'!$M69</f>
        <v>17.63685736935976</v>
      </c>
      <c r="N69" s="8">
        <f>'CpH N'!N69/'PPI Deflator 01'!$M69</f>
        <v>18.477121373871089</v>
      </c>
      <c r="O69" s="8">
        <f>'CpH N'!O69/'PPI Deflator 01'!$M69</f>
        <v>10.80696500392159</v>
      </c>
      <c r="P69" s="8">
        <f>'CpH N'!P69/'PPI Deflator 01'!$M69</f>
        <v>14.550456506716584</v>
      </c>
      <c r="Q69" s="8">
        <f>'CpH N'!Q69/'PPI Deflator 01'!$M69</f>
        <v>13.373589792240873</v>
      </c>
      <c r="R69" s="8">
        <f>'CpH N'!R69/'PPI Deflator 01'!$M69</f>
        <v>11.837518069112788</v>
      </c>
      <c r="S69" s="8"/>
    </row>
    <row r="70" spans="1:19" x14ac:dyDescent="0.25">
      <c r="A70" s="7" t="s">
        <v>100</v>
      </c>
      <c r="B70" s="8"/>
      <c r="C70" s="8"/>
      <c r="D70" s="8"/>
      <c r="E70" s="8">
        <f>'CpH N'!E70/'PPI Deflator 01'!I70</f>
        <v>6.3401772464384374</v>
      </c>
      <c r="F70" s="8">
        <f>'CpH N'!F70/'PPI Deflator 01'!J70</f>
        <v>15.519973020796639</v>
      </c>
      <c r="G70" s="8">
        <f>'CpH N'!G70/'PPI Deflator 01'!K70</f>
        <v>13.006271307250577</v>
      </c>
      <c r="H70" s="8">
        <f>'CpH N'!H70/'PPI Deflator 01'!L70</f>
        <v>10.659761406885018</v>
      </c>
      <c r="I70" s="8">
        <f>'CpH N'!I70/'PPI Deflator 01'!$M70</f>
        <v>9.1781096198543324</v>
      </c>
      <c r="J70" s="8">
        <f>'CpH N'!J70/'PPI Deflator 01'!$M70</f>
        <v>11.378319784141539</v>
      </c>
      <c r="K70" s="8">
        <f>'CpH N'!K70/'PPI Deflator 01'!$M70</f>
        <v>7.0670272037802233</v>
      </c>
      <c r="L70" s="8">
        <f>'CpH N'!L70/'PPI Deflator 01'!$M70</f>
        <v>18.660033522324117</v>
      </c>
      <c r="M70" s="8">
        <f>'CpH N'!M70/'PPI Deflator 01'!$M70</f>
        <v>18.295391270481968</v>
      </c>
      <c r="N70" s="8">
        <f>'CpH N'!N70/'PPI Deflator 01'!$M70</f>
        <v>16.799987261503926</v>
      </c>
      <c r="O70" s="8">
        <f>'CpH N'!O70/'PPI Deflator 01'!$M70</f>
        <v>10.177339500996249</v>
      </c>
      <c r="P70" s="8">
        <f>'CpH N'!P70/'PPI Deflator 01'!$M70</f>
        <v>15.020053568013132</v>
      </c>
      <c r="Q70" s="8">
        <f>'CpH N'!Q70/'PPI Deflator 01'!$M70</f>
        <v>13.002270666131906</v>
      </c>
      <c r="R70" s="8">
        <f>'CpH N'!R70/'PPI Deflator 01'!$M70</f>
        <v>11.673023101454266</v>
      </c>
      <c r="S70" s="8"/>
    </row>
    <row r="71" spans="1:19" x14ac:dyDescent="0.25">
      <c r="A71" s="7" t="s">
        <v>101</v>
      </c>
      <c r="B71" s="8"/>
      <c r="C71" s="8"/>
      <c r="D71" s="8"/>
      <c r="E71" s="8">
        <f>'CpH N'!E71/'PPI Deflator 01'!I71</f>
        <v>7.0102267255406732</v>
      </c>
      <c r="F71" s="8">
        <f>'CpH N'!F71/'PPI Deflator 01'!J71</f>
        <v>18.546847934427706</v>
      </c>
      <c r="G71" s="8">
        <f>'CpH N'!G71/'PPI Deflator 01'!K71</f>
        <v>13.249132545132536</v>
      </c>
      <c r="H71" s="8">
        <f>'CpH N'!H71/'PPI Deflator 01'!L71</f>
        <v>10.607236471157862</v>
      </c>
      <c r="I71" s="8">
        <f>'CpH N'!I71/'PPI Deflator 01'!$M71</f>
        <v>9.0410203063928058</v>
      </c>
      <c r="J71" s="8">
        <f>'CpH N'!J71/'PPI Deflator 01'!$M71</f>
        <v>11.770900904574242</v>
      </c>
      <c r="K71" s="8">
        <f>'CpH N'!K71/'PPI Deflator 01'!$M71</f>
        <v>6.9791649473618458</v>
      </c>
      <c r="L71" s="8">
        <f>'CpH N'!L71/'PPI Deflator 01'!$M71</f>
        <v>19.455963255756703</v>
      </c>
      <c r="M71" s="8">
        <f>'CpH N'!M71/'PPI Deflator 01'!$M71</f>
        <v>17.197574653994639</v>
      </c>
      <c r="N71" s="8">
        <f>'CpH N'!N71/'PPI Deflator 01'!$M71</f>
        <v>17.813463737779173</v>
      </c>
      <c r="O71" s="8">
        <f>'CpH N'!O71/'PPI Deflator 01'!$M71</f>
        <v>10.470967380427595</v>
      </c>
      <c r="P71" s="8">
        <f>'CpH N'!P71/'PPI Deflator 01'!$M71</f>
        <v>14.646151372556224</v>
      </c>
      <c r="Q71" s="8">
        <f>'CpH N'!Q71/'PPI Deflator 01'!$M71</f>
        <v>13.331260161915043</v>
      </c>
      <c r="R71" s="8">
        <f>'CpH N'!R71/'PPI Deflator 01'!$M71</f>
        <v>11.854611112786843</v>
      </c>
      <c r="S71" s="8"/>
    </row>
    <row r="72" spans="1:19" x14ac:dyDescent="0.25">
      <c r="A72" s="7" t="s">
        <v>102</v>
      </c>
      <c r="B72" s="8"/>
      <c r="C72" s="8"/>
      <c r="D72" s="8"/>
      <c r="E72" s="8">
        <f>'CpH N'!E72/'PPI Deflator 01'!I72</f>
        <v>8.2387785610828761</v>
      </c>
      <c r="F72" s="8">
        <f>'CpH N'!F72/'PPI Deflator 01'!J72</f>
        <v>18.593317258159701</v>
      </c>
      <c r="G72" s="8">
        <f>'CpH N'!G72/'PPI Deflator 01'!K72</f>
        <v>13.004566173593558</v>
      </c>
      <c r="H72" s="8">
        <f>'CpH N'!H72/'PPI Deflator 01'!L72</f>
        <v>10.484216227223234</v>
      </c>
      <c r="I72" s="8">
        <f>'CpH N'!I72/'PPI Deflator 01'!$M72</f>
        <v>9.0216615521191219</v>
      </c>
      <c r="J72" s="8">
        <f>'CpH N'!J72/'PPI Deflator 01'!$M72</f>
        <v>11.348817918771925</v>
      </c>
      <c r="K72" s="8">
        <f>'CpH N'!K72/'PPI Deflator 01'!$M72</f>
        <v>7.0593723672762652</v>
      </c>
      <c r="L72" s="8">
        <f>'CpH N'!L72/'PPI Deflator 01'!$M72</f>
        <v>19.970450553499859</v>
      </c>
      <c r="M72" s="8">
        <f>'CpH N'!M72/'PPI Deflator 01'!$M72</f>
        <v>17.228890887278713</v>
      </c>
      <c r="N72" s="8">
        <f>'CpH N'!N72/'PPI Deflator 01'!$M72</f>
        <v>16.733634851933473</v>
      </c>
      <c r="O72" s="8">
        <f>'CpH N'!O72/'PPI Deflator 01'!$M72</f>
        <v>10.637320414528798</v>
      </c>
      <c r="P72" s="8">
        <f>'CpH N'!P72/'PPI Deflator 01'!$M72</f>
        <v>14.627967390366614</v>
      </c>
      <c r="Q72" s="8">
        <f>'CpH N'!Q72/'PPI Deflator 01'!$M72</f>
        <v>13.008940732332894</v>
      </c>
      <c r="R72" s="8">
        <f>'CpH N'!R72/'PPI Deflator 01'!$M72</f>
        <v>12.074231871311602</v>
      </c>
      <c r="S72" s="8"/>
    </row>
    <row r="73" spans="1:19" x14ac:dyDescent="0.25">
      <c r="A73" s="7" t="s">
        <v>103</v>
      </c>
      <c r="B73" s="8"/>
      <c r="C73" s="8"/>
      <c r="D73" s="8"/>
      <c r="E73" s="8">
        <f>'CpH N'!E73/'PPI Deflator 01'!I73</f>
        <v>9.3259065342272098</v>
      </c>
      <c r="F73" s="8">
        <f>'CpH N'!F73/'PPI Deflator 01'!J73</f>
        <v>18.017302584621611</v>
      </c>
      <c r="G73" s="8">
        <f>'CpH N'!G73/'PPI Deflator 01'!K73</f>
        <v>12.782979411172155</v>
      </c>
      <c r="H73" s="8">
        <f>'CpH N'!H73/'PPI Deflator 01'!L73</f>
        <v>10.588395101530352</v>
      </c>
      <c r="I73" s="8">
        <f>'CpH N'!I73/'PPI Deflator 01'!$M73</f>
        <v>9.2635419767787006</v>
      </c>
      <c r="J73" s="8">
        <f>'CpH N'!J73/'PPI Deflator 01'!$M73</f>
        <v>11.948327144598526</v>
      </c>
      <c r="K73" s="8">
        <f>'CpH N'!K73/'PPI Deflator 01'!$M73</f>
        <v>7.1005806243688996</v>
      </c>
      <c r="L73" s="8">
        <f>'CpH N'!L73/'PPI Deflator 01'!$M73</f>
        <v>19.552589455707359</v>
      </c>
      <c r="M73" s="8">
        <f>'CpH N'!M73/'PPI Deflator 01'!$M73</f>
        <v>17.668234609010252</v>
      </c>
      <c r="N73" s="8">
        <f>'CpH N'!N73/'PPI Deflator 01'!$M73</f>
        <v>17.110914855628849</v>
      </c>
      <c r="O73" s="8">
        <f>'CpH N'!O73/'PPI Deflator 01'!$M73</f>
        <v>10.695940848635535</v>
      </c>
      <c r="P73" s="8">
        <f>'CpH N'!P73/'PPI Deflator 01'!$M73</f>
        <v>14.995510778139712</v>
      </c>
      <c r="Q73" s="8">
        <f>'CpH N'!Q73/'PPI Deflator 01'!$M73</f>
        <v>13.673843480626694</v>
      </c>
      <c r="R73" s="8">
        <f>'CpH N'!R73/'PPI Deflator 01'!$M73</f>
        <v>11.87926114610628</v>
      </c>
      <c r="S73" s="8"/>
    </row>
    <row r="74" spans="1:19" x14ac:dyDescent="0.25">
      <c r="A74" s="7" t="s">
        <v>104</v>
      </c>
      <c r="B74" s="8"/>
      <c r="C74" s="8"/>
      <c r="D74" s="8"/>
      <c r="E74" s="8">
        <f>'CpH N'!E74/'PPI Deflator 01'!I74</f>
        <v>8.3795168308503438</v>
      </c>
      <c r="F74" s="8">
        <f>'CpH N'!F74/'PPI Deflator 01'!J74</f>
        <v>21.527492192308578</v>
      </c>
      <c r="G74" s="8">
        <f>'CpH N'!G74/'PPI Deflator 01'!K74</f>
        <v>13.3120051151145</v>
      </c>
      <c r="H74" s="8">
        <f>'CpH N'!H74/'PPI Deflator 01'!L74</f>
        <v>10.580539087584306</v>
      </c>
      <c r="I74" s="8">
        <f>'CpH N'!I74/'PPI Deflator 01'!$M74</f>
        <v>9.1874962164034546</v>
      </c>
      <c r="J74" s="8">
        <f>'CpH N'!J74/'PPI Deflator 01'!$M74</f>
        <v>11.944884532829613</v>
      </c>
      <c r="K74" s="8">
        <f>'CpH N'!K74/'PPI Deflator 01'!$M74</f>
        <v>7.3245601221811407</v>
      </c>
      <c r="L74" s="8">
        <f>'CpH N'!L74/'PPI Deflator 01'!$M74</f>
        <v>18.911580743855776</v>
      </c>
      <c r="M74" s="8">
        <f>'CpH N'!M74/'PPI Deflator 01'!$M74</f>
        <v>18.825265841699604</v>
      </c>
      <c r="N74" s="8">
        <f>'CpH N'!N74/'PPI Deflator 01'!$M74</f>
        <v>16.765229948314289</v>
      </c>
      <c r="O74" s="8">
        <f>'CpH N'!O74/'PPI Deflator 01'!$M74</f>
        <v>10.363280484323161</v>
      </c>
      <c r="P74" s="8">
        <f>'CpH N'!P74/'PPI Deflator 01'!$M74</f>
        <v>14.70346763293526</v>
      </c>
      <c r="Q74" s="8">
        <f>'CpH N'!Q74/'PPI Deflator 01'!$M74</f>
        <v>13.285505031539637</v>
      </c>
      <c r="R74" s="8">
        <f>'CpH N'!R74/'PPI Deflator 01'!$M74</f>
        <v>11.868152945751255</v>
      </c>
      <c r="S74" s="8"/>
    </row>
    <row r="75" spans="1:19" x14ac:dyDescent="0.25">
      <c r="A75" s="7" t="s">
        <v>105</v>
      </c>
      <c r="B75" s="8"/>
      <c r="C75" s="8"/>
      <c r="D75" s="8"/>
      <c r="E75" s="8">
        <f>'CpH N'!E75/'PPI Deflator 01'!I75</f>
        <v>7.7650866405320862</v>
      </c>
      <c r="F75" s="8">
        <f>'CpH N'!F75/'PPI Deflator 01'!J75</f>
        <v>16.866283247141432</v>
      </c>
      <c r="G75" s="8">
        <f>'CpH N'!G75/'PPI Deflator 01'!K75</f>
        <v>13.518101855308421</v>
      </c>
      <c r="H75" s="8">
        <f>'CpH N'!H75/'PPI Deflator 01'!L75</f>
        <v>11.221506096540262</v>
      </c>
      <c r="I75" s="8">
        <f>'CpH N'!I75/'PPI Deflator 01'!$M75</f>
        <v>9.4223065067994263</v>
      </c>
      <c r="J75" s="8">
        <f>'CpH N'!J75/'PPI Deflator 01'!$M75</f>
        <v>12.36866800972175</v>
      </c>
      <c r="K75" s="8">
        <f>'CpH N'!K75/'PPI Deflator 01'!$M75</f>
        <v>7.1584535942257732</v>
      </c>
      <c r="L75" s="8">
        <f>'CpH N'!L75/'PPI Deflator 01'!$M75</f>
        <v>19.044206684098299</v>
      </c>
      <c r="M75" s="8">
        <f>'CpH N'!M75/'PPI Deflator 01'!$M75</f>
        <v>17.833463017409578</v>
      </c>
      <c r="N75" s="8">
        <f>'CpH N'!N75/'PPI Deflator 01'!$M75</f>
        <v>17.278653614729986</v>
      </c>
      <c r="O75" s="8">
        <f>'CpH N'!O75/'PPI Deflator 01'!$M75</f>
        <v>10.234808653806658</v>
      </c>
      <c r="P75" s="8">
        <f>'CpH N'!P75/'PPI Deflator 01'!$M75</f>
        <v>15.110564508783455</v>
      </c>
      <c r="Q75" s="8">
        <f>'CpH N'!Q75/'PPI Deflator 01'!$M75</f>
        <v>13.17533667311303</v>
      </c>
      <c r="R75" s="8">
        <f>'CpH N'!R75/'PPI Deflator 01'!$M75</f>
        <v>12.211194687295833</v>
      </c>
      <c r="S75" s="8"/>
    </row>
    <row r="76" spans="1:19" x14ac:dyDescent="0.25">
      <c r="A76" s="7" t="s">
        <v>106</v>
      </c>
      <c r="B76" s="8"/>
      <c r="C76" s="8"/>
      <c r="D76" s="8"/>
      <c r="E76" s="8">
        <f>'CpH N'!E76/'PPI Deflator 01'!I76</f>
        <v>9.4220966060579574</v>
      </c>
      <c r="F76" s="8">
        <f>'CpH N'!F76/'PPI Deflator 01'!J76</f>
        <v>16.634903432737445</v>
      </c>
      <c r="G76" s="8">
        <f>'CpH N'!G76/'PPI Deflator 01'!K76</f>
        <v>13.677921967311192</v>
      </c>
      <c r="H76" s="8">
        <f>'CpH N'!H76/'PPI Deflator 01'!L76</f>
        <v>11.27922447032862</v>
      </c>
      <c r="I76" s="8">
        <f>'CpH N'!I76/'PPI Deflator 01'!$M76</f>
        <v>9.4904866696576278</v>
      </c>
      <c r="J76" s="8">
        <f>'CpH N'!J76/'PPI Deflator 01'!$M76</f>
        <v>11.653224639684259</v>
      </c>
      <c r="K76" s="8">
        <f>'CpH N'!K76/'PPI Deflator 01'!$M76</f>
        <v>7.3039660799176165</v>
      </c>
      <c r="L76" s="8">
        <f>'CpH N'!L76/'PPI Deflator 01'!$M76</f>
        <v>20.137363373942677</v>
      </c>
      <c r="M76" s="8">
        <f>'CpH N'!M76/'PPI Deflator 01'!$M76</f>
        <v>18.13609202906715</v>
      </c>
      <c r="N76" s="8">
        <f>'CpH N'!N76/'PPI Deflator 01'!$M76</f>
        <v>17.265061460585347</v>
      </c>
      <c r="O76" s="8">
        <f>'CpH N'!O76/'PPI Deflator 01'!$M76</f>
        <v>11.19812997678615</v>
      </c>
      <c r="P76" s="8">
        <f>'CpH N'!P76/'PPI Deflator 01'!$M76</f>
        <v>14.823117461242093</v>
      </c>
      <c r="Q76" s="8">
        <f>'CpH N'!Q76/'PPI Deflator 01'!$M76</f>
        <v>13.167071567282786</v>
      </c>
      <c r="R76" s="8">
        <f>'CpH N'!R76/'PPI Deflator 01'!$M76</f>
        <v>12.079318086170872</v>
      </c>
      <c r="S76" s="8"/>
    </row>
    <row r="77" spans="1:19" x14ac:dyDescent="0.25">
      <c r="A77" s="7" t="s">
        <v>107</v>
      </c>
      <c r="B77" s="8"/>
      <c r="C77" s="8"/>
      <c r="D77" s="8"/>
      <c r="E77" s="8">
        <f>'CpH N'!E77/'PPI Deflator 01'!I77</f>
        <v>8.0577952617313571</v>
      </c>
      <c r="F77" s="8">
        <f>'CpH N'!F77/'PPI Deflator 01'!J77</f>
        <v>16.976558136326446</v>
      </c>
      <c r="G77" s="8">
        <f>'CpH N'!G77/'PPI Deflator 01'!K77</f>
        <v>13.477199829116577</v>
      </c>
      <c r="H77" s="8">
        <f>'CpH N'!H77/'PPI Deflator 01'!L77</f>
        <v>10.877680086093516</v>
      </c>
      <c r="I77" s="8">
        <f>'CpH N'!I77/'PPI Deflator 01'!$M77</f>
        <v>9.2835395123531619</v>
      </c>
      <c r="J77" s="8">
        <f>'CpH N'!J77/'PPI Deflator 01'!$M77</f>
        <v>11.733662521905893</v>
      </c>
      <c r="K77" s="8">
        <f>'CpH N'!K77/'PPI Deflator 01'!$M77</f>
        <v>7.2819087286450355</v>
      </c>
      <c r="L77" s="8">
        <f>'CpH N'!L77/'PPI Deflator 01'!$M77</f>
        <v>19.699290253506334</v>
      </c>
      <c r="M77" s="8">
        <f>'CpH N'!M77/'PPI Deflator 01'!$M77</f>
        <v>18.480948259350715</v>
      </c>
      <c r="N77" s="8">
        <f>'CpH N'!N77/'PPI Deflator 01'!$M77</f>
        <v>16.698659614153819</v>
      </c>
      <c r="O77" s="8">
        <f>'CpH N'!O77/'PPI Deflator 01'!$M77</f>
        <v>10.940411626346489</v>
      </c>
      <c r="P77" s="8">
        <f>'CpH N'!P77/'PPI Deflator 01'!$M77</f>
        <v>14.562908233180051</v>
      </c>
      <c r="Q77" s="8">
        <f>'CpH N'!Q77/'PPI Deflator 01'!$M77</f>
        <v>13.280304155474337</v>
      </c>
      <c r="R77" s="8">
        <f>'CpH N'!R77/'PPI Deflator 01'!$M77</f>
        <v>11.836927803763491</v>
      </c>
      <c r="S77" s="8"/>
    </row>
    <row r="78" spans="1:19" x14ac:dyDescent="0.25">
      <c r="A78" s="7" t="s">
        <v>108</v>
      </c>
      <c r="B78" s="8"/>
      <c r="C78" s="8"/>
      <c r="D78" s="8"/>
      <c r="E78" s="8">
        <f>'CpH N'!E78/'PPI Deflator 01'!I78</f>
        <v>9.5062742049576379</v>
      </c>
      <c r="F78" s="8">
        <f>'CpH N'!F78/'PPI Deflator 01'!J78</f>
        <v>16.502398197210074</v>
      </c>
      <c r="G78" s="8">
        <f>'CpH N'!G78/'PPI Deflator 01'!K78</f>
        <v>14.214490398976849</v>
      </c>
      <c r="H78" s="8">
        <f>'CpH N'!H78/'PPI Deflator 01'!L78</f>
        <v>10.750374642375816</v>
      </c>
      <c r="I78" s="8">
        <f>'CpH N'!I78/'PPI Deflator 01'!$M78</f>
        <v>9.0702799676092472</v>
      </c>
      <c r="J78" s="8">
        <f>'CpH N'!J78/'PPI Deflator 01'!$M78</f>
        <v>11.427969654587494</v>
      </c>
      <c r="K78" s="8">
        <f>'CpH N'!K78/'PPI Deflator 01'!$M78</f>
        <v>7.5154198820974969</v>
      </c>
      <c r="L78" s="8">
        <f>'CpH N'!L78/'PPI Deflator 01'!$M78</f>
        <v>19.333328756927113</v>
      </c>
      <c r="M78" s="8">
        <f>'CpH N'!M78/'PPI Deflator 01'!$M78</f>
        <v>18.585378812640094</v>
      </c>
      <c r="N78" s="8">
        <f>'CpH N'!N78/'PPI Deflator 01'!$M78</f>
        <v>17.617994181209639</v>
      </c>
      <c r="O78" s="8">
        <f>'CpH N'!O78/'PPI Deflator 01'!$M78</f>
        <v>11.026437334668735</v>
      </c>
      <c r="P78" s="8">
        <f>'CpH N'!P78/'PPI Deflator 01'!$M78</f>
        <v>14.951080574102409</v>
      </c>
      <c r="Q78" s="8">
        <f>'CpH N'!Q78/'PPI Deflator 01'!$M78</f>
        <v>13.197852682543987</v>
      </c>
      <c r="R78" s="8">
        <f>'CpH N'!R78/'PPI Deflator 01'!$M78</f>
        <v>12.139030753798584</v>
      </c>
      <c r="S78" s="8"/>
    </row>
    <row r="79" spans="1:19" x14ac:dyDescent="0.25">
      <c r="A79" s="7" t="s">
        <v>109</v>
      </c>
      <c r="B79" s="8"/>
      <c r="C79" s="8"/>
      <c r="D79" s="8"/>
      <c r="E79" s="8">
        <f>'CpH N'!E79/'PPI Deflator 01'!I79</f>
        <v>8.910274597454471</v>
      </c>
      <c r="F79" s="8">
        <f>'CpH N'!F79/'PPI Deflator 01'!J79</f>
        <v>17.930256668055279</v>
      </c>
      <c r="G79" s="8">
        <f>'CpH N'!G79/'PPI Deflator 01'!K79</f>
        <v>14.026473554515405</v>
      </c>
      <c r="H79" s="8">
        <f>'CpH N'!H79/'PPI Deflator 01'!L79</f>
        <v>10.904673521863071</v>
      </c>
      <c r="I79" s="8">
        <f>'CpH N'!I79/'PPI Deflator 01'!$M79</f>
        <v>9.2949805811514032</v>
      </c>
      <c r="J79" s="8">
        <f>'CpH N'!J79/'PPI Deflator 01'!$M79</f>
        <v>12.62397123539227</v>
      </c>
      <c r="K79" s="8">
        <f>'CpH N'!K79/'PPI Deflator 01'!$M79</f>
        <v>7.1905699905466944</v>
      </c>
      <c r="L79" s="8">
        <f>'CpH N'!L79/'PPI Deflator 01'!$M79</f>
        <v>19.283532465212762</v>
      </c>
      <c r="M79" s="8">
        <f>'CpH N'!M79/'PPI Deflator 01'!$M79</f>
        <v>18.625363160404451</v>
      </c>
      <c r="N79" s="8">
        <f>'CpH N'!N79/'PPI Deflator 01'!$M79</f>
        <v>17.327911248487041</v>
      </c>
      <c r="O79" s="8">
        <f>'CpH N'!O79/'PPI Deflator 01'!$M79</f>
        <v>10.601805152394771</v>
      </c>
      <c r="P79" s="8">
        <f>'CpH N'!P79/'PPI Deflator 01'!$M79</f>
        <v>15.49632363758529</v>
      </c>
      <c r="Q79" s="8">
        <f>'CpH N'!Q79/'PPI Deflator 01'!$M79</f>
        <v>13.160159062065542</v>
      </c>
      <c r="R79" s="8">
        <f>'CpH N'!R79/'PPI Deflator 01'!$M79</f>
        <v>11.947024276906653</v>
      </c>
      <c r="S79" s="8"/>
    </row>
    <row r="80" spans="1:19" x14ac:dyDescent="0.25">
      <c r="A80" s="7" t="s">
        <v>110</v>
      </c>
      <c r="B80" s="8"/>
      <c r="C80" s="8"/>
      <c r="D80" s="8"/>
      <c r="E80" s="8">
        <f>'CpH N'!E80/'PPI Deflator 01'!I80</f>
        <v>10.381552577803948</v>
      </c>
      <c r="F80" s="8">
        <f>'CpH N'!F80/'PPI Deflator 01'!J80</f>
        <v>17.57549527299982</v>
      </c>
      <c r="G80" s="8">
        <f>'CpH N'!G80/'PPI Deflator 01'!K80</f>
        <v>14.46684718574139</v>
      </c>
      <c r="H80" s="8">
        <f>'CpH N'!H80/'PPI Deflator 01'!L80</f>
        <v>10.935385536490541</v>
      </c>
      <c r="I80" s="8">
        <f>'CpH N'!I80/'PPI Deflator 01'!$M80</f>
        <v>9.3413972081272618</v>
      </c>
      <c r="J80" s="8">
        <f>'CpH N'!J80/'PPI Deflator 01'!$M80</f>
        <v>12.018597797940773</v>
      </c>
      <c r="K80" s="8">
        <f>'CpH N'!K80/'PPI Deflator 01'!$M80</f>
        <v>7.4103240353139164</v>
      </c>
      <c r="L80" s="8">
        <f>'CpH N'!L80/'PPI Deflator 01'!$M80</f>
        <v>19.54460713295946</v>
      </c>
      <c r="M80" s="8">
        <f>'CpH N'!M80/'PPI Deflator 01'!$M80</f>
        <v>17.925242438126041</v>
      </c>
      <c r="N80" s="8">
        <f>'CpH N'!N80/'PPI Deflator 01'!$M80</f>
        <v>17.610151211948182</v>
      </c>
      <c r="O80" s="8">
        <f>'CpH N'!O80/'PPI Deflator 01'!$M80</f>
        <v>12.022865171317344</v>
      </c>
      <c r="P80" s="8">
        <f>'CpH N'!P80/'PPI Deflator 01'!$M80</f>
        <v>14.675017730231287</v>
      </c>
      <c r="Q80" s="8">
        <f>'CpH N'!Q80/'PPI Deflator 01'!$M80</f>
        <v>13.513235958074507</v>
      </c>
      <c r="R80" s="8">
        <f>'CpH N'!R80/'PPI Deflator 01'!$M80</f>
        <v>12.312868981278877</v>
      </c>
      <c r="S80" s="8"/>
    </row>
    <row r="81" spans="1:19" x14ac:dyDescent="0.25">
      <c r="A81" s="7" t="s">
        <v>111</v>
      </c>
      <c r="B81" s="8"/>
      <c r="C81" s="8"/>
      <c r="D81" s="8"/>
      <c r="E81" s="8">
        <f>'CpH N'!E81/'PPI Deflator 01'!I81</f>
        <v>9.2777208310376711</v>
      </c>
      <c r="F81" s="8">
        <f>'CpH N'!F81/'PPI Deflator 01'!J81</f>
        <v>15.97837199679604</v>
      </c>
      <c r="G81" s="8">
        <f>'CpH N'!G81/'PPI Deflator 01'!K81</f>
        <v>14.399356789575478</v>
      </c>
      <c r="H81" s="8">
        <f>'CpH N'!H81/'PPI Deflator 01'!L81</f>
        <v>11.274303890284965</v>
      </c>
      <c r="I81" s="8">
        <f>'CpH N'!I81/'PPI Deflator 01'!$M81</f>
        <v>9.5422523925098854</v>
      </c>
      <c r="J81" s="8">
        <f>'CpH N'!J81/'PPI Deflator 01'!$M81</f>
        <v>12.197023354864241</v>
      </c>
      <c r="K81" s="8">
        <f>'CpH N'!K81/'PPI Deflator 01'!$M81</f>
        <v>7.5549734269881075</v>
      </c>
      <c r="L81" s="8">
        <f>'CpH N'!L81/'PPI Deflator 01'!$M81</f>
        <v>18.901851448860281</v>
      </c>
      <c r="M81" s="8">
        <f>'CpH N'!M81/'PPI Deflator 01'!$M81</f>
        <v>18.958141460729493</v>
      </c>
      <c r="N81" s="8">
        <f>'CpH N'!N81/'PPI Deflator 01'!$M81</f>
        <v>17.390136852203312</v>
      </c>
      <c r="O81" s="8">
        <f>'CpH N'!O81/'PPI Deflator 01'!$M81</f>
        <v>10.79117815106715</v>
      </c>
      <c r="P81" s="8">
        <f>'CpH N'!P81/'PPI Deflator 01'!$M81</f>
        <v>14.709282338427542</v>
      </c>
      <c r="Q81" s="8">
        <f>'CpH N'!Q81/'PPI Deflator 01'!$M81</f>
        <v>13.368494852820293</v>
      </c>
      <c r="R81" s="8">
        <f>'CpH N'!R81/'PPI Deflator 01'!$M81</f>
        <v>11.999059303197154</v>
      </c>
      <c r="S81" s="8"/>
    </row>
    <row r="82" spans="1:19" x14ac:dyDescent="0.25">
      <c r="A82" s="7" t="s">
        <v>112</v>
      </c>
      <c r="B82" s="8"/>
      <c r="C82" s="8"/>
      <c r="D82" s="8"/>
      <c r="E82" s="8">
        <f>'CpH N'!E82/'PPI Deflator 01'!I82</f>
        <v>8.878462110882948</v>
      </c>
      <c r="F82" s="8">
        <f>'CpH N'!F82/'PPI Deflator 01'!J82</f>
        <v>17.465768461943224</v>
      </c>
      <c r="G82" s="8">
        <f>'CpH N'!G82/'PPI Deflator 01'!K82</f>
        <v>13.678990344981258</v>
      </c>
      <c r="H82" s="8">
        <f>'CpH N'!H82/'PPI Deflator 01'!L82</f>
        <v>11.500920262736289</v>
      </c>
      <c r="I82" s="8">
        <f>'CpH N'!I82/'PPI Deflator 01'!$M82</f>
        <v>9.259352474899476</v>
      </c>
      <c r="J82" s="8">
        <f>'CpH N'!J82/'PPI Deflator 01'!$M82</f>
        <v>11.549404274606131</v>
      </c>
      <c r="K82" s="8">
        <f>'CpH N'!K82/'PPI Deflator 01'!$M82</f>
        <v>7.5258709000341719</v>
      </c>
      <c r="L82" s="8">
        <f>'CpH N'!L82/'PPI Deflator 01'!$M82</f>
        <v>19.55284974499898</v>
      </c>
      <c r="M82" s="8">
        <f>'CpH N'!M82/'PPI Deflator 01'!$M82</f>
        <v>18.350845895065007</v>
      </c>
      <c r="N82" s="8">
        <f>'CpH N'!N82/'PPI Deflator 01'!$M82</f>
        <v>17.441880028336797</v>
      </c>
      <c r="O82" s="8">
        <f>'CpH N'!O82/'PPI Deflator 01'!$M82</f>
        <v>10.367898570578992</v>
      </c>
      <c r="P82" s="8">
        <f>'CpH N'!P82/'PPI Deflator 01'!$M82</f>
        <v>14.330008380873666</v>
      </c>
      <c r="Q82" s="8">
        <f>'CpH N'!Q82/'PPI Deflator 01'!$M82</f>
        <v>13.921602503498541</v>
      </c>
      <c r="R82" s="8">
        <f>'CpH N'!R82/'PPI Deflator 01'!$M82</f>
        <v>12.041420108515579</v>
      </c>
      <c r="S82" s="8"/>
    </row>
    <row r="83" spans="1:19" x14ac:dyDescent="0.25">
      <c r="A83" s="7" t="s">
        <v>113</v>
      </c>
      <c r="B83" s="8"/>
      <c r="C83" s="8"/>
      <c r="D83" s="8"/>
      <c r="E83" s="8">
        <f>'CpH N'!E83/'PPI Deflator 01'!I83</f>
        <v>8.0818552492918716</v>
      </c>
      <c r="F83" s="8">
        <f>'CpH N'!F83/'PPI Deflator 01'!J83</f>
        <v>17.105441443925454</v>
      </c>
      <c r="G83" s="8">
        <f>'CpH N'!G83/'PPI Deflator 01'!K83</f>
        <v>13.895195823089892</v>
      </c>
      <c r="H83" s="8">
        <f>'CpH N'!H83/'PPI Deflator 01'!L83</f>
        <v>11.636021812092773</v>
      </c>
      <c r="I83" s="8">
        <f>'CpH N'!I83/'PPI Deflator 01'!$M83</f>
        <v>9.3715362320063775</v>
      </c>
      <c r="J83" s="8">
        <f>'CpH N'!J83/'PPI Deflator 01'!$M83</f>
        <v>12.58774540964057</v>
      </c>
      <c r="K83" s="8">
        <f>'CpH N'!K83/'PPI Deflator 01'!$M83</f>
        <v>7.8207405810178914</v>
      </c>
      <c r="L83" s="8">
        <f>'CpH N'!L83/'PPI Deflator 01'!$M83</f>
        <v>19.238803468285511</v>
      </c>
      <c r="M83" s="8">
        <f>'CpH N'!M83/'PPI Deflator 01'!$M83</f>
        <v>20.223924611403881</v>
      </c>
      <c r="N83" s="8">
        <f>'CpH N'!N83/'PPI Deflator 01'!$M83</f>
        <v>18.003766018010566</v>
      </c>
      <c r="O83" s="8">
        <f>'CpH N'!O83/'PPI Deflator 01'!$M83</f>
        <v>10.818438695328704</v>
      </c>
      <c r="P83" s="8">
        <f>'CpH N'!P83/'PPI Deflator 01'!$M83</f>
        <v>14.766145501506839</v>
      </c>
      <c r="Q83" s="8">
        <f>'CpH N'!Q83/'PPI Deflator 01'!$M83</f>
        <v>12.973747754579998</v>
      </c>
      <c r="R83" s="8">
        <f>'CpH N'!R83/'PPI Deflator 01'!$M83</f>
        <v>11.890863687398028</v>
      </c>
      <c r="S83" s="8"/>
    </row>
    <row r="84" spans="1:19" x14ac:dyDescent="0.25">
      <c r="A84" s="7" t="s">
        <v>114</v>
      </c>
      <c r="B84" s="8"/>
      <c r="C84" s="8"/>
      <c r="D84" s="8"/>
      <c r="E84" s="8">
        <f>'CpH N'!E84/'PPI Deflator 01'!I84</f>
        <v>9.9978478156170034</v>
      </c>
      <c r="F84" s="8">
        <f>'CpH N'!F84/'PPI Deflator 01'!J84</f>
        <v>17.494238231182912</v>
      </c>
      <c r="G84" s="8">
        <f>'CpH N'!G84/'PPI Deflator 01'!K84</f>
        <v>14.269863123364019</v>
      </c>
      <c r="H84" s="8">
        <f>'CpH N'!H84/'PPI Deflator 01'!L84</f>
        <v>11.397139608034424</v>
      </c>
      <c r="I84" s="8">
        <f>'CpH N'!I84/'PPI Deflator 01'!$M84</f>
        <v>9.6812586861454868</v>
      </c>
      <c r="J84" s="8">
        <f>'CpH N'!J84/'PPI Deflator 01'!$M84</f>
        <v>12.146891142055221</v>
      </c>
      <c r="K84" s="8">
        <f>'CpH N'!K84/'PPI Deflator 01'!$M84</f>
        <v>7.8770604137396196</v>
      </c>
      <c r="L84" s="8">
        <f>'CpH N'!L84/'PPI Deflator 01'!$M84</f>
        <v>19.459921918196272</v>
      </c>
      <c r="M84" s="8">
        <f>'CpH N'!M84/'PPI Deflator 01'!$M84</f>
        <v>17.760609321432586</v>
      </c>
      <c r="N84" s="8">
        <f>'CpH N'!N84/'PPI Deflator 01'!$M84</f>
        <v>17.759088578444871</v>
      </c>
      <c r="O84" s="8">
        <f>'CpH N'!O84/'PPI Deflator 01'!$M84</f>
        <v>11.301677615979354</v>
      </c>
      <c r="P84" s="8">
        <f>'CpH N'!P84/'PPI Deflator 01'!$M84</f>
        <v>15.019641882791904</v>
      </c>
      <c r="Q84" s="8">
        <f>'CpH N'!Q84/'PPI Deflator 01'!$M84</f>
        <v>13.262837020843818</v>
      </c>
      <c r="R84" s="8">
        <f>'CpH N'!R84/'PPI Deflator 01'!$M84</f>
        <v>12.480474172319086</v>
      </c>
      <c r="S84" s="8"/>
    </row>
    <row r="85" spans="1:19" x14ac:dyDescent="0.25">
      <c r="A85" s="7" t="s">
        <v>115</v>
      </c>
      <c r="B85" s="8"/>
      <c r="C85" s="8"/>
      <c r="D85" s="8"/>
      <c r="E85" s="8">
        <f>'CpH N'!E85/'PPI Deflator 01'!I85</f>
        <v>9.3814314781793406</v>
      </c>
      <c r="F85" s="8">
        <f>'CpH N'!F85/'PPI Deflator 01'!J85</f>
        <v>17.11876067007324</v>
      </c>
      <c r="G85" s="8">
        <f>'CpH N'!G85/'PPI Deflator 01'!K85</f>
        <v>13.723415543618406</v>
      </c>
      <c r="H85" s="8">
        <f>'CpH N'!H85/'PPI Deflator 01'!L85</f>
        <v>10.69532889357887</v>
      </c>
      <c r="I85" s="8">
        <f>'CpH N'!I85/'PPI Deflator 01'!$M85</f>
        <v>9.5887477261482026</v>
      </c>
      <c r="J85" s="8">
        <f>'CpH N'!J85/'PPI Deflator 01'!$M85</f>
        <v>12.38893651378946</v>
      </c>
      <c r="K85" s="8">
        <f>'CpH N'!K85/'PPI Deflator 01'!$M85</f>
        <v>7.5065476351886726</v>
      </c>
      <c r="L85" s="8">
        <f>'CpH N'!L85/'PPI Deflator 01'!$M85</f>
        <v>18.939116619607667</v>
      </c>
      <c r="M85" s="8">
        <f>'CpH N'!M85/'PPI Deflator 01'!$M85</f>
        <v>18.522710496904594</v>
      </c>
      <c r="N85" s="8">
        <f>'CpH N'!N85/'PPI Deflator 01'!$M85</f>
        <v>16.970387873053745</v>
      </c>
      <c r="O85" s="8">
        <f>'CpH N'!O85/'PPI Deflator 01'!$M85</f>
        <v>11.237894101286356</v>
      </c>
      <c r="P85" s="8">
        <f>'CpH N'!P85/'PPI Deflator 01'!$M85</f>
        <v>14.744293144485082</v>
      </c>
      <c r="Q85" s="8">
        <f>'CpH N'!Q85/'PPI Deflator 01'!$M85</f>
        <v>13.057312169090165</v>
      </c>
      <c r="R85" s="8">
        <f>'CpH N'!R85/'PPI Deflator 01'!$M85</f>
        <v>11.937528117223293</v>
      </c>
      <c r="S85" s="8"/>
    </row>
    <row r="86" spans="1:19" x14ac:dyDescent="0.25">
      <c r="A86" s="7" t="s">
        <v>116</v>
      </c>
      <c r="B86" s="8"/>
      <c r="C86" s="8"/>
      <c r="D86" s="8"/>
      <c r="E86" s="8">
        <f>'CpH N'!E86/'PPI Deflator 01'!I86</f>
        <v>9.2582994440347441</v>
      </c>
      <c r="F86" s="8">
        <f>'CpH N'!F86/'PPI Deflator 01'!J86</f>
        <v>17.469433129655673</v>
      </c>
      <c r="G86" s="8">
        <f>'CpH N'!G86/'PPI Deflator 01'!K86</f>
        <v>14.216183243617126</v>
      </c>
      <c r="H86" s="8">
        <f>'CpH N'!H86/'PPI Deflator 01'!L86</f>
        <v>11.500971958649618</v>
      </c>
      <c r="I86" s="8">
        <f>'CpH N'!I86/'PPI Deflator 01'!$M86</f>
        <v>9.5929120669644039</v>
      </c>
      <c r="J86" s="8">
        <f>'CpH N'!J86/'PPI Deflator 01'!$M86</f>
        <v>12.039702907102532</v>
      </c>
      <c r="K86" s="8">
        <f>'CpH N'!K86/'PPI Deflator 01'!$M86</f>
        <v>8.0507440244231656</v>
      </c>
      <c r="L86" s="8">
        <f>'CpH N'!L86/'PPI Deflator 01'!$M86</f>
        <v>19.385114548384614</v>
      </c>
      <c r="M86" s="8">
        <f>'CpH N'!M86/'PPI Deflator 01'!$M86</f>
        <v>17.942310819493464</v>
      </c>
      <c r="N86" s="8">
        <f>'CpH N'!N86/'PPI Deflator 01'!$M86</f>
        <v>16.868128123512975</v>
      </c>
      <c r="O86" s="8">
        <f>'CpH N'!O86/'PPI Deflator 01'!$M86</f>
        <v>10.73091735222447</v>
      </c>
      <c r="P86" s="8">
        <f>'CpH N'!P86/'PPI Deflator 01'!$M86</f>
        <v>15.149320774260923</v>
      </c>
      <c r="Q86" s="8">
        <f>'CpH N'!Q86/'PPI Deflator 01'!$M86</f>
        <v>13.31101533477994</v>
      </c>
      <c r="R86" s="8">
        <f>'CpH N'!R86/'PPI Deflator 01'!$M86</f>
        <v>12.381605738399397</v>
      </c>
      <c r="S86" s="8"/>
    </row>
    <row r="87" spans="1:19" x14ac:dyDescent="0.25">
      <c r="A87" s="7" t="s">
        <v>117</v>
      </c>
      <c r="B87" s="8"/>
      <c r="C87" s="8"/>
      <c r="D87" s="8"/>
      <c r="E87" s="8">
        <f>'CpH N'!E87/'PPI Deflator 01'!I87</f>
        <v>8.0415717190525164</v>
      </c>
      <c r="F87" s="8">
        <f>'CpH N'!F87/'PPI Deflator 01'!J87</f>
        <v>18.310666315585802</v>
      </c>
      <c r="G87" s="8">
        <f>'CpH N'!G87/'PPI Deflator 01'!K87</f>
        <v>13.844101178493855</v>
      </c>
      <c r="H87" s="8">
        <f>'CpH N'!H87/'PPI Deflator 01'!L87</f>
        <v>11.360226394457015</v>
      </c>
      <c r="I87" s="8">
        <f>'CpH N'!I87/'PPI Deflator 01'!$M87</f>
        <v>9.7873726196770487</v>
      </c>
      <c r="J87" s="8">
        <f>'CpH N'!J87/'PPI Deflator 01'!$M87</f>
        <v>12.197533455298709</v>
      </c>
      <c r="K87" s="8">
        <f>'CpH N'!K87/'PPI Deflator 01'!$M87</f>
        <v>8.0590701790407184</v>
      </c>
      <c r="L87" s="8">
        <f>'CpH N'!L87/'PPI Deflator 01'!$M87</f>
        <v>20.279996885420204</v>
      </c>
      <c r="M87" s="8">
        <f>'CpH N'!M87/'PPI Deflator 01'!$M87</f>
        <v>18.287454949855015</v>
      </c>
      <c r="N87" s="8">
        <f>'CpH N'!N87/'PPI Deflator 01'!$M87</f>
        <v>17.015134855087354</v>
      </c>
      <c r="O87" s="8">
        <f>'CpH N'!O87/'PPI Deflator 01'!$M87</f>
        <v>11.200914183562499</v>
      </c>
      <c r="P87" s="8">
        <f>'CpH N'!P87/'PPI Deflator 01'!$M87</f>
        <v>14.864735829714396</v>
      </c>
      <c r="Q87" s="8">
        <f>'CpH N'!Q87/'PPI Deflator 01'!$M87</f>
        <v>13.405803995919587</v>
      </c>
      <c r="R87" s="8">
        <f>'CpH N'!R87/'PPI Deflator 01'!$M87</f>
        <v>12.121137299134661</v>
      </c>
      <c r="S87" s="8"/>
    </row>
    <row r="88" spans="1:19" x14ac:dyDescent="0.25">
      <c r="A88" s="7" t="s">
        <v>118</v>
      </c>
      <c r="B88" s="8"/>
      <c r="C88" s="8"/>
      <c r="D88" s="8"/>
      <c r="E88" s="8" t="e">
        <f>'CpH N'!E88/'PPI Deflator 01'!I88</f>
        <v>#DIV/0!</v>
      </c>
      <c r="F88" s="8">
        <f>'CpH N'!F88/'PPI Deflator 01'!J88</f>
        <v>17.495832301797584</v>
      </c>
      <c r="G88" s="8">
        <f>'CpH N'!G88/'PPI Deflator 01'!K88</f>
        <v>14.290692335099781</v>
      </c>
      <c r="H88" s="8">
        <f>'CpH N'!H88/'PPI Deflator 01'!L88</f>
        <v>11.768957378703295</v>
      </c>
      <c r="I88" s="8">
        <f>'CpH N'!I88/'PPI Deflator 01'!$M88</f>
        <v>9.7843585248458993</v>
      </c>
      <c r="J88" s="8">
        <f>'CpH N'!J88/'PPI Deflator 01'!$M88</f>
        <v>12.404382015396775</v>
      </c>
      <c r="K88" s="8">
        <f>'CpH N'!K88/'PPI Deflator 01'!$M88</f>
        <v>7.6677252105744618</v>
      </c>
      <c r="L88" s="8">
        <f>'CpH N'!L88/'PPI Deflator 01'!$M88</f>
        <v>20.561787972993518</v>
      </c>
      <c r="M88" s="8">
        <f>'CpH N'!M88/'PPI Deflator 01'!$M88</f>
        <v>19.177240759627967</v>
      </c>
      <c r="N88" s="8">
        <f>'CpH N'!N88/'PPI Deflator 01'!$M88</f>
        <v>17.708965359032067</v>
      </c>
      <c r="O88" s="8">
        <f>'CpH N'!O88/'PPI Deflator 01'!$M88</f>
        <v>11.775350603469125</v>
      </c>
      <c r="P88" s="8">
        <f>'CpH N'!P88/'PPI Deflator 01'!$M88</f>
        <v>15.164912687636848</v>
      </c>
      <c r="Q88" s="8">
        <f>'CpH N'!Q88/'PPI Deflator 01'!$M88</f>
        <v>13.413357080913219</v>
      </c>
      <c r="R88" s="8">
        <f>'CpH N'!R88/'PPI Deflator 01'!$M88</f>
        <v>12.200004828523628</v>
      </c>
      <c r="S88" s="8"/>
    </row>
    <row r="89" spans="1:19" x14ac:dyDescent="0.25">
      <c r="A89" s="7" t="s">
        <v>119</v>
      </c>
      <c r="B89" s="8"/>
      <c r="C89" s="8"/>
      <c r="D89" s="8"/>
      <c r="E89" s="8" t="e">
        <f>'CpH N'!E89/'PPI Deflator 01'!I89</f>
        <v>#DIV/0!</v>
      </c>
      <c r="F89" s="8">
        <f>'CpH N'!F89/'PPI Deflator 01'!J89</f>
        <v>17.262622732902436</v>
      </c>
      <c r="G89" s="8">
        <f>'CpH N'!G89/'PPI Deflator 01'!K89</f>
        <v>14.062263405677513</v>
      </c>
      <c r="H89" s="8">
        <f>'CpH N'!H89/'PPI Deflator 01'!L89</f>
        <v>10.817189493120427</v>
      </c>
      <c r="I89" s="8">
        <f>'CpH N'!I89/'PPI Deflator 01'!$M89</f>
        <v>10.260468965738609</v>
      </c>
      <c r="J89" s="8">
        <f>'CpH N'!J89/'PPI Deflator 01'!$M89</f>
        <v>12.503823626954189</v>
      </c>
      <c r="K89" s="8">
        <f>'CpH N'!K89/'PPI Deflator 01'!$M89</f>
        <v>8.0859636081512711</v>
      </c>
      <c r="L89" s="8">
        <f>'CpH N'!L89/'PPI Deflator 01'!$M89</f>
        <v>20.021240115561401</v>
      </c>
      <c r="M89" s="8">
        <f>'CpH N'!M89/'PPI Deflator 01'!$M89</f>
        <v>18.716848121060814</v>
      </c>
      <c r="N89" s="8">
        <f>'CpH N'!N89/'PPI Deflator 01'!$M89</f>
        <v>17.181797157582007</v>
      </c>
      <c r="O89" s="8">
        <f>'CpH N'!O89/'PPI Deflator 01'!$M89</f>
        <v>10.937815141841813</v>
      </c>
      <c r="P89" s="8">
        <f>'CpH N'!P89/'PPI Deflator 01'!$M89</f>
        <v>14.91554573067887</v>
      </c>
      <c r="Q89" s="8">
        <f>'CpH N'!Q89/'PPI Deflator 01'!$M89</f>
        <v>12.937629854313895</v>
      </c>
      <c r="R89" s="8">
        <f>'CpH N'!R89/'PPI Deflator 01'!$M89</f>
        <v>12.013906461410992</v>
      </c>
      <c r="S89" s="8"/>
    </row>
    <row r="90" spans="1:19" x14ac:dyDescent="0.25">
      <c r="A90" s="7" t="s">
        <v>120</v>
      </c>
      <c r="B90" s="8"/>
      <c r="C90" s="8"/>
      <c r="D90" s="8"/>
      <c r="E90" s="8" t="e">
        <f>'CpH N'!E90/'PPI Deflator 01'!I90</f>
        <v>#DIV/0!</v>
      </c>
      <c r="F90" s="8">
        <f>'CpH N'!F90/'PPI Deflator 01'!J90</f>
        <v>17.146572802972361</v>
      </c>
      <c r="G90" s="8">
        <f>'CpH N'!G90/'PPI Deflator 01'!K90</f>
        <v>14.130614776809344</v>
      </c>
      <c r="H90" s="8">
        <f>'CpH N'!H90/'PPI Deflator 01'!L90</f>
        <v>11.755461054299248</v>
      </c>
      <c r="I90" s="8">
        <f>'CpH N'!I90/'PPI Deflator 01'!$M90</f>
        <v>10.235290956449774</v>
      </c>
      <c r="J90" s="8">
        <f>'CpH N'!J90/'PPI Deflator 01'!$M90</f>
        <v>12.26585045325546</v>
      </c>
      <c r="K90" s="8">
        <f>'CpH N'!K90/'PPI Deflator 01'!$M90</f>
        <v>8.1812205999569052</v>
      </c>
      <c r="L90" s="8">
        <f>'CpH N'!L90/'PPI Deflator 01'!$M90</f>
        <v>20.652513705964779</v>
      </c>
      <c r="M90" s="8">
        <f>'CpH N'!M90/'PPI Deflator 01'!$M90</f>
        <v>17.718783815203253</v>
      </c>
      <c r="N90" s="8">
        <f>'CpH N'!N90/'PPI Deflator 01'!$M90</f>
        <v>18.179423168533027</v>
      </c>
      <c r="O90" s="8">
        <f>'CpH N'!O90/'PPI Deflator 01'!$M90</f>
        <v>11.721334996799172</v>
      </c>
      <c r="P90" s="8">
        <f>'CpH N'!P90/'PPI Deflator 01'!$M90</f>
        <v>15.493127589532195</v>
      </c>
      <c r="Q90" s="8">
        <f>'CpH N'!Q90/'PPI Deflator 01'!$M90</f>
        <v>13.449640583597198</v>
      </c>
      <c r="R90" s="8">
        <f>'CpH N'!R90/'PPI Deflator 01'!$M90</f>
        <v>12.311284445991852</v>
      </c>
      <c r="S90" s="8"/>
    </row>
    <row r="91" spans="1:19" x14ac:dyDescent="0.25">
      <c r="A91" s="7" t="s">
        <v>121</v>
      </c>
      <c r="B91" s="8"/>
      <c r="C91" s="8"/>
      <c r="D91" s="8"/>
      <c r="E91" s="8" t="e">
        <f>'CpH N'!E91/'PPI Deflator 01'!I91</f>
        <v>#DIV/0!</v>
      </c>
      <c r="F91" s="8">
        <f>'CpH N'!F91/'PPI Deflator 01'!J91</f>
        <v>15.730035011810447</v>
      </c>
      <c r="G91" s="8">
        <f>'CpH N'!G91/'PPI Deflator 01'!K91</f>
        <v>13.881653294986231</v>
      </c>
      <c r="H91" s="8">
        <f>'CpH N'!H91/'PPI Deflator 01'!L91</f>
        <v>11.675394976630965</v>
      </c>
      <c r="I91" s="8">
        <f>'CpH N'!I91/'PPI Deflator 01'!$M91</f>
        <v>9.8726196037379701</v>
      </c>
      <c r="J91" s="8">
        <f>'CpH N'!J91/'PPI Deflator 01'!$M91</f>
        <v>11.875591272567712</v>
      </c>
      <c r="K91" s="8">
        <f>'CpH N'!K91/'PPI Deflator 01'!$M91</f>
        <v>7.8063418711071124</v>
      </c>
      <c r="L91" s="8">
        <f>'CpH N'!L91/'PPI Deflator 01'!$M91</f>
        <v>19.486411896830354</v>
      </c>
      <c r="M91" s="8">
        <f>'CpH N'!M91/'PPI Deflator 01'!$M91</f>
        <v>18.495514382837211</v>
      </c>
      <c r="N91" s="8">
        <f>'CpH N'!N91/'PPI Deflator 01'!$M91</f>
        <v>17.305657459286461</v>
      </c>
      <c r="O91" s="8">
        <f>'CpH N'!O91/'PPI Deflator 01'!$M91</f>
        <v>11.988171836054473</v>
      </c>
      <c r="P91" s="8">
        <f>'CpH N'!P91/'PPI Deflator 01'!$M91</f>
        <v>15.103316801150006</v>
      </c>
      <c r="Q91" s="8">
        <f>'CpH N'!Q91/'PPI Deflator 01'!$M91</f>
        <v>13.770785364976124</v>
      </c>
      <c r="R91" s="8">
        <f>'CpH N'!R91/'PPI Deflator 01'!$M91</f>
        <v>12.397409806505225</v>
      </c>
      <c r="S91" s="8"/>
    </row>
    <row r="92" spans="1:19" x14ac:dyDescent="0.25">
      <c r="A92" s="7" t="s">
        <v>122</v>
      </c>
      <c r="B92" s="8"/>
      <c r="C92" s="8"/>
      <c r="D92" s="8"/>
      <c r="E92" s="8" t="e">
        <f>'CpH N'!E92/'PPI Deflator 01'!I92</f>
        <v>#DIV/0!</v>
      </c>
      <c r="F92" s="8">
        <f>'CpH N'!F92/'PPI Deflator 01'!J92</f>
        <v>17.856390932442725</v>
      </c>
      <c r="G92" s="8">
        <f>'CpH N'!G92/'PPI Deflator 01'!K92</f>
        <v>13.982593861558856</v>
      </c>
      <c r="H92" s="8">
        <f>'CpH N'!H92/'PPI Deflator 01'!L92</f>
        <v>11.816714948495868</v>
      </c>
      <c r="I92" s="8">
        <f>'CpH N'!I92/'PPI Deflator 01'!$M92</f>
        <v>9.8950512119474858</v>
      </c>
      <c r="J92" s="8">
        <f>'CpH N'!J92/'PPI Deflator 01'!$M92</f>
        <v>12.760363552770835</v>
      </c>
      <c r="K92" s="8">
        <f>'CpH N'!K92/'PPI Deflator 01'!$M92</f>
        <v>8.0160340733263862</v>
      </c>
      <c r="L92" s="8">
        <f>'CpH N'!L92/'PPI Deflator 01'!$M92</f>
        <v>19.707017597709719</v>
      </c>
      <c r="M92" s="8">
        <f>'CpH N'!M92/'PPI Deflator 01'!$M92</f>
        <v>18.94766422447189</v>
      </c>
      <c r="N92" s="8">
        <f>'CpH N'!N92/'PPI Deflator 01'!$M92</f>
        <v>18.326595868036289</v>
      </c>
      <c r="O92" s="8">
        <f>'CpH N'!O92/'PPI Deflator 01'!$M92</f>
        <v>12.15642511367823</v>
      </c>
      <c r="P92" s="8">
        <f>'CpH N'!P92/'PPI Deflator 01'!$M92</f>
        <v>15.375348297182839</v>
      </c>
      <c r="Q92" s="8">
        <f>'CpH N'!Q92/'PPI Deflator 01'!$M92</f>
        <v>13.367499831741956</v>
      </c>
      <c r="R92" s="8">
        <f>'CpH N'!R92/'PPI Deflator 01'!$M92</f>
        <v>12.347203055040691</v>
      </c>
      <c r="S92" s="8"/>
    </row>
    <row r="93" spans="1:19" x14ac:dyDescent="0.25">
      <c r="A93" s="7" t="s">
        <v>123</v>
      </c>
      <c r="B93" s="8"/>
      <c r="C93" s="8"/>
      <c r="D93" s="8"/>
      <c r="E93" s="8" t="e">
        <f>'CpH N'!E93/'PPI Deflator 01'!I93</f>
        <v>#DIV/0!</v>
      </c>
      <c r="F93" s="8">
        <f>'CpH N'!F93/'PPI Deflator 01'!J93</f>
        <v>16.704109374410162</v>
      </c>
      <c r="G93" s="8">
        <f>'CpH N'!G93/'PPI Deflator 01'!K93</f>
        <v>14.236934061958477</v>
      </c>
      <c r="H93" s="8">
        <f>'CpH N'!H93/'PPI Deflator 01'!L93</f>
        <v>11.448731684080148</v>
      </c>
      <c r="I93" s="8">
        <f>'CpH N'!I93/'PPI Deflator 01'!$M93</f>
        <v>10.207984085461636</v>
      </c>
      <c r="J93" s="8">
        <f>'CpH N'!J93/'PPI Deflator 01'!$M93</f>
        <v>12.521243660227462</v>
      </c>
      <c r="K93" s="8">
        <f>'CpH N'!K93/'PPI Deflator 01'!$M93</f>
        <v>7.9089875241208629</v>
      </c>
      <c r="L93" s="8">
        <f>'CpH N'!L93/'PPI Deflator 01'!$M93</f>
        <v>20.811975242460829</v>
      </c>
      <c r="M93" s="8">
        <f>'CpH N'!M93/'PPI Deflator 01'!$M93</f>
        <v>19.864909346201564</v>
      </c>
      <c r="N93" s="8">
        <f>'CpH N'!N93/'PPI Deflator 01'!$M93</f>
        <v>17.322727507389594</v>
      </c>
      <c r="O93" s="8">
        <f>'CpH N'!O93/'PPI Deflator 01'!$M93</f>
        <v>12.146974495383564</v>
      </c>
      <c r="P93" s="8">
        <f>'CpH N'!P93/'PPI Deflator 01'!$M93</f>
        <v>15.320560950393888</v>
      </c>
      <c r="Q93" s="8">
        <f>'CpH N'!Q93/'PPI Deflator 01'!$M93</f>
        <v>13.068337586215089</v>
      </c>
      <c r="R93" s="8">
        <f>'CpH N'!R93/'PPI Deflator 01'!$M93</f>
        <v>12.706444375848362</v>
      </c>
      <c r="S93" s="8"/>
    </row>
    <row r="94" spans="1:19" x14ac:dyDescent="0.25">
      <c r="A94" s="7" t="s">
        <v>124</v>
      </c>
      <c r="B94" s="8"/>
      <c r="C94" s="8"/>
      <c r="D94" s="8"/>
      <c r="E94" s="8" t="e">
        <f>'CpH N'!E94/'PPI Deflator 01'!I94</f>
        <v>#DIV/0!</v>
      </c>
      <c r="F94" s="8">
        <f>'CpH N'!F94/'PPI Deflator 01'!J94</f>
        <v>18.953868362228622</v>
      </c>
      <c r="G94" s="8">
        <f>'CpH N'!G94/'PPI Deflator 01'!K94</f>
        <v>14.655291634635045</v>
      </c>
      <c r="H94" s="8">
        <f>'CpH N'!H94/'PPI Deflator 01'!L94</f>
        <v>11.560066372785304</v>
      </c>
      <c r="I94" s="8">
        <f>'CpH N'!I94/'PPI Deflator 01'!$M94</f>
        <v>10.040253195648466</v>
      </c>
      <c r="J94" s="8">
        <f>'CpH N'!J94/'PPI Deflator 01'!$M94</f>
        <v>12.37906868512618</v>
      </c>
      <c r="K94" s="8">
        <f>'CpH N'!K94/'PPI Deflator 01'!$M94</f>
        <v>8.032207962951297</v>
      </c>
      <c r="L94" s="8">
        <f>'CpH N'!L94/'PPI Deflator 01'!$M94</f>
        <v>19.139659867729065</v>
      </c>
      <c r="M94" s="8">
        <f>'CpH N'!M94/'PPI Deflator 01'!$M94</f>
        <v>20.294931696824413</v>
      </c>
      <c r="N94" s="8">
        <f>'CpH N'!N94/'PPI Deflator 01'!$M94</f>
        <v>17.601409472839737</v>
      </c>
      <c r="O94" s="8">
        <f>'CpH N'!O94/'PPI Deflator 01'!$M94</f>
        <v>12.281322622302806</v>
      </c>
      <c r="P94" s="8">
        <f>'CpH N'!P94/'PPI Deflator 01'!$M94</f>
        <v>14.990655040640661</v>
      </c>
      <c r="Q94" s="8">
        <f>'CpH N'!Q94/'PPI Deflator 01'!$M94</f>
        <v>13.612868597917124</v>
      </c>
      <c r="R94" s="8">
        <f>'CpH N'!R94/'PPI Deflator 01'!$M94</f>
        <v>12.889063309703134</v>
      </c>
      <c r="S9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784-2881-46C5-A7D0-41DC4F574F70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PPI_R'!E4-'CpH PPI_R'!E3)/'CpH PPI_R'!E3</f>
        <v>5.3083862678949115E-2</v>
      </c>
      <c r="C4" s="74">
        <f>('CpH PPI_R'!F4-'CpH PPI_R'!F3)/'CpH PPI_R'!F3</f>
        <v>-2.5272837318387181E-2</v>
      </c>
      <c r="D4" s="74">
        <f>('CpH PPI_R'!G4-'CpH PPI_R'!G3)/'CpH PPI_R'!G3</f>
        <v>1.1460662063967579E-2</v>
      </c>
      <c r="E4" s="74">
        <f>('CpH PPI_R'!H4-'CpH PPI_R'!H3)/'CpH PPI_R'!H3</f>
        <v>4.2592826977197053E-2</v>
      </c>
      <c r="F4" s="74" t="e">
        <f>('CpH PPI_R'!I4-'CpH PPI_R'!I3)/'CpH PPI_R'!I3</f>
        <v>#DIV/0!</v>
      </c>
      <c r="G4" s="74" t="e">
        <f>('CpH PPI_R'!J4-'CpH PPI_R'!J3)/'CpH PPI_R'!J3</f>
        <v>#DIV/0!</v>
      </c>
      <c r="H4" s="74" t="e">
        <f>('CpH PPI_R'!K4-'CpH PPI_R'!K3)/'CpH PPI_R'!K3</f>
        <v>#DIV/0!</v>
      </c>
      <c r="I4" s="74" t="e">
        <f>('CpH PPI_R'!L4-'CpH PPI_R'!L3)/'CpH PPI_R'!L3</f>
        <v>#DIV/0!</v>
      </c>
      <c r="J4" s="74" t="e">
        <f>('CpH PPI_R'!M4-'CpH PPI_R'!M3)/'CpH PPI_R'!M3</f>
        <v>#DIV/0!</v>
      </c>
      <c r="K4" s="74" t="e">
        <f>('CpH PPI_R'!N4-'CpH PPI_R'!N3)/'CpH PPI_R'!N3</f>
        <v>#DIV/0!</v>
      </c>
      <c r="L4" s="74" t="e">
        <f>('CpH PPI_R'!O4-'CpH PPI_R'!O3)/'CpH PPI_R'!O3</f>
        <v>#DIV/0!</v>
      </c>
      <c r="M4" s="74" t="e">
        <f>('CpH PPI_R'!P4-'CpH PPI_R'!P3)/'CpH PPI_R'!P3</f>
        <v>#DIV/0!</v>
      </c>
      <c r="N4" s="74" t="e">
        <f>('CpH PPI_R'!Q4-'CpH PPI_R'!Q3)/'CpH PPI_R'!Q3</f>
        <v>#DIV/0!</v>
      </c>
      <c r="O4" s="74" t="e">
        <f>('CpH PPI_R'!R4-'CpH PPI_R'!R3)/'CpH PPI_R'!R3</f>
        <v>#DIV/0!</v>
      </c>
      <c r="P4" s="8"/>
    </row>
    <row r="5" spans="1:16" x14ac:dyDescent="0.25">
      <c r="A5" s="7" t="s">
        <v>35</v>
      </c>
      <c r="B5" s="74">
        <f>('CpH PPI_R'!E5-'CpH PPI_R'!E4)/'CpH PPI_R'!E4</f>
        <v>0.15944263167892134</v>
      </c>
      <c r="C5" s="74">
        <f>('CpH PPI_R'!F5-'CpH PPI_R'!F4)/'CpH PPI_R'!F4</f>
        <v>-1.9283931712232152E-2</v>
      </c>
      <c r="D5" s="74">
        <f>('CpH PPI_R'!G5-'CpH PPI_R'!G4)/'CpH PPI_R'!G4</f>
        <v>2.5430945735843277E-3</v>
      </c>
      <c r="E5" s="74">
        <f>('CpH PPI_R'!H5-'CpH PPI_R'!H4)/'CpH PPI_R'!H4</f>
        <v>-2.6551753445766203E-2</v>
      </c>
      <c r="F5" s="74" t="e">
        <f>('CpH PPI_R'!I5-'CpH PPI_R'!I4)/'CpH PPI_R'!I4</f>
        <v>#DIV/0!</v>
      </c>
      <c r="G5" s="74" t="e">
        <f>('CpH PPI_R'!J5-'CpH PPI_R'!J4)/'CpH PPI_R'!J4</f>
        <v>#DIV/0!</v>
      </c>
      <c r="H5" s="74" t="e">
        <f>('CpH PPI_R'!K5-'CpH PPI_R'!K4)/'CpH PPI_R'!K4</f>
        <v>#DIV/0!</v>
      </c>
      <c r="I5" s="74" t="e">
        <f>('CpH PPI_R'!L5-'CpH PPI_R'!L4)/'CpH PPI_R'!L4</f>
        <v>#DIV/0!</v>
      </c>
      <c r="J5" s="74" t="e">
        <f>('CpH PPI_R'!M5-'CpH PPI_R'!M4)/'CpH PPI_R'!M4</f>
        <v>#DIV/0!</v>
      </c>
      <c r="K5" s="74" t="e">
        <f>('CpH PPI_R'!N5-'CpH PPI_R'!N4)/'CpH PPI_R'!N4</f>
        <v>#DIV/0!</v>
      </c>
      <c r="L5" s="74" t="e">
        <f>('CpH PPI_R'!O5-'CpH PPI_R'!O4)/'CpH PPI_R'!O4</f>
        <v>#DIV/0!</v>
      </c>
      <c r="M5" s="74" t="e">
        <f>('CpH PPI_R'!P5-'CpH PPI_R'!P4)/'CpH PPI_R'!P4</f>
        <v>#DIV/0!</v>
      </c>
      <c r="N5" s="74" t="e">
        <f>('CpH PPI_R'!Q5-'CpH PPI_R'!Q4)/'CpH PPI_R'!Q4</f>
        <v>#DIV/0!</v>
      </c>
      <c r="O5" s="74" t="e">
        <f>('CpH PPI_R'!R5-'CpH PPI_R'!R4)/'CpH PPI_R'!R4</f>
        <v>#DIV/0!</v>
      </c>
      <c r="P5" s="8"/>
    </row>
    <row r="6" spans="1:16" x14ac:dyDescent="0.25">
      <c r="A6" s="7" t="s">
        <v>36</v>
      </c>
      <c r="B6" s="74">
        <f>('CpH PPI_R'!E6-'CpH PPI_R'!E5)/'CpH PPI_R'!E5</f>
        <v>-0.11364536901206332</v>
      </c>
      <c r="C6" s="74">
        <f>('CpH PPI_R'!F6-'CpH PPI_R'!F5)/'CpH PPI_R'!F5</f>
        <v>-8.0148754257394136E-3</v>
      </c>
      <c r="D6" s="74">
        <f>('CpH PPI_R'!G6-'CpH PPI_R'!G5)/'CpH PPI_R'!G5</f>
        <v>1.4813214283207352E-2</v>
      </c>
      <c r="E6" s="74">
        <f>('CpH PPI_R'!H6-'CpH PPI_R'!H5)/'CpH PPI_R'!H5</f>
        <v>2.9918451279038215E-2</v>
      </c>
      <c r="F6" s="74" t="e">
        <f>('CpH PPI_R'!I6-'CpH PPI_R'!I5)/'CpH PPI_R'!I5</f>
        <v>#DIV/0!</v>
      </c>
      <c r="G6" s="74" t="e">
        <f>('CpH PPI_R'!J6-'CpH PPI_R'!J5)/'CpH PPI_R'!J5</f>
        <v>#DIV/0!</v>
      </c>
      <c r="H6" s="74" t="e">
        <f>('CpH PPI_R'!K6-'CpH PPI_R'!K5)/'CpH PPI_R'!K5</f>
        <v>#DIV/0!</v>
      </c>
      <c r="I6" s="74" t="e">
        <f>('CpH PPI_R'!L6-'CpH PPI_R'!L5)/'CpH PPI_R'!L5</f>
        <v>#DIV/0!</v>
      </c>
      <c r="J6" s="74" t="e">
        <f>('CpH PPI_R'!M6-'CpH PPI_R'!M5)/'CpH PPI_R'!M5</f>
        <v>#DIV/0!</v>
      </c>
      <c r="K6" s="74" t="e">
        <f>('CpH PPI_R'!N6-'CpH PPI_R'!N5)/'CpH PPI_R'!N5</f>
        <v>#DIV/0!</v>
      </c>
      <c r="L6" s="74" t="e">
        <f>('CpH PPI_R'!O6-'CpH PPI_R'!O5)/'CpH PPI_R'!O5</f>
        <v>#DIV/0!</v>
      </c>
      <c r="M6" s="74" t="e">
        <f>('CpH PPI_R'!P6-'CpH PPI_R'!P5)/'CpH PPI_R'!P5</f>
        <v>#DIV/0!</v>
      </c>
      <c r="N6" s="74" t="e">
        <f>('CpH PPI_R'!Q6-'CpH PPI_R'!Q5)/'CpH PPI_R'!Q5</f>
        <v>#DIV/0!</v>
      </c>
      <c r="O6" s="74" t="e">
        <f>('CpH PPI_R'!R6-'CpH PPI_R'!R5)/'CpH PPI_R'!R5</f>
        <v>#DIV/0!</v>
      </c>
      <c r="P6" s="8"/>
    </row>
    <row r="7" spans="1:16" x14ac:dyDescent="0.25">
      <c r="A7" s="7" t="s">
        <v>37</v>
      </c>
      <c r="B7" s="74">
        <f>('CpH PPI_R'!E7-'CpH PPI_R'!E6)/'CpH PPI_R'!E6</f>
        <v>0.16836326482136391</v>
      </c>
      <c r="C7" s="74">
        <f>('CpH PPI_R'!F7-'CpH PPI_R'!F6)/'CpH PPI_R'!F6</f>
        <v>1.0024083001588092E-2</v>
      </c>
      <c r="D7" s="74">
        <f>('CpH PPI_R'!G7-'CpH PPI_R'!G6)/'CpH PPI_R'!G6</f>
        <v>6.2936315209827468E-2</v>
      </c>
      <c r="E7" s="74">
        <f>('CpH PPI_R'!H7-'CpH PPI_R'!H6)/'CpH PPI_R'!H6</f>
        <v>-3.2523717582841893E-2</v>
      </c>
      <c r="F7" s="74" t="e">
        <f>('CpH PPI_R'!I7-'CpH PPI_R'!I6)/'CpH PPI_R'!I6</f>
        <v>#DIV/0!</v>
      </c>
      <c r="G7" s="74" t="e">
        <f>('CpH PPI_R'!J7-'CpH PPI_R'!J6)/'CpH PPI_R'!J6</f>
        <v>#DIV/0!</v>
      </c>
      <c r="H7" s="74" t="e">
        <f>('CpH PPI_R'!K7-'CpH PPI_R'!K6)/'CpH PPI_R'!K6</f>
        <v>#DIV/0!</v>
      </c>
      <c r="I7" s="74" t="e">
        <f>('CpH PPI_R'!L7-'CpH PPI_R'!L6)/'CpH PPI_R'!L6</f>
        <v>#DIV/0!</v>
      </c>
      <c r="J7" s="74" t="e">
        <f>('CpH PPI_R'!M7-'CpH PPI_R'!M6)/'CpH PPI_R'!M6</f>
        <v>#DIV/0!</v>
      </c>
      <c r="K7" s="74" t="e">
        <f>('CpH PPI_R'!N7-'CpH PPI_R'!N6)/'CpH PPI_R'!N6</f>
        <v>#DIV/0!</v>
      </c>
      <c r="L7" s="74" t="e">
        <f>('CpH PPI_R'!O7-'CpH PPI_R'!O6)/'CpH PPI_R'!O6</f>
        <v>#DIV/0!</v>
      </c>
      <c r="M7" s="74" t="e">
        <f>('CpH PPI_R'!P7-'CpH PPI_R'!P6)/'CpH PPI_R'!P6</f>
        <v>#DIV/0!</v>
      </c>
      <c r="N7" s="74" t="e">
        <f>('CpH PPI_R'!Q7-'CpH PPI_R'!Q6)/'CpH PPI_R'!Q6</f>
        <v>#DIV/0!</v>
      </c>
      <c r="O7" s="74" t="e">
        <f>('CpH PPI_R'!R7-'CpH PPI_R'!R6)/'CpH PPI_R'!R6</f>
        <v>#DIV/0!</v>
      </c>
      <c r="P7" s="8"/>
    </row>
    <row r="8" spans="1:16" x14ac:dyDescent="0.25">
      <c r="A8" s="7" t="s">
        <v>38</v>
      </c>
      <c r="B8" s="74">
        <f>('CpH PPI_R'!E8-'CpH PPI_R'!E7)/'CpH PPI_R'!E7</f>
        <v>-0.15789239239534533</v>
      </c>
      <c r="C8" s="74">
        <f>('CpH PPI_R'!F8-'CpH PPI_R'!F7)/'CpH PPI_R'!F7</f>
        <v>3.5268042543936352E-3</v>
      </c>
      <c r="D8" s="74">
        <f>('CpH PPI_R'!G8-'CpH PPI_R'!G7)/'CpH PPI_R'!G7</f>
        <v>-1.5011570059886464E-2</v>
      </c>
      <c r="E8" s="74">
        <f>('CpH PPI_R'!H8-'CpH PPI_R'!H7)/'CpH PPI_R'!H7</f>
        <v>2.9210284877498032E-2</v>
      </c>
      <c r="F8" s="74">
        <f>('CpH PPI_R'!I8-'CpH PPI_R'!I7)/'CpH PPI_R'!I7</f>
        <v>4.0206511108054947E-2</v>
      </c>
      <c r="G8" s="74">
        <f>('CpH PPI_R'!J8-'CpH PPI_R'!J7)/'CpH PPI_R'!J7</f>
        <v>-6.5278476681284421E-3</v>
      </c>
      <c r="H8" s="74">
        <f>('CpH PPI_R'!K8-'CpH PPI_R'!K7)/'CpH PPI_R'!K7</f>
        <v>2.611127526835802E-2</v>
      </c>
      <c r="I8" s="74">
        <f>('CpH PPI_R'!L8-'CpH PPI_R'!L7)/'CpH PPI_R'!L7</f>
        <v>8.0032137878729218E-2</v>
      </c>
      <c r="J8" s="74">
        <f>('CpH PPI_R'!M8-'CpH PPI_R'!M7)/'CpH PPI_R'!M7</f>
        <v>4.4399473195447806E-2</v>
      </c>
      <c r="K8" s="74">
        <f>('CpH PPI_R'!N8-'CpH PPI_R'!N7)/'CpH PPI_R'!N7</f>
        <v>2.1970412107247466E-2</v>
      </c>
      <c r="L8" s="74">
        <f>('CpH PPI_R'!O8-'CpH PPI_R'!O7)/'CpH PPI_R'!O7</f>
        <v>0.10601807163525206</v>
      </c>
      <c r="M8" s="74">
        <f>('CpH PPI_R'!P8-'CpH PPI_R'!P7)/'CpH PPI_R'!P7</f>
        <v>2.8486177167756925E-3</v>
      </c>
      <c r="N8" s="74">
        <f>('CpH PPI_R'!Q8-'CpH PPI_R'!Q7)/'CpH PPI_R'!Q7</f>
        <v>1.1820334520401411E-2</v>
      </c>
      <c r="O8" s="74">
        <f>('CpH PPI_R'!R8-'CpH PPI_R'!R7)/'CpH PPI_R'!R7</f>
        <v>2.269720305068532E-2</v>
      </c>
      <c r="P8" s="8"/>
    </row>
    <row r="9" spans="1:16" x14ac:dyDescent="0.25">
      <c r="A9" s="7" t="s">
        <v>39</v>
      </c>
      <c r="B9" s="74">
        <f>('CpH PPI_R'!E9-'CpH PPI_R'!E8)/'CpH PPI_R'!E8</f>
        <v>0.13397077117443201</v>
      </c>
      <c r="C9" s="74">
        <f>('CpH PPI_R'!F9-'CpH PPI_R'!F8)/'CpH PPI_R'!F8</f>
        <v>2.9569674111569921E-2</v>
      </c>
      <c r="D9" s="74">
        <f>('CpH PPI_R'!G9-'CpH PPI_R'!G8)/'CpH PPI_R'!G8</f>
        <v>3.0800626190681028E-2</v>
      </c>
      <c r="E9" s="74">
        <f>('CpH PPI_R'!H9-'CpH PPI_R'!H8)/'CpH PPI_R'!H8</f>
        <v>-3.260326473515459E-2</v>
      </c>
      <c r="F9" s="74">
        <f>('CpH PPI_R'!I9-'CpH PPI_R'!I8)/'CpH PPI_R'!I8</f>
        <v>3.8406951805274492E-3</v>
      </c>
      <c r="G9" s="74">
        <f>('CpH PPI_R'!J9-'CpH PPI_R'!J8)/'CpH PPI_R'!J8</f>
        <v>1.910162752066099E-2</v>
      </c>
      <c r="H9" s="74">
        <f>('CpH PPI_R'!K9-'CpH PPI_R'!K8)/'CpH PPI_R'!K8</f>
        <v>2.7383225654331269E-4</v>
      </c>
      <c r="I9" s="74">
        <f>('CpH PPI_R'!L9-'CpH PPI_R'!L8)/'CpH PPI_R'!L8</f>
        <v>-4.0690751930160729E-3</v>
      </c>
      <c r="J9" s="74">
        <f>('CpH PPI_R'!M9-'CpH PPI_R'!M8)/'CpH PPI_R'!M8</f>
        <v>-1.9222789305701628E-2</v>
      </c>
      <c r="K9" s="74">
        <f>('CpH PPI_R'!N9-'CpH PPI_R'!N8)/'CpH PPI_R'!N8</f>
        <v>5.723557569633092E-2</v>
      </c>
      <c r="L9" s="74">
        <f>('CpH PPI_R'!O9-'CpH PPI_R'!O8)/'CpH PPI_R'!O8</f>
        <v>-2.7473706037357892E-2</v>
      </c>
      <c r="M9" s="74">
        <f>('CpH PPI_R'!P9-'CpH PPI_R'!P8)/'CpH PPI_R'!P8</f>
        <v>-2.310806854068222E-2</v>
      </c>
      <c r="N9" s="74">
        <f>('CpH PPI_R'!Q9-'CpH PPI_R'!Q8)/'CpH PPI_R'!Q8</f>
        <v>1.1040148582665074E-2</v>
      </c>
      <c r="O9" s="74">
        <f>('CpH PPI_R'!R9-'CpH PPI_R'!R8)/'CpH PPI_R'!R8</f>
        <v>9.0358951471100676E-3</v>
      </c>
      <c r="P9" s="8"/>
    </row>
    <row r="10" spans="1:16" x14ac:dyDescent="0.25">
      <c r="A10" s="7" t="s">
        <v>40</v>
      </c>
      <c r="B10" s="74">
        <f>('CpH PPI_R'!E10-'CpH PPI_R'!E9)/'CpH PPI_R'!E9</f>
        <v>5.5565131356904482E-2</v>
      </c>
      <c r="C10" s="74">
        <f>('CpH PPI_R'!F10-'CpH PPI_R'!F9)/'CpH PPI_R'!F9</f>
        <v>1.0715411176810321E-2</v>
      </c>
      <c r="D10" s="74">
        <f>('CpH PPI_R'!G10-'CpH PPI_R'!G9)/'CpH PPI_R'!G9</f>
        <v>2.3941216054757723E-3</v>
      </c>
      <c r="E10" s="74">
        <f>('CpH PPI_R'!H10-'CpH PPI_R'!H9)/'CpH PPI_R'!H9</f>
        <v>2.2415287292281604E-2</v>
      </c>
      <c r="F10" s="74">
        <f>('CpH PPI_R'!I10-'CpH PPI_R'!I9)/'CpH PPI_R'!I9</f>
        <v>7.3679965286344868E-3</v>
      </c>
      <c r="G10" s="74">
        <f>('CpH PPI_R'!J10-'CpH PPI_R'!J9)/'CpH PPI_R'!J9</f>
        <v>4.6578342678682765E-2</v>
      </c>
      <c r="H10" s="74">
        <f>('CpH PPI_R'!K10-'CpH PPI_R'!K9)/'CpH PPI_R'!K9</f>
        <v>1.4572724736239183E-2</v>
      </c>
      <c r="I10" s="74">
        <f>('CpH PPI_R'!L10-'CpH PPI_R'!L9)/'CpH PPI_R'!L9</f>
        <v>-1.2049308861874147E-2</v>
      </c>
      <c r="J10" s="74">
        <f>('CpH PPI_R'!M10-'CpH PPI_R'!M9)/'CpH PPI_R'!M9</f>
        <v>1.7305493734678153E-2</v>
      </c>
      <c r="K10" s="74">
        <f>('CpH PPI_R'!N10-'CpH PPI_R'!N9)/'CpH PPI_R'!N9</f>
        <v>-2.6716750186503768E-2</v>
      </c>
      <c r="L10" s="74">
        <f>('CpH PPI_R'!O10-'CpH PPI_R'!O9)/'CpH PPI_R'!O9</f>
        <v>5.7222025121790449E-2</v>
      </c>
      <c r="M10" s="74">
        <f>('CpH PPI_R'!P10-'CpH PPI_R'!P9)/'CpH PPI_R'!P9</f>
        <v>4.5606850258916712E-2</v>
      </c>
      <c r="N10" s="74">
        <f>('CpH PPI_R'!Q10-'CpH PPI_R'!Q9)/'CpH PPI_R'!Q9</f>
        <v>4.2201236452208447E-2</v>
      </c>
      <c r="O10" s="74">
        <f>('CpH PPI_R'!R10-'CpH PPI_R'!R9)/'CpH PPI_R'!R9</f>
        <v>3.5451066104253179E-2</v>
      </c>
      <c r="P10" s="8"/>
    </row>
    <row r="11" spans="1:16" x14ac:dyDescent="0.25">
      <c r="A11" s="7" t="s">
        <v>41</v>
      </c>
      <c r="B11" s="74">
        <f>('CpH PPI_R'!E11-'CpH PPI_R'!E10)/'CpH PPI_R'!E10</f>
        <v>-2.3313342050017831E-2</v>
      </c>
      <c r="C11" s="74">
        <f>('CpH PPI_R'!F11-'CpH PPI_R'!F10)/'CpH PPI_R'!F10</f>
        <v>-0.10365792403490259</v>
      </c>
      <c r="D11" s="74">
        <f>('CpH PPI_R'!G11-'CpH PPI_R'!G10)/'CpH PPI_R'!G10</f>
        <v>4.647354489453908E-2</v>
      </c>
      <c r="E11" s="74">
        <f>('CpH PPI_R'!H11-'CpH PPI_R'!H10)/'CpH PPI_R'!H10</f>
        <v>8.3946274066356782E-3</v>
      </c>
      <c r="F11" s="74">
        <f>('CpH PPI_R'!I11-'CpH PPI_R'!I10)/'CpH PPI_R'!I10</f>
        <v>1.5963591858741157E-2</v>
      </c>
      <c r="G11" s="74">
        <f>('CpH PPI_R'!J11-'CpH PPI_R'!J10)/'CpH PPI_R'!J10</f>
        <v>-5.2859178107451952E-3</v>
      </c>
      <c r="H11" s="74">
        <f>('CpH PPI_R'!K11-'CpH PPI_R'!K10)/'CpH PPI_R'!K10</f>
        <v>1.7965355823102682E-2</v>
      </c>
      <c r="I11" s="74">
        <f>('CpH PPI_R'!L11-'CpH PPI_R'!L10)/'CpH PPI_R'!L10</f>
        <v>3.1220186717658043E-3</v>
      </c>
      <c r="J11" s="74">
        <f>('CpH PPI_R'!M11-'CpH PPI_R'!M10)/'CpH PPI_R'!M10</f>
        <v>2.3361450769777751E-2</v>
      </c>
      <c r="K11" s="74">
        <f>('CpH PPI_R'!N11-'CpH PPI_R'!N10)/'CpH PPI_R'!N10</f>
        <v>6.3901357369155282E-2</v>
      </c>
      <c r="L11" s="74">
        <f>('CpH PPI_R'!O11-'CpH PPI_R'!O10)/'CpH PPI_R'!O10</f>
        <v>-1.8803455897416034E-2</v>
      </c>
      <c r="M11" s="74">
        <f>('CpH PPI_R'!P11-'CpH PPI_R'!P10)/'CpH PPI_R'!P10</f>
        <v>2.3804305676488086E-2</v>
      </c>
      <c r="N11" s="74">
        <f>('CpH PPI_R'!Q11-'CpH PPI_R'!Q10)/'CpH PPI_R'!Q10</f>
        <v>-2.179985633347746E-2</v>
      </c>
      <c r="O11" s="74">
        <f>('CpH PPI_R'!R11-'CpH PPI_R'!R10)/'CpH PPI_R'!R10</f>
        <v>9.9962353368310541E-5</v>
      </c>
      <c r="P11" s="8"/>
    </row>
    <row r="12" spans="1:16" x14ac:dyDescent="0.25">
      <c r="A12" s="7" t="s">
        <v>42</v>
      </c>
      <c r="B12" s="74">
        <f>('CpH PPI_R'!E12-'CpH PPI_R'!E11)/'CpH PPI_R'!E11</f>
        <v>-1.0381013594016412E-2</v>
      </c>
      <c r="C12" s="74">
        <f>('CpH PPI_R'!F12-'CpH PPI_R'!F11)/'CpH PPI_R'!F11</f>
        <v>-3.612388778258134E-2</v>
      </c>
      <c r="D12" s="74">
        <f>('CpH PPI_R'!G12-'CpH PPI_R'!G11)/'CpH PPI_R'!G11</f>
        <v>-1.2247734605858832E-2</v>
      </c>
      <c r="E12" s="74">
        <f>('CpH PPI_R'!H12-'CpH PPI_R'!H11)/'CpH PPI_R'!H11</f>
        <v>-4.9393675039705832E-3</v>
      </c>
      <c r="F12" s="74">
        <f>('CpH PPI_R'!I12-'CpH PPI_R'!I11)/'CpH PPI_R'!I11</f>
        <v>3.2622854093047104E-2</v>
      </c>
      <c r="G12" s="74">
        <f>('CpH PPI_R'!J12-'CpH PPI_R'!J11)/'CpH PPI_R'!J11</f>
        <v>3.1849279053975228E-2</v>
      </c>
      <c r="H12" s="74">
        <f>('CpH PPI_R'!K12-'CpH PPI_R'!K11)/'CpH PPI_R'!K11</f>
        <v>1.3659679902731056E-2</v>
      </c>
      <c r="I12" s="74">
        <f>('CpH PPI_R'!L12-'CpH PPI_R'!L11)/'CpH PPI_R'!L11</f>
        <v>1.2914485095957849E-2</v>
      </c>
      <c r="J12" s="74">
        <f>('CpH PPI_R'!M12-'CpH PPI_R'!M11)/'CpH PPI_R'!M11</f>
        <v>5.036261132148314E-2</v>
      </c>
      <c r="K12" s="74">
        <f>('CpH PPI_R'!N12-'CpH PPI_R'!N11)/'CpH PPI_R'!N11</f>
        <v>1.3286937791774192E-2</v>
      </c>
      <c r="L12" s="74">
        <f>('CpH PPI_R'!O12-'CpH PPI_R'!O11)/'CpH PPI_R'!O11</f>
        <v>9.7537977654043803E-2</v>
      </c>
      <c r="M12" s="74">
        <f>('CpH PPI_R'!P12-'CpH PPI_R'!P11)/'CpH PPI_R'!P11</f>
        <v>3.4267038356773148E-3</v>
      </c>
      <c r="N12" s="74">
        <f>('CpH PPI_R'!Q12-'CpH PPI_R'!Q11)/'CpH PPI_R'!Q11</f>
        <v>4.8947357059480306E-2</v>
      </c>
      <c r="O12" s="74">
        <f>('CpH PPI_R'!R12-'CpH PPI_R'!R11)/'CpH PPI_R'!R11</f>
        <v>2.9957524294829254E-2</v>
      </c>
      <c r="P12" s="8"/>
    </row>
    <row r="13" spans="1:16" x14ac:dyDescent="0.25">
      <c r="A13" s="7" t="s">
        <v>43</v>
      </c>
      <c r="B13" s="74">
        <f>('CpH PPI_R'!E13-'CpH PPI_R'!E12)/'CpH PPI_R'!E12</f>
        <v>8.5617425019376484E-2</v>
      </c>
      <c r="C13" s="74">
        <f>('CpH PPI_R'!F13-'CpH PPI_R'!F12)/'CpH PPI_R'!F12</f>
        <v>5.6420727488444053E-2</v>
      </c>
      <c r="D13" s="74">
        <f>('CpH PPI_R'!G13-'CpH PPI_R'!G12)/'CpH PPI_R'!G12</f>
        <v>1.8419935685937871E-2</v>
      </c>
      <c r="E13" s="74">
        <f>('CpH PPI_R'!H13-'CpH PPI_R'!H12)/'CpH PPI_R'!H12</f>
        <v>7.2937335854465933E-3</v>
      </c>
      <c r="F13" s="74">
        <f>('CpH PPI_R'!I13-'CpH PPI_R'!I12)/'CpH PPI_R'!I12</f>
        <v>8.4061099761945654E-4</v>
      </c>
      <c r="G13" s="74">
        <f>('CpH PPI_R'!J13-'CpH PPI_R'!J12)/'CpH PPI_R'!J12</f>
        <v>8.183783692574235E-4</v>
      </c>
      <c r="H13" s="74">
        <f>('CpH PPI_R'!K13-'CpH PPI_R'!K12)/'CpH PPI_R'!K12</f>
        <v>4.8406215971801204E-2</v>
      </c>
      <c r="I13" s="74">
        <f>('CpH PPI_R'!L13-'CpH PPI_R'!L12)/'CpH PPI_R'!L12</f>
        <v>1.2916392438773783E-2</v>
      </c>
      <c r="J13" s="74">
        <f>('CpH PPI_R'!M13-'CpH PPI_R'!M12)/'CpH PPI_R'!M12</f>
        <v>-3.6572904561999672E-2</v>
      </c>
      <c r="K13" s="74">
        <f>('CpH PPI_R'!N13-'CpH PPI_R'!N12)/'CpH PPI_R'!N12</f>
        <v>-7.6653630904616795E-3</v>
      </c>
      <c r="L13" s="74">
        <f>('CpH PPI_R'!O13-'CpH PPI_R'!O12)/'CpH PPI_R'!O12</f>
        <v>-6.2056445151582651E-2</v>
      </c>
      <c r="M13" s="74">
        <f>('CpH PPI_R'!P13-'CpH PPI_R'!P12)/'CpH PPI_R'!P12</f>
        <v>-4.7120029616226893E-3</v>
      </c>
      <c r="N13" s="74">
        <f>('CpH PPI_R'!Q13-'CpH PPI_R'!Q12)/'CpH PPI_R'!Q12</f>
        <v>-5.5675926911003974E-2</v>
      </c>
      <c r="O13" s="74">
        <f>('CpH PPI_R'!R13-'CpH PPI_R'!R12)/'CpH PPI_R'!R12</f>
        <v>1.4884889481239335E-2</v>
      </c>
      <c r="P13" s="8"/>
    </row>
    <row r="14" spans="1:16" x14ac:dyDescent="0.25">
      <c r="A14" s="7" t="s">
        <v>44</v>
      </c>
      <c r="B14" s="74">
        <f>('CpH PPI_R'!E14-'CpH PPI_R'!E13)/'CpH PPI_R'!E13</f>
        <v>6.1499237060247153E-2</v>
      </c>
      <c r="C14" s="74">
        <f>('CpH PPI_R'!F14-'CpH PPI_R'!F13)/'CpH PPI_R'!F13</f>
        <v>-1.1330713170563162E-2</v>
      </c>
      <c r="D14" s="74">
        <f>('CpH PPI_R'!G14-'CpH PPI_R'!G13)/'CpH PPI_R'!G13</f>
        <v>-7.9835763038184576E-4</v>
      </c>
      <c r="E14" s="74">
        <f>('CpH PPI_R'!H14-'CpH PPI_R'!H13)/'CpH PPI_R'!H13</f>
        <v>-4.5214880962815146E-2</v>
      </c>
      <c r="F14" s="74">
        <f>('CpH PPI_R'!I14-'CpH PPI_R'!I13)/'CpH PPI_R'!I13</f>
        <v>-9.8147410225636698E-3</v>
      </c>
      <c r="G14" s="74">
        <f>('CpH PPI_R'!J14-'CpH PPI_R'!J13)/'CpH PPI_R'!J13</f>
        <v>1.9598182208427052E-2</v>
      </c>
      <c r="H14" s="74">
        <f>('CpH PPI_R'!K14-'CpH PPI_R'!K13)/'CpH PPI_R'!K13</f>
        <v>8.5602473444587168E-3</v>
      </c>
      <c r="I14" s="74">
        <f>('CpH PPI_R'!L14-'CpH PPI_R'!L13)/'CpH PPI_R'!L13</f>
        <v>2.8234993799871985E-2</v>
      </c>
      <c r="J14" s="74">
        <f>('CpH PPI_R'!M14-'CpH PPI_R'!M13)/'CpH PPI_R'!M13</f>
        <v>-7.6364903641542581E-3</v>
      </c>
      <c r="K14" s="74">
        <f>('CpH PPI_R'!N14-'CpH PPI_R'!N13)/'CpH PPI_R'!N13</f>
        <v>7.4447731330079666E-3</v>
      </c>
      <c r="L14" s="74">
        <f>('CpH PPI_R'!O14-'CpH PPI_R'!O13)/'CpH PPI_R'!O13</f>
        <v>1.86166534632148E-2</v>
      </c>
      <c r="M14" s="74">
        <f>('CpH PPI_R'!P14-'CpH PPI_R'!P13)/'CpH PPI_R'!P13</f>
        <v>1.4240436189900986E-2</v>
      </c>
      <c r="N14" s="74">
        <f>('CpH PPI_R'!Q14-'CpH PPI_R'!Q13)/'CpH PPI_R'!Q13</f>
        <v>4.1944686196968096E-2</v>
      </c>
      <c r="O14" s="74">
        <f>('CpH PPI_R'!R14-'CpH PPI_R'!R13)/'CpH PPI_R'!R13</f>
        <v>1.5026093926531928E-2</v>
      </c>
      <c r="P14" s="8"/>
    </row>
    <row r="15" spans="1:16" x14ac:dyDescent="0.25">
      <c r="A15" s="7" t="s">
        <v>45</v>
      </c>
      <c r="B15" s="74">
        <f>('CpH PPI_R'!E15-'CpH PPI_R'!E14)/'CpH PPI_R'!E14</f>
        <v>-5.4148596399919868E-2</v>
      </c>
      <c r="C15" s="74">
        <f>('CpH PPI_R'!F15-'CpH PPI_R'!F14)/'CpH PPI_R'!F14</f>
        <v>4.4246138716977773E-2</v>
      </c>
      <c r="D15" s="74">
        <f>('CpH PPI_R'!G15-'CpH PPI_R'!G14)/'CpH PPI_R'!G14</f>
        <v>1.5149622230000938E-2</v>
      </c>
      <c r="E15" s="74">
        <f>('CpH PPI_R'!H15-'CpH PPI_R'!H14)/'CpH PPI_R'!H14</f>
        <v>1.8177062206417346E-2</v>
      </c>
      <c r="F15" s="74">
        <f>('CpH PPI_R'!I15-'CpH PPI_R'!I14)/'CpH PPI_R'!I14</f>
        <v>1.3835801063937518E-2</v>
      </c>
      <c r="G15" s="74">
        <f>('CpH PPI_R'!J15-'CpH PPI_R'!J14)/'CpH PPI_R'!J14</f>
        <v>-1.3092960978942431E-2</v>
      </c>
      <c r="H15" s="74">
        <f>('CpH PPI_R'!K15-'CpH PPI_R'!K14)/'CpH PPI_R'!K14</f>
        <v>1.9231508857789879E-2</v>
      </c>
      <c r="I15" s="74">
        <f>('CpH PPI_R'!L15-'CpH PPI_R'!L14)/'CpH PPI_R'!L14</f>
        <v>7.4144837661000371E-2</v>
      </c>
      <c r="J15" s="74">
        <f>('CpH PPI_R'!M15-'CpH PPI_R'!M14)/'CpH PPI_R'!M14</f>
        <v>6.3376658339429362E-2</v>
      </c>
      <c r="K15" s="74">
        <f>('CpH PPI_R'!N15-'CpH PPI_R'!N14)/'CpH PPI_R'!N14</f>
        <v>-6.4510840157434015E-3</v>
      </c>
      <c r="L15" s="74">
        <f>('CpH PPI_R'!O15-'CpH PPI_R'!O14)/'CpH PPI_R'!O14</f>
        <v>8.2878965614483907E-2</v>
      </c>
      <c r="M15" s="74">
        <f>('CpH PPI_R'!P15-'CpH PPI_R'!P14)/'CpH PPI_R'!P14</f>
        <v>2.7311966244721108E-2</v>
      </c>
      <c r="N15" s="74">
        <f>('CpH PPI_R'!Q15-'CpH PPI_R'!Q14)/'CpH PPI_R'!Q14</f>
        <v>1.1858556789175698E-2</v>
      </c>
      <c r="O15" s="74">
        <f>('CpH PPI_R'!R15-'CpH PPI_R'!R14)/'CpH PPI_R'!R14</f>
        <v>8.7689316828389683E-3</v>
      </c>
      <c r="P15" s="8"/>
    </row>
    <row r="16" spans="1:16" x14ac:dyDescent="0.25">
      <c r="A16" s="7" t="s">
        <v>46</v>
      </c>
      <c r="B16" s="74">
        <f>('CpH PPI_R'!E16-'CpH PPI_R'!E15)/'CpH PPI_R'!E15</f>
        <v>3.8332269462427139E-3</v>
      </c>
      <c r="C16" s="74">
        <f>('CpH PPI_R'!F16-'CpH PPI_R'!F15)/'CpH PPI_R'!F15</f>
        <v>7.51026624329153E-3</v>
      </c>
      <c r="D16" s="74">
        <f>('CpH PPI_R'!G16-'CpH PPI_R'!G15)/'CpH PPI_R'!G15</f>
        <v>5.4214438511809813E-3</v>
      </c>
      <c r="E16" s="74">
        <f>('CpH PPI_R'!H16-'CpH PPI_R'!H15)/'CpH PPI_R'!H15</f>
        <v>2.3054001298702324E-2</v>
      </c>
      <c r="F16" s="74">
        <f>('CpH PPI_R'!I16-'CpH PPI_R'!I15)/'CpH PPI_R'!I15</f>
        <v>3.7131163128042592E-2</v>
      </c>
      <c r="G16" s="74">
        <f>('CpH PPI_R'!J16-'CpH PPI_R'!J15)/'CpH PPI_R'!J15</f>
        <v>5.2850556836644448E-2</v>
      </c>
      <c r="H16" s="74">
        <f>('CpH PPI_R'!K16-'CpH PPI_R'!K15)/'CpH PPI_R'!K15</f>
        <v>-3.1161019661998794E-2</v>
      </c>
      <c r="I16" s="74">
        <f>('CpH PPI_R'!L16-'CpH PPI_R'!L15)/'CpH PPI_R'!L15</f>
        <v>-2.8646542545258603E-2</v>
      </c>
      <c r="J16" s="74">
        <f>('CpH PPI_R'!M16-'CpH PPI_R'!M15)/'CpH PPI_R'!M15</f>
        <v>2.0117949615217175E-2</v>
      </c>
      <c r="K16" s="74">
        <f>('CpH PPI_R'!N16-'CpH PPI_R'!N15)/'CpH PPI_R'!N15</f>
        <v>8.0514817675682235E-2</v>
      </c>
      <c r="L16" s="74">
        <f>('CpH PPI_R'!O16-'CpH PPI_R'!O15)/'CpH PPI_R'!O15</f>
        <v>1.5147222029794301E-2</v>
      </c>
      <c r="M16" s="74">
        <f>('CpH PPI_R'!P16-'CpH PPI_R'!P15)/'CpH PPI_R'!P15</f>
        <v>-7.4862875807183739E-3</v>
      </c>
      <c r="N16" s="74">
        <f>('CpH PPI_R'!Q16-'CpH PPI_R'!Q15)/'CpH PPI_R'!Q15</f>
        <v>2.546293958300816E-2</v>
      </c>
      <c r="O16" s="74">
        <f>('CpH PPI_R'!R16-'CpH PPI_R'!R15)/'CpH PPI_R'!R15</f>
        <v>3.479991492180462E-2</v>
      </c>
      <c r="P16" s="8"/>
    </row>
    <row r="17" spans="1:16" x14ac:dyDescent="0.25">
      <c r="A17" s="7" t="s">
        <v>47</v>
      </c>
      <c r="B17" s="74">
        <f>('CpH PPI_R'!E17-'CpH PPI_R'!E16)/'CpH PPI_R'!E16</f>
        <v>4.4766691072929687E-2</v>
      </c>
      <c r="C17" s="74">
        <f>('CpH PPI_R'!F17-'CpH PPI_R'!F16)/'CpH PPI_R'!F16</f>
        <v>-3.5430433454068731E-2</v>
      </c>
      <c r="D17" s="74">
        <f>('CpH PPI_R'!G17-'CpH PPI_R'!G16)/'CpH PPI_R'!G16</f>
        <v>3.8593897190045308E-3</v>
      </c>
      <c r="E17" s="74">
        <f>('CpH PPI_R'!H17-'CpH PPI_R'!H16)/'CpH PPI_R'!H16</f>
        <v>-1.85977095866777E-2</v>
      </c>
      <c r="F17" s="74">
        <f>('CpH PPI_R'!I17-'CpH PPI_R'!I16)/'CpH PPI_R'!I16</f>
        <v>2.1301768584774103E-2</v>
      </c>
      <c r="G17" s="74">
        <f>('CpH PPI_R'!J17-'CpH PPI_R'!J16)/'CpH PPI_R'!J16</f>
        <v>-1.3891973552429694E-2</v>
      </c>
      <c r="H17" s="74">
        <f>('CpH PPI_R'!K17-'CpH PPI_R'!K16)/'CpH PPI_R'!K16</f>
        <v>3.7684010472907786E-2</v>
      </c>
      <c r="I17" s="74">
        <f>('CpH PPI_R'!L17-'CpH PPI_R'!L16)/'CpH PPI_R'!L16</f>
        <v>1.4254541816643809E-2</v>
      </c>
      <c r="J17" s="74">
        <f>('CpH PPI_R'!M17-'CpH PPI_R'!M16)/'CpH PPI_R'!M16</f>
        <v>-2.9072606293106045E-3</v>
      </c>
      <c r="K17" s="74">
        <f>('CpH PPI_R'!N17-'CpH PPI_R'!N16)/'CpH PPI_R'!N16</f>
        <v>6.0574669173424258E-4</v>
      </c>
      <c r="L17" s="74">
        <f>('CpH PPI_R'!O17-'CpH PPI_R'!O16)/'CpH PPI_R'!O16</f>
        <v>3.8532491617060544E-3</v>
      </c>
      <c r="M17" s="74">
        <f>('CpH PPI_R'!P17-'CpH PPI_R'!P16)/'CpH PPI_R'!P16</f>
        <v>-1.0618757028262951E-2</v>
      </c>
      <c r="N17" s="74">
        <f>('CpH PPI_R'!Q17-'CpH PPI_R'!Q16)/'CpH PPI_R'!Q16</f>
        <v>-4.9698245496713138E-2</v>
      </c>
      <c r="O17" s="74">
        <f>('CpH PPI_R'!R17-'CpH PPI_R'!R16)/'CpH PPI_R'!R16</f>
        <v>-2.5983612762084012E-3</v>
      </c>
      <c r="P17" s="8"/>
    </row>
    <row r="18" spans="1:16" x14ac:dyDescent="0.25">
      <c r="A18" s="7" t="s">
        <v>48</v>
      </c>
      <c r="B18" s="74">
        <f>('CpH PPI_R'!E18-'CpH PPI_R'!E17)/'CpH PPI_R'!E17</f>
        <v>0.14640248574897197</v>
      </c>
      <c r="C18" s="74">
        <f>('CpH PPI_R'!F18-'CpH PPI_R'!F17)/'CpH PPI_R'!F17</f>
        <v>8.9139099416616949E-2</v>
      </c>
      <c r="D18" s="74">
        <f>('CpH PPI_R'!G18-'CpH PPI_R'!G17)/'CpH PPI_R'!G17</f>
        <v>-1.413960659457437E-2</v>
      </c>
      <c r="E18" s="74">
        <f>('CpH PPI_R'!H18-'CpH PPI_R'!H17)/'CpH PPI_R'!H17</f>
        <v>3.6682597167895264E-2</v>
      </c>
      <c r="F18" s="74">
        <f>('CpH PPI_R'!I18-'CpH PPI_R'!I17)/'CpH PPI_R'!I17</f>
        <v>-1.0473711197950288E-2</v>
      </c>
      <c r="G18" s="74">
        <f>('CpH PPI_R'!J18-'CpH PPI_R'!J17)/'CpH PPI_R'!J17</f>
        <v>2.2726721093018955E-2</v>
      </c>
      <c r="H18" s="74">
        <f>('CpH PPI_R'!K18-'CpH PPI_R'!K17)/'CpH PPI_R'!K17</f>
        <v>2.3053221952136986E-2</v>
      </c>
      <c r="I18" s="74">
        <f>('CpH PPI_R'!L18-'CpH PPI_R'!L17)/'CpH PPI_R'!L17</f>
        <v>4.7811323718221645E-2</v>
      </c>
      <c r="J18" s="74">
        <f>('CpH PPI_R'!M18-'CpH PPI_R'!M17)/'CpH PPI_R'!M17</f>
        <v>4.2682645904770437E-2</v>
      </c>
      <c r="K18" s="74">
        <f>('CpH PPI_R'!N18-'CpH PPI_R'!N17)/'CpH PPI_R'!N17</f>
        <v>-5.5970912855175518E-2</v>
      </c>
      <c r="L18" s="74">
        <f>('CpH PPI_R'!O18-'CpH PPI_R'!O17)/'CpH PPI_R'!O17</f>
        <v>-3.2129270733866407E-2</v>
      </c>
      <c r="M18" s="74">
        <f>('CpH PPI_R'!P18-'CpH PPI_R'!P17)/'CpH PPI_R'!P17</f>
        <v>1.4254432537602163E-2</v>
      </c>
      <c r="N18" s="74">
        <f>('CpH PPI_R'!Q18-'CpH PPI_R'!Q17)/'CpH PPI_R'!Q17</f>
        <v>6.784535400867861E-2</v>
      </c>
      <c r="O18" s="74">
        <f>('CpH PPI_R'!R18-'CpH PPI_R'!R17)/'CpH PPI_R'!R17</f>
        <v>2.288673377657241E-2</v>
      </c>
      <c r="P18" s="8"/>
    </row>
    <row r="19" spans="1:16" x14ac:dyDescent="0.25">
      <c r="A19" s="7" t="s">
        <v>49</v>
      </c>
      <c r="B19" s="74">
        <f>('CpH PPI_R'!E19-'CpH PPI_R'!E18)/'CpH PPI_R'!E18</f>
        <v>-7.0758610454615858E-2</v>
      </c>
      <c r="C19" s="74">
        <f>('CpH PPI_R'!F19-'CpH PPI_R'!F18)/'CpH PPI_R'!F18</f>
        <v>-2.8582638809256534E-2</v>
      </c>
      <c r="D19" s="74">
        <f>('CpH PPI_R'!G19-'CpH PPI_R'!G18)/'CpH PPI_R'!G18</f>
        <v>2.7271557171618745E-2</v>
      </c>
      <c r="E19" s="74">
        <f>('CpH PPI_R'!H19-'CpH PPI_R'!H18)/'CpH PPI_R'!H18</f>
        <v>-3.4639325201730161E-3</v>
      </c>
      <c r="F19" s="74">
        <f>('CpH PPI_R'!I19-'CpH PPI_R'!I18)/'CpH PPI_R'!I18</f>
        <v>1.6881724063024801E-2</v>
      </c>
      <c r="G19" s="74">
        <f>('CpH PPI_R'!J19-'CpH PPI_R'!J18)/'CpH PPI_R'!J18</f>
        <v>-1.3411805469869438E-3</v>
      </c>
      <c r="H19" s="74">
        <f>('CpH PPI_R'!K19-'CpH PPI_R'!K18)/'CpH PPI_R'!K18</f>
        <v>-5.5373630618755611E-3</v>
      </c>
      <c r="I19" s="74">
        <f>('CpH PPI_R'!L19-'CpH PPI_R'!L18)/'CpH PPI_R'!L18</f>
        <v>2.8421963649629886E-3</v>
      </c>
      <c r="J19" s="74">
        <f>('CpH PPI_R'!M19-'CpH PPI_R'!M18)/'CpH PPI_R'!M18</f>
        <v>-2.4246283326315721E-2</v>
      </c>
      <c r="K19" s="74">
        <f>('CpH PPI_R'!N19-'CpH PPI_R'!N18)/'CpH PPI_R'!N18</f>
        <v>4.8193102898970198E-2</v>
      </c>
      <c r="L19" s="74">
        <f>('CpH PPI_R'!O19-'CpH PPI_R'!O18)/'CpH PPI_R'!O18</f>
        <v>2.8816969657439899E-2</v>
      </c>
      <c r="M19" s="74">
        <f>('CpH PPI_R'!P19-'CpH PPI_R'!P18)/'CpH PPI_R'!P18</f>
        <v>7.598718365232706E-3</v>
      </c>
      <c r="N19" s="74">
        <f>('CpH PPI_R'!Q19-'CpH PPI_R'!Q18)/'CpH PPI_R'!Q18</f>
        <v>-4.1971416678205503E-4</v>
      </c>
      <c r="O19" s="74">
        <f>('CpH PPI_R'!R19-'CpH PPI_R'!R18)/'CpH PPI_R'!R18</f>
        <v>-2.6830127562762645E-3</v>
      </c>
      <c r="P19" s="8"/>
    </row>
    <row r="20" spans="1:16" x14ac:dyDescent="0.25">
      <c r="A20" s="7" t="s">
        <v>50</v>
      </c>
      <c r="B20" s="74">
        <f>('CpH PPI_R'!E20-'CpH PPI_R'!E19)/'CpH PPI_R'!E19</f>
        <v>-7.614664095971177E-2</v>
      </c>
      <c r="C20" s="74">
        <f>('CpH PPI_R'!F20-'CpH PPI_R'!F19)/'CpH PPI_R'!F19</f>
        <v>-2.9423644203991416E-2</v>
      </c>
      <c r="D20" s="74">
        <f>('CpH PPI_R'!G20-'CpH PPI_R'!G19)/'CpH PPI_R'!G19</f>
        <v>2.6547563768537868E-2</v>
      </c>
      <c r="E20" s="74">
        <f>('CpH PPI_R'!H20-'CpH PPI_R'!H19)/'CpH PPI_R'!H19</f>
        <v>-3.475973056281916E-3</v>
      </c>
      <c r="F20" s="74">
        <f>('CpH PPI_R'!I20-'CpH PPI_R'!I19)/'CpH PPI_R'!I19</f>
        <v>1.6601462749839428E-2</v>
      </c>
      <c r="G20" s="74">
        <f>('CpH PPI_R'!J20-'CpH PPI_R'!J19)/'CpH PPI_R'!J19</f>
        <v>-1.3429817279554366E-3</v>
      </c>
      <c r="H20" s="74">
        <f>('CpH PPI_R'!K20-'CpH PPI_R'!K19)/'CpH PPI_R'!K19</f>
        <v>-5.5681961857559914E-3</v>
      </c>
      <c r="I20" s="74">
        <f>('CpH PPI_R'!L20-'CpH PPI_R'!L19)/'CpH PPI_R'!L19</f>
        <v>2.8341411792056582E-3</v>
      </c>
      <c r="J20" s="74">
        <f>('CpH PPI_R'!M20-'CpH PPI_R'!M19)/'CpH PPI_R'!M19</f>
        <v>-2.4848773734596135E-2</v>
      </c>
      <c r="K20" s="74">
        <f>('CpH PPI_R'!N20-'CpH PPI_R'!N19)/'CpH PPI_R'!N19</f>
        <v>4.5977313498517913E-2</v>
      </c>
      <c r="L20" s="74">
        <f>('CpH PPI_R'!O20-'CpH PPI_R'!O19)/'CpH PPI_R'!O19</f>
        <v>2.80098117617898E-2</v>
      </c>
      <c r="M20" s="74">
        <f>('CpH PPI_R'!P20-'CpH PPI_R'!P19)/'CpH PPI_R'!P19</f>
        <v>7.5414132895695943E-3</v>
      </c>
      <c r="N20" s="74">
        <f>('CpH PPI_R'!Q20-'CpH PPI_R'!Q19)/'CpH PPI_R'!Q19</f>
        <v>-4.1989040073188232E-4</v>
      </c>
      <c r="O20" s="74">
        <f>('CpH PPI_R'!R20-'CpH PPI_R'!R19)/'CpH PPI_R'!R19</f>
        <v>-2.6902306795065262E-3</v>
      </c>
      <c r="P20" s="8"/>
    </row>
    <row r="21" spans="1:16" x14ac:dyDescent="0.25">
      <c r="A21" s="7" t="s">
        <v>51</v>
      </c>
      <c r="B21" s="74">
        <f>('CpH PPI_R'!E21-'CpH PPI_R'!E20)/'CpH PPI_R'!E20</f>
        <v>4.2482057038370206E-2</v>
      </c>
      <c r="C21" s="74">
        <f>('CpH PPI_R'!F21-'CpH PPI_R'!F20)/'CpH PPI_R'!F20</f>
        <v>-5.2666570802208303E-2</v>
      </c>
      <c r="D21" s="74">
        <f>('CpH PPI_R'!G21-'CpH PPI_R'!G20)/'CpH PPI_R'!G20</f>
        <v>1.2577102752081265E-2</v>
      </c>
      <c r="E21" s="74">
        <f>('CpH PPI_R'!H21-'CpH PPI_R'!H20)/'CpH PPI_R'!H20</f>
        <v>-2.3261599041192439E-2</v>
      </c>
      <c r="F21" s="74">
        <f>('CpH PPI_R'!I21-'CpH PPI_R'!I20)/'CpH PPI_R'!I20</f>
        <v>-2.5960899590042236E-2</v>
      </c>
      <c r="G21" s="74">
        <f>('CpH PPI_R'!J21-'CpH PPI_R'!J20)/'CpH PPI_R'!J20</f>
        <v>1.3616669597953749E-2</v>
      </c>
      <c r="H21" s="74">
        <f>('CpH PPI_R'!K21-'CpH PPI_R'!K20)/'CpH PPI_R'!K20</f>
        <v>3.9373782078280739E-2</v>
      </c>
      <c r="I21" s="74">
        <f>('CpH PPI_R'!L21-'CpH PPI_R'!L20)/'CpH PPI_R'!L20</f>
        <v>5.0110379742399673E-2</v>
      </c>
      <c r="J21" s="74">
        <f>('CpH PPI_R'!M21-'CpH PPI_R'!M20)/'CpH PPI_R'!M20</f>
        <v>7.3342847957297503E-4</v>
      </c>
      <c r="K21" s="74">
        <f>('CpH PPI_R'!N21-'CpH PPI_R'!N20)/'CpH PPI_R'!N20</f>
        <v>2.3988547225987977E-2</v>
      </c>
      <c r="L21" s="74">
        <f>('CpH PPI_R'!O21-'CpH PPI_R'!O20)/'CpH PPI_R'!O20</f>
        <v>-3.0917119337016592E-2</v>
      </c>
      <c r="M21" s="74">
        <f>('CpH PPI_R'!P21-'CpH PPI_R'!P20)/'CpH PPI_R'!P20</f>
        <v>-1.1815985408438135E-2</v>
      </c>
      <c r="N21" s="74">
        <f>('CpH PPI_R'!Q21-'CpH PPI_R'!Q20)/'CpH PPI_R'!Q20</f>
        <v>-7.8229569432182039E-3</v>
      </c>
      <c r="O21" s="74">
        <f>('CpH PPI_R'!R21-'CpH PPI_R'!R20)/'CpH PPI_R'!R20</f>
        <v>-3.3679572787393142E-3</v>
      </c>
      <c r="P21" s="8"/>
    </row>
    <row r="22" spans="1:16" x14ac:dyDescent="0.25">
      <c r="A22" s="7" t="s">
        <v>52</v>
      </c>
      <c r="B22" s="74">
        <f>('CpH PPI_R'!E22-'CpH PPI_R'!E21)/'CpH PPI_R'!E21</f>
        <v>5.1402372362202943E-2</v>
      </c>
      <c r="C22" s="74">
        <f>('CpH PPI_R'!F22-'CpH PPI_R'!F21)/'CpH PPI_R'!F21</f>
        <v>4.4416233239861776E-2</v>
      </c>
      <c r="D22" s="74">
        <f>('CpH PPI_R'!G22-'CpH PPI_R'!G21)/'CpH PPI_R'!G21</f>
        <v>2.6258446468651497E-2</v>
      </c>
      <c r="E22" s="74">
        <f>('CpH PPI_R'!H22-'CpH PPI_R'!H21)/'CpH PPI_R'!H21</f>
        <v>3.0276863452089558E-2</v>
      </c>
      <c r="F22" s="74">
        <f>('CpH PPI_R'!I22-'CpH PPI_R'!I21)/'CpH PPI_R'!I21</f>
        <v>5.4158998872886242E-2</v>
      </c>
      <c r="G22" s="74">
        <f>('CpH PPI_R'!J22-'CpH PPI_R'!J21)/'CpH PPI_R'!J21</f>
        <v>3.5627425485388171E-2</v>
      </c>
      <c r="H22" s="74">
        <f>('CpH PPI_R'!K22-'CpH PPI_R'!K21)/'CpH PPI_R'!K21</f>
        <v>-1.0086458439394371E-2</v>
      </c>
      <c r="I22" s="74">
        <f>('CpH PPI_R'!L22-'CpH PPI_R'!L21)/'CpH PPI_R'!L21</f>
        <v>-4.1708641612842962E-2</v>
      </c>
      <c r="J22" s="74">
        <f>('CpH PPI_R'!M22-'CpH PPI_R'!M21)/'CpH PPI_R'!M21</f>
        <v>5.911860119155201E-3</v>
      </c>
      <c r="K22" s="74">
        <f>('CpH PPI_R'!N22-'CpH PPI_R'!N21)/'CpH PPI_R'!N21</f>
        <v>-4.0093799334853311E-2</v>
      </c>
      <c r="L22" s="74">
        <f>('CpH PPI_R'!O22-'CpH PPI_R'!O21)/'CpH PPI_R'!O21</f>
        <v>6.6501829961429837E-2</v>
      </c>
      <c r="M22" s="74">
        <f>('CpH PPI_R'!P22-'CpH PPI_R'!P21)/'CpH PPI_R'!P21</f>
        <v>1.1494307335941305E-2</v>
      </c>
      <c r="N22" s="74">
        <f>('CpH PPI_R'!Q22-'CpH PPI_R'!Q21)/'CpH PPI_R'!Q21</f>
        <v>1.5119288788198163E-2</v>
      </c>
      <c r="O22" s="74">
        <f>('CpH PPI_R'!R22-'CpH PPI_R'!R21)/'CpH PPI_R'!R21</f>
        <v>3.0076778004994913E-2</v>
      </c>
      <c r="P22" s="8"/>
    </row>
    <row r="23" spans="1:16" x14ac:dyDescent="0.25">
      <c r="A23" s="7" t="s">
        <v>53</v>
      </c>
      <c r="B23" s="74">
        <f>('CpH PPI_R'!E23-'CpH PPI_R'!E22)/'CpH PPI_R'!E22</f>
        <v>-4.5833715320604228E-2</v>
      </c>
      <c r="C23" s="74">
        <f>('CpH PPI_R'!F23-'CpH PPI_R'!F22)/'CpH PPI_R'!F22</f>
        <v>8.3193116258973507E-2</v>
      </c>
      <c r="D23" s="74">
        <f>('CpH PPI_R'!G23-'CpH PPI_R'!G22)/'CpH PPI_R'!G22</f>
        <v>1.3980312335906929E-2</v>
      </c>
      <c r="E23" s="74">
        <f>('CpH PPI_R'!H23-'CpH PPI_R'!H22)/'CpH PPI_R'!H22</f>
        <v>-1.9420994318860345E-2</v>
      </c>
      <c r="F23" s="74">
        <f>('CpH PPI_R'!I23-'CpH PPI_R'!I22)/'CpH PPI_R'!I22</f>
        <v>-2.7172822011188282E-2</v>
      </c>
      <c r="G23" s="74">
        <f>('CpH PPI_R'!J23-'CpH PPI_R'!J22)/'CpH PPI_R'!J22</f>
        <v>-4.96904280140123E-2</v>
      </c>
      <c r="H23" s="74">
        <f>('CpH PPI_R'!K23-'CpH PPI_R'!K22)/'CpH PPI_R'!K22</f>
        <v>6.9542781178298943E-2</v>
      </c>
      <c r="I23" s="74">
        <f>('CpH PPI_R'!L23-'CpH PPI_R'!L22)/'CpH PPI_R'!L22</f>
        <v>7.2169803795019402E-2</v>
      </c>
      <c r="J23" s="74">
        <f>('CpH PPI_R'!M23-'CpH PPI_R'!M22)/'CpH PPI_R'!M22</f>
        <v>-1.2428587913909704E-2</v>
      </c>
      <c r="K23" s="74">
        <f>('CpH PPI_R'!N23-'CpH PPI_R'!N22)/'CpH PPI_R'!N22</f>
        <v>2.7998869483559344E-2</v>
      </c>
      <c r="L23" s="74">
        <f>('CpH PPI_R'!O23-'CpH PPI_R'!O22)/'CpH PPI_R'!O22</f>
        <v>-6.2131391600147703E-2</v>
      </c>
      <c r="M23" s="74">
        <f>('CpH PPI_R'!P23-'CpH PPI_R'!P22)/'CpH PPI_R'!P22</f>
        <v>2.3261568586697944E-2</v>
      </c>
      <c r="N23" s="74">
        <f>('CpH PPI_R'!Q23-'CpH PPI_R'!Q22)/'CpH PPI_R'!Q22</f>
        <v>-2.831623918470191E-2</v>
      </c>
      <c r="O23" s="74">
        <f>('CpH PPI_R'!R23-'CpH PPI_R'!R22)/'CpH PPI_R'!R22</f>
        <v>-6.2788617827397976E-3</v>
      </c>
      <c r="P23" s="8"/>
    </row>
    <row r="24" spans="1:16" x14ac:dyDescent="0.25">
      <c r="A24" s="7" t="s">
        <v>54</v>
      </c>
      <c r="B24" s="74">
        <f>('CpH PPI_R'!E24-'CpH PPI_R'!E23)/'CpH PPI_R'!E23</f>
        <v>3.7315609341590193E-3</v>
      </c>
      <c r="C24" s="74">
        <f>('CpH PPI_R'!F24-'CpH PPI_R'!F23)/'CpH PPI_R'!F23</f>
        <v>-9.1161625807479885E-3</v>
      </c>
      <c r="D24" s="74">
        <f>('CpH PPI_R'!G24-'CpH PPI_R'!G23)/'CpH PPI_R'!G23</f>
        <v>2.2626076742754037E-2</v>
      </c>
      <c r="E24" s="74">
        <f>('CpH PPI_R'!H24-'CpH PPI_R'!H23)/'CpH PPI_R'!H23</f>
        <v>-1.4770394843271162E-2</v>
      </c>
      <c r="F24" s="74">
        <f>('CpH PPI_R'!I24-'CpH PPI_R'!I23)/'CpH PPI_R'!I23</f>
        <v>3.5007380695808062E-2</v>
      </c>
      <c r="G24" s="74">
        <f>('CpH PPI_R'!J24-'CpH PPI_R'!J23)/'CpH PPI_R'!J23</f>
        <v>1.7518142989220283E-2</v>
      </c>
      <c r="H24" s="74">
        <f>('CpH PPI_R'!K24-'CpH PPI_R'!K23)/'CpH PPI_R'!K23</f>
        <v>3.206137550017079E-2</v>
      </c>
      <c r="I24" s="74">
        <f>('CpH PPI_R'!L24-'CpH PPI_R'!L23)/'CpH PPI_R'!L23</f>
        <v>-8.4177302904971205E-2</v>
      </c>
      <c r="J24" s="74">
        <f>('CpH PPI_R'!M24-'CpH PPI_R'!M23)/'CpH PPI_R'!M23</f>
        <v>1.9101581034200704E-2</v>
      </c>
      <c r="K24" s="74">
        <f>('CpH PPI_R'!N24-'CpH PPI_R'!N23)/'CpH PPI_R'!N23</f>
        <v>4.8634002614951714E-3</v>
      </c>
      <c r="L24" s="74">
        <f>('CpH PPI_R'!O24-'CpH PPI_R'!O23)/'CpH PPI_R'!O23</f>
        <v>5.1605318879791834E-2</v>
      </c>
      <c r="M24" s="74">
        <f>('CpH PPI_R'!P24-'CpH PPI_R'!P23)/'CpH PPI_R'!P23</f>
        <v>-1.9983699939331027E-2</v>
      </c>
      <c r="N24" s="74">
        <f>('CpH PPI_R'!Q24-'CpH PPI_R'!Q23)/'CpH PPI_R'!Q23</f>
        <v>1.9404173620782849E-2</v>
      </c>
      <c r="O24" s="74">
        <f>('CpH PPI_R'!R24-'CpH PPI_R'!R23)/'CpH PPI_R'!R23</f>
        <v>-2.04791037954007E-4</v>
      </c>
      <c r="P24" s="8"/>
    </row>
    <row r="25" spans="1:16" x14ac:dyDescent="0.25">
      <c r="A25" s="7" t="s">
        <v>55</v>
      </c>
      <c r="B25" s="74">
        <f>('CpH PPI_R'!E25-'CpH PPI_R'!E24)/'CpH PPI_R'!E24</f>
        <v>5.791752229230477E-2</v>
      </c>
      <c r="C25" s="74">
        <f>('CpH PPI_R'!F25-'CpH PPI_R'!F24)/'CpH PPI_R'!F24</f>
        <v>0.10836335947574169</v>
      </c>
      <c r="D25" s="74">
        <f>('CpH PPI_R'!G25-'CpH PPI_R'!G24)/'CpH PPI_R'!G24</f>
        <v>-4.5317859729333467E-3</v>
      </c>
      <c r="E25" s="74">
        <f>('CpH PPI_R'!H25-'CpH PPI_R'!H24)/'CpH PPI_R'!H24</f>
        <v>-1.4082283294039327E-2</v>
      </c>
      <c r="F25" s="74">
        <f>('CpH PPI_R'!I25-'CpH PPI_R'!I24)/'CpH PPI_R'!I24</f>
        <v>-3.6448861987583021E-2</v>
      </c>
      <c r="G25" s="74">
        <f>('CpH PPI_R'!J25-'CpH PPI_R'!J24)/'CpH PPI_R'!J24</f>
        <v>4.0305431335165794E-2</v>
      </c>
      <c r="H25" s="74">
        <f>('CpH PPI_R'!K25-'CpH PPI_R'!K24)/'CpH PPI_R'!K24</f>
        <v>-9.1106789468265323E-2</v>
      </c>
      <c r="I25" s="74">
        <f>('CpH PPI_R'!L25-'CpH PPI_R'!L24)/'CpH PPI_R'!L24</f>
        <v>9.5797854008259006E-2</v>
      </c>
      <c r="J25" s="74">
        <f>('CpH PPI_R'!M25-'CpH PPI_R'!M24)/'CpH PPI_R'!M24</f>
        <v>2.9953641963326224E-2</v>
      </c>
      <c r="K25" s="74">
        <f>('CpH PPI_R'!N25-'CpH PPI_R'!N24)/'CpH PPI_R'!N24</f>
        <v>-1.4172603838746108E-2</v>
      </c>
      <c r="L25" s="74">
        <f>('CpH PPI_R'!O25-'CpH PPI_R'!O24)/'CpH PPI_R'!O24</f>
        <v>4.5988018664682552E-3</v>
      </c>
      <c r="M25" s="74">
        <f>('CpH PPI_R'!P25-'CpH PPI_R'!P24)/'CpH PPI_R'!P24</f>
        <v>2.1421011676793405E-3</v>
      </c>
      <c r="N25" s="74">
        <f>('CpH PPI_R'!Q25-'CpH PPI_R'!Q24)/'CpH PPI_R'!Q24</f>
        <v>-2.2392933025418036E-2</v>
      </c>
      <c r="O25" s="74">
        <f>('CpH PPI_R'!R25-'CpH PPI_R'!R24)/'CpH PPI_R'!R24</f>
        <v>2.2386843423622845E-2</v>
      </c>
      <c r="P25" s="8"/>
    </row>
    <row r="26" spans="1:16" x14ac:dyDescent="0.25">
      <c r="A26" s="7" t="s">
        <v>56</v>
      </c>
      <c r="B26" s="74">
        <f>('CpH PPI_R'!E26-'CpH PPI_R'!E25)/'CpH PPI_R'!E25</f>
        <v>9.8587664073605391E-2</v>
      </c>
      <c r="C26" s="74">
        <f>('CpH PPI_R'!F26-'CpH PPI_R'!F25)/'CpH PPI_R'!F25</f>
        <v>-9.8351510008621953E-2</v>
      </c>
      <c r="D26" s="74">
        <f>('CpH PPI_R'!G26-'CpH PPI_R'!G25)/'CpH PPI_R'!G25</f>
        <v>1.3383159888233041E-2</v>
      </c>
      <c r="E26" s="74">
        <f>('CpH PPI_R'!H26-'CpH PPI_R'!H25)/'CpH PPI_R'!H25</f>
        <v>1.7877453155429351E-2</v>
      </c>
      <c r="F26" s="74">
        <f>('CpH PPI_R'!I26-'CpH PPI_R'!I25)/'CpH PPI_R'!I25</f>
        <v>-2.517814816383173E-2</v>
      </c>
      <c r="G26" s="74">
        <f>('CpH PPI_R'!J26-'CpH PPI_R'!J25)/'CpH PPI_R'!J25</f>
        <v>-1.6009731794368424E-3</v>
      </c>
      <c r="H26" s="74">
        <f>('CpH PPI_R'!K26-'CpH PPI_R'!K25)/'CpH PPI_R'!K25</f>
        <v>4.7703387390686715E-3</v>
      </c>
      <c r="I26" s="74">
        <f>('CpH PPI_R'!L26-'CpH PPI_R'!L25)/'CpH PPI_R'!L25</f>
        <v>-3.7361707994044174E-2</v>
      </c>
      <c r="J26" s="74">
        <f>('CpH PPI_R'!M26-'CpH PPI_R'!M25)/'CpH PPI_R'!M25</f>
        <v>-6.6268881954391285E-3</v>
      </c>
      <c r="K26" s="74">
        <f>('CpH PPI_R'!N26-'CpH PPI_R'!N25)/'CpH PPI_R'!N25</f>
        <v>-7.8574134344150712E-2</v>
      </c>
      <c r="L26" s="74">
        <f>('CpH PPI_R'!O26-'CpH PPI_R'!O25)/'CpH PPI_R'!O25</f>
        <v>2.2620625884584113E-2</v>
      </c>
      <c r="M26" s="74">
        <f>('CpH PPI_R'!P26-'CpH PPI_R'!P25)/'CpH PPI_R'!P25</f>
        <v>2.4619780754125818E-2</v>
      </c>
      <c r="N26" s="74">
        <f>('CpH PPI_R'!Q26-'CpH PPI_R'!Q25)/'CpH PPI_R'!Q25</f>
        <v>5.304057840743906E-2</v>
      </c>
      <c r="O26" s="74">
        <f>('CpH PPI_R'!R26-'CpH PPI_R'!R25)/'CpH PPI_R'!R25</f>
        <v>9.7510127703319526E-3</v>
      </c>
      <c r="P26" s="8"/>
    </row>
    <row r="27" spans="1:16" x14ac:dyDescent="0.25">
      <c r="A27" s="7" t="s">
        <v>57</v>
      </c>
      <c r="B27" s="74">
        <f>('CpH PPI_R'!E27-'CpH PPI_R'!E26)/'CpH PPI_R'!E26</f>
        <v>-0.10122633841021905</v>
      </c>
      <c r="C27" s="74">
        <f>('CpH PPI_R'!F27-'CpH PPI_R'!F26)/'CpH PPI_R'!F26</f>
        <v>1.6691321395564906E-2</v>
      </c>
      <c r="D27" s="74">
        <f>('CpH PPI_R'!G27-'CpH PPI_R'!G26)/'CpH PPI_R'!G26</f>
        <v>-9.5084787373479335E-3</v>
      </c>
      <c r="E27" s="74">
        <f>('CpH PPI_R'!H27-'CpH PPI_R'!H26)/'CpH PPI_R'!H26</f>
        <v>-1.3192809103702532E-2</v>
      </c>
      <c r="F27" s="74">
        <f>('CpH PPI_R'!I27-'CpH PPI_R'!I26)/'CpH PPI_R'!I26</f>
        <v>4.67208979700421E-2</v>
      </c>
      <c r="G27" s="74">
        <f>('CpH PPI_R'!J27-'CpH PPI_R'!J26)/'CpH PPI_R'!J26</f>
        <v>-2.5192670126718514E-2</v>
      </c>
      <c r="H27" s="74">
        <f>('CpH PPI_R'!K27-'CpH PPI_R'!K26)/'CpH PPI_R'!K26</f>
        <v>3.5952226271251372E-2</v>
      </c>
      <c r="I27" s="74">
        <f>('CpH PPI_R'!L27-'CpH PPI_R'!L26)/'CpH PPI_R'!L26</f>
        <v>-3.6458909554381337E-2</v>
      </c>
      <c r="J27" s="74">
        <f>('CpH PPI_R'!M27-'CpH PPI_R'!M26)/'CpH PPI_R'!M26</f>
        <v>-3.9781514755302547E-2</v>
      </c>
      <c r="K27" s="74">
        <f>('CpH PPI_R'!N27-'CpH PPI_R'!N26)/'CpH PPI_R'!N26</f>
        <v>0.12666212027945212</v>
      </c>
      <c r="L27" s="74">
        <f>('CpH PPI_R'!O27-'CpH PPI_R'!O26)/'CpH PPI_R'!O26</f>
        <v>-7.2415936346411523E-3</v>
      </c>
      <c r="M27" s="74">
        <f>('CpH PPI_R'!P27-'CpH PPI_R'!P26)/'CpH PPI_R'!P26</f>
        <v>-3.9259121664124994E-3</v>
      </c>
      <c r="N27" s="74">
        <f>('CpH PPI_R'!Q27-'CpH PPI_R'!Q26)/'CpH PPI_R'!Q26</f>
        <v>2.1842197598297803E-4</v>
      </c>
      <c r="O27" s="74">
        <f>('CpH PPI_R'!R27-'CpH PPI_R'!R26)/'CpH PPI_R'!R26</f>
        <v>1.4773191566731536E-2</v>
      </c>
      <c r="P27" s="8"/>
    </row>
    <row r="28" spans="1:16" x14ac:dyDescent="0.25">
      <c r="A28" s="7" t="s">
        <v>58</v>
      </c>
      <c r="B28" s="74">
        <f>('CpH PPI_R'!E28-'CpH PPI_R'!E27)/'CpH PPI_R'!E27</f>
        <v>-1.3789419877985799E-2</v>
      </c>
      <c r="C28" s="74">
        <f>('CpH PPI_R'!F28-'CpH PPI_R'!F27)/'CpH PPI_R'!F27</f>
        <v>4.5923652596171545E-2</v>
      </c>
      <c r="D28" s="74">
        <f>('CpH PPI_R'!G28-'CpH PPI_R'!G27)/'CpH PPI_R'!G27</f>
        <v>2.4376017446872688E-2</v>
      </c>
      <c r="E28" s="74">
        <f>('CpH PPI_R'!H28-'CpH PPI_R'!H27)/'CpH PPI_R'!H27</f>
        <v>7.6083612179639413E-4</v>
      </c>
      <c r="F28" s="74">
        <f>('CpH PPI_R'!I28-'CpH PPI_R'!I27)/'CpH PPI_R'!I27</f>
        <v>-2.1804936945498076E-2</v>
      </c>
      <c r="G28" s="74">
        <f>('CpH PPI_R'!J28-'CpH PPI_R'!J27)/'CpH PPI_R'!J27</f>
        <v>1.0904764791512827E-2</v>
      </c>
      <c r="H28" s="74">
        <f>('CpH PPI_R'!K28-'CpH PPI_R'!K27)/'CpH PPI_R'!K27</f>
        <v>1.2345774747197915E-2</v>
      </c>
      <c r="I28" s="74">
        <f>('CpH PPI_R'!L28-'CpH PPI_R'!L27)/'CpH PPI_R'!L27</f>
        <v>-2.9549409463640905E-3</v>
      </c>
      <c r="J28" s="74">
        <f>('CpH PPI_R'!M28-'CpH PPI_R'!M27)/'CpH PPI_R'!M27</f>
        <v>7.2054964944739675E-2</v>
      </c>
      <c r="K28" s="74">
        <f>('CpH PPI_R'!N28-'CpH PPI_R'!N27)/'CpH PPI_R'!N27</f>
        <v>-7.3637594470665107E-3</v>
      </c>
      <c r="L28" s="74">
        <f>('CpH PPI_R'!O28-'CpH PPI_R'!O27)/'CpH PPI_R'!O27</f>
        <v>2.1179903101790028E-2</v>
      </c>
      <c r="M28" s="74">
        <f>('CpH PPI_R'!P28-'CpH PPI_R'!P27)/'CpH PPI_R'!P27</f>
        <v>1.5322582799345766E-2</v>
      </c>
      <c r="N28" s="74">
        <f>('CpH PPI_R'!Q28-'CpH PPI_R'!Q27)/'CpH PPI_R'!Q27</f>
        <v>-8.2796507345165114E-3</v>
      </c>
      <c r="O28" s="74">
        <f>('CpH PPI_R'!R28-'CpH PPI_R'!R27)/'CpH PPI_R'!R27</f>
        <v>-3.5584389703347964E-2</v>
      </c>
      <c r="P28" s="8"/>
    </row>
    <row r="29" spans="1:16" x14ac:dyDescent="0.25">
      <c r="A29" s="7" t="s">
        <v>59</v>
      </c>
      <c r="B29" s="74">
        <f>('CpH PPI_R'!E29-'CpH PPI_R'!E28)/'CpH PPI_R'!E28</f>
        <v>-9.0899911947176087E-2</v>
      </c>
      <c r="C29" s="74">
        <f>('CpH PPI_R'!F29-'CpH PPI_R'!F28)/'CpH PPI_R'!F28</f>
        <v>-2.1640951614738846E-4</v>
      </c>
      <c r="D29" s="74">
        <f>('CpH PPI_R'!G29-'CpH PPI_R'!G28)/'CpH PPI_R'!G28</f>
        <v>-2.0684567106121592E-2</v>
      </c>
      <c r="E29" s="74">
        <f>('CpH PPI_R'!H29-'CpH PPI_R'!H28)/'CpH PPI_R'!H28</f>
        <v>-4.516199881106725E-2</v>
      </c>
      <c r="F29" s="74">
        <f>('CpH PPI_R'!I29-'CpH PPI_R'!I28)/'CpH PPI_R'!I28</f>
        <v>2.5786630469785212E-2</v>
      </c>
      <c r="G29" s="74">
        <f>('CpH PPI_R'!J29-'CpH PPI_R'!J28)/'CpH PPI_R'!J28</f>
        <v>1.949906835331559E-2</v>
      </c>
      <c r="H29" s="74">
        <f>('CpH PPI_R'!K29-'CpH PPI_R'!K28)/'CpH PPI_R'!K28</f>
        <v>3.0898744838940236E-2</v>
      </c>
      <c r="I29" s="74">
        <f>('CpH PPI_R'!L29-'CpH PPI_R'!L28)/'CpH PPI_R'!L28</f>
        <v>3.1681240495043499E-2</v>
      </c>
      <c r="J29" s="74">
        <f>('CpH PPI_R'!M29-'CpH PPI_R'!M28)/'CpH PPI_R'!M28</f>
        <v>2.0396948968329744E-2</v>
      </c>
      <c r="K29" s="74">
        <f>('CpH PPI_R'!N29-'CpH PPI_R'!N28)/'CpH PPI_R'!N28</f>
        <v>-3.2927092425544355E-2</v>
      </c>
      <c r="L29" s="74">
        <f>('CpH PPI_R'!O29-'CpH PPI_R'!O28)/'CpH PPI_R'!O28</f>
        <v>-6.3609473776604308E-2</v>
      </c>
      <c r="M29" s="74">
        <f>('CpH PPI_R'!P29-'CpH PPI_R'!P28)/'CpH PPI_R'!P28</f>
        <v>9.5768651185626809E-3</v>
      </c>
      <c r="N29" s="74">
        <f>('CpH PPI_R'!Q29-'CpH PPI_R'!Q28)/'CpH PPI_R'!Q28</f>
        <v>-1.4496460591230129E-3</v>
      </c>
      <c r="O29" s="74">
        <f>('CpH PPI_R'!R29-'CpH PPI_R'!R28)/'CpH PPI_R'!R28</f>
        <v>3.8977906666659096E-2</v>
      </c>
      <c r="P29" s="8"/>
    </row>
    <row r="30" spans="1:16" x14ac:dyDescent="0.25">
      <c r="A30" s="7" t="s">
        <v>60</v>
      </c>
      <c r="B30" s="74">
        <f>('CpH PPI_R'!E30-'CpH PPI_R'!E29)/'CpH PPI_R'!E29</f>
        <v>4.8363188604556608E-2</v>
      </c>
      <c r="C30" s="74">
        <f>('CpH PPI_R'!F30-'CpH PPI_R'!F29)/'CpH PPI_R'!F29</f>
        <v>-2.1691046580584787E-2</v>
      </c>
      <c r="D30" s="74">
        <f>('CpH PPI_R'!G30-'CpH PPI_R'!G29)/'CpH PPI_R'!G29</f>
        <v>-1.5027179920407345E-3</v>
      </c>
      <c r="E30" s="74">
        <f>('CpH PPI_R'!H30-'CpH PPI_R'!H29)/'CpH PPI_R'!H29</f>
        <v>5.5595527824308287E-2</v>
      </c>
      <c r="F30" s="74">
        <f>('CpH PPI_R'!I30-'CpH PPI_R'!I29)/'CpH PPI_R'!I29</f>
        <v>7.3352366804432072E-3</v>
      </c>
      <c r="G30" s="74">
        <f>('CpH PPI_R'!J30-'CpH PPI_R'!J29)/'CpH PPI_R'!J29</f>
        <v>9.0764331847151638E-4</v>
      </c>
      <c r="H30" s="74">
        <f>('CpH PPI_R'!K30-'CpH PPI_R'!K29)/'CpH PPI_R'!K29</f>
        <v>-4.8164893359157112E-3</v>
      </c>
      <c r="I30" s="74">
        <f>('CpH PPI_R'!L30-'CpH PPI_R'!L29)/'CpH PPI_R'!L29</f>
        <v>-2.018744730999399E-2</v>
      </c>
      <c r="J30" s="74">
        <f>('CpH PPI_R'!M30-'CpH PPI_R'!M29)/'CpH PPI_R'!M29</f>
        <v>-3.2528212502318632E-2</v>
      </c>
      <c r="K30" s="74">
        <f>('CpH PPI_R'!N30-'CpH PPI_R'!N29)/'CpH PPI_R'!N29</f>
        <v>4.8936211337724654E-2</v>
      </c>
      <c r="L30" s="74">
        <f>('CpH PPI_R'!O30-'CpH PPI_R'!O29)/'CpH PPI_R'!O29</f>
        <v>5.5697358685335499E-2</v>
      </c>
      <c r="M30" s="74">
        <f>('CpH PPI_R'!P30-'CpH PPI_R'!P29)/'CpH PPI_R'!P29</f>
        <v>8.253025182258459E-3</v>
      </c>
      <c r="N30" s="74">
        <f>('CpH PPI_R'!Q30-'CpH PPI_R'!Q29)/'CpH PPI_R'!Q29</f>
        <v>2.5187801044023808E-2</v>
      </c>
      <c r="O30" s="74">
        <f>('CpH PPI_R'!R30-'CpH PPI_R'!R29)/'CpH PPI_R'!R29</f>
        <v>-7.6933307445247465E-3</v>
      </c>
      <c r="P30" s="8"/>
    </row>
    <row r="31" spans="1:16" x14ac:dyDescent="0.25">
      <c r="A31" s="7" t="s">
        <v>61</v>
      </c>
      <c r="B31" s="74">
        <f>('CpH PPI_R'!E31-'CpH PPI_R'!E30)/'CpH PPI_R'!E30</f>
        <v>-7.6797028822742627E-2</v>
      </c>
      <c r="C31" s="74">
        <f>('CpH PPI_R'!F31-'CpH PPI_R'!F30)/'CpH PPI_R'!F30</f>
        <v>0.10052600346467279</v>
      </c>
      <c r="D31" s="74">
        <f>('CpH PPI_R'!G31-'CpH PPI_R'!G30)/'CpH PPI_R'!G30</f>
        <v>2.1519947554681559E-2</v>
      </c>
      <c r="E31" s="74">
        <f>('CpH PPI_R'!H31-'CpH PPI_R'!H30)/'CpH PPI_R'!H30</f>
        <v>1.1224766948760567E-2</v>
      </c>
      <c r="F31" s="74">
        <f>('CpH PPI_R'!I31-'CpH PPI_R'!I30)/'CpH PPI_R'!I30</f>
        <v>-1.3965900336121849E-2</v>
      </c>
      <c r="G31" s="74">
        <f>('CpH PPI_R'!J31-'CpH PPI_R'!J30)/'CpH PPI_R'!J30</f>
        <v>4.7394683630993445E-2</v>
      </c>
      <c r="H31" s="74">
        <f>('CpH PPI_R'!K31-'CpH PPI_R'!K30)/'CpH PPI_R'!K30</f>
        <v>-8.5471866893914988E-3</v>
      </c>
      <c r="I31" s="74">
        <f>('CpH PPI_R'!L31-'CpH PPI_R'!L30)/'CpH PPI_R'!L30</f>
        <v>2.335813983249866E-2</v>
      </c>
      <c r="J31" s="74">
        <f>('CpH PPI_R'!M31-'CpH PPI_R'!M30)/'CpH PPI_R'!M30</f>
        <v>2.1227082995507261E-2</v>
      </c>
      <c r="K31" s="74">
        <f>('CpH PPI_R'!N31-'CpH PPI_R'!N30)/'CpH PPI_R'!N30</f>
        <v>-6.8844128148261671E-2</v>
      </c>
      <c r="L31" s="74">
        <f>('CpH PPI_R'!O31-'CpH PPI_R'!O30)/'CpH PPI_R'!O30</f>
        <v>6.8469854226398128E-3</v>
      </c>
      <c r="M31" s="74">
        <f>('CpH PPI_R'!P31-'CpH PPI_R'!P30)/'CpH PPI_R'!P30</f>
        <v>3.631542147484957E-2</v>
      </c>
      <c r="N31" s="74">
        <f>('CpH PPI_R'!Q31-'CpH PPI_R'!Q30)/'CpH PPI_R'!Q30</f>
        <v>7.9668475569583726E-3</v>
      </c>
      <c r="O31" s="74">
        <f>('CpH PPI_R'!R31-'CpH PPI_R'!R30)/'CpH PPI_R'!R30</f>
        <v>1.8331789198322115E-3</v>
      </c>
      <c r="P31" s="8"/>
    </row>
    <row r="32" spans="1:16" x14ac:dyDescent="0.25">
      <c r="A32" s="7" t="s">
        <v>62</v>
      </c>
      <c r="B32" s="74">
        <f>('CpH PPI_R'!E32-'CpH PPI_R'!E31)/'CpH PPI_R'!E31</f>
        <v>5.6161525957672827E-2</v>
      </c>
      <c r="C32" s="74">
        <f>('CpH PPI_R'!F32-'CpH PPI_R'!F31)/'CpH PPI_R'!F31</f>
        <v>-4.0094473630045105E-2</v>
      </c>
      <c r="D32" s="74">
        <f>('CpH PPI_R'!G32-'CpH PPI_R'!G31)/'CpH PPI_R'!G31</f>
        <v>-7.3779742751946768E-3</v>
      </c>
      <c r="E32" s="74">
        <f>('CpH PPI_R'!H32-'CpH PPI_R'!H31)/'CpH PPI_R'!H31</f>
        <v>-9.6392121136538447E-4</v>
      </c>
      <c r="F32" s="74">
        <f>('CpH PPI_R'!I32-'CpH PPI_R'!I31)/'CpH PPI_R'!I31</f>
        <v>5.1304509057195892E-2</v>
      </c>
      <c r="G32" s="74">
        <f>('CpH PPI_R'!J32-'CpH PPI_R'!J31)/'CpH PPI_R'!J31</f>
        <v>-2.1292774644723126E-2</v>
      </c>
      <c r="H32" s="74">
        <f>('CpH PPI_R'!K32-'CpH PPI_R'!K31)/'CpH PPI_R'!K31</f>
        <v>1.693839827485661E-2</v>
      </c>
      <c r="I32" s="74">
        <f>('CpH PPI_R'!L32-'CpH PPI_R'!L31)/'CpH PPI_R'!L31</f>
        <v>6.2392480875311192E-2</v>
      </c>
      <c r="J32" s="74">
        <f>('CpH PPI_R'!M32-'CpH PPI_R'!M31)/'CpH PPI_R'!M31</f>
        <v>2.8816349164506781E-2</v>
      </c>
      <c r="K32" s="74">
        <f>('CpH PPI_R'!N32-'CpH PPI_R'!N31)/'CpH PPI_R'!N31</f>
        <v>5.2249567647728271E-2</v>
      </c>
      <c r="L32" s="74">
        <f>('CpH PPI_R'!O32-'CpH PPI_R'!O31)/'CpH PPI_R'!O31</f>
        <v>3.1747447715397538E-2</v>
      </c>
      <c r="M32" s="74">
        <f>('CpH PPI_R'!P32-'CpH PPI_R'!P31)/'CpH PPI_R'!P31</f>
        <v>-2.9386177808497005E-2</v>
      </c>
      <c r="N32" s="74">
        <f>('CpH PPI_R'!Q32-'CpH PPI_R'!Q31)/'CpH PPI_R'!Q31</f>
        <v>4.200624090665757E-3</v>
      </c>
      <c r="O32" s="74">
        <f>('CpH PPI_R'!R32-'CpH PPI_R'!R31)/'CpH PPI_R'!R31</f>
        <v>4.6126925485752292E-2</v>
      </c>
      <c r="P32" s="8"/>
    </row>
    <row r="33" spans="1:16" x14ac:dyDescent="0.25">
      <c r="A33" s="7" t="s">
        <v>63</v>
      </c>
      <c r="B33" s="74">
        <f>('CpH PPI_R'!E33-'CpH PPI_R'!E32)/'CpH PPI_R'!E32</f>
        <v>5.4948176285105508E-3</v>
      </c>
      <c r="C33" s="74">
        <f>('CpH PPI_R'!F33-'CpH PPI_R'!F32)/'CpH PPI_R'!F32</f>
        <v>6.2053635203511398E-2</v>
      </c>
      <c r="D33" s="74">
        <f>('CpH PPI_R'!G33-'CpH PPI_R'!G32)/'CpH PPI_R'!G32</f>
        <v>2.3726751044232694E-3</v>
      </c>
      <c r="E33" s="74">
        <f>('CpH PPI_R'!H33-'CpH PPI_R'!H32)/'CpH PPI_R'!H32</f>
        <v>-4.907853131056774E-2</v>
      </c>
      <c r="F33" s="74">
        <f>('CpH PPI_R'!I33-'CpH PPI_R'!I32)/'CpH PPI_R'!I32</f>
        <v>-4.0165759771801313E-2</v>
      </c>
      <c r="G33" s="74">
        <f>('CpH PPI_R'!J33-'CpH PPI_R'!J32)/'CpH PPI_R'!J32</f>
        <v>1.2425714123184047E-2</v>
      </c>
      <c r="H33" s="74">
        <f>('CpH PPI_R'!K33-'CpH PPI_R'!K32)/'CpH PPI_R'!K32</f>
        <v>2.99895545372795E-2</v>
      </c>
      <c r="I33" s="74">
        <f>('CpH PPI_R'!L33-'CpH PPI_R'!L32)/'CpH PPI_R'!L32</f>
        <v>-5.6372911634540716E-2</v>
      </c>
      <c r="J33" s="74">
        <f>('CpH PPI_R'!M33-'CpH PPI_R'!M32)/'CpH PPI_R'!M32</f>
        <v>-2.1761628572257483E-2</v>
      </c>
      <c r="K33" s="74">
        <f>('CpH PPI_R'!N33-'CpH PPI_R'!N32)/'CpH PPI_R'!N32</f>
        <v>-2.8908106411380603E-2</v>
      </c>
      <c r="L33" s="74">
        <f>('CpH PPI_R'!O33-'CpH PPI_R'!O32)/'CpH PPI_R'!O32</f>
        <v>-3.2200814215076153E-2</v>
      </c>
      <c r="M33" s="74">
        <f>('CpH PPI_R'!P33-'CpH PPI_R'!P32)/'CpH PPI_R'!P32</f>
        <v>3.3484723514512218E-3</v>
      </c>
      <c r="N33" s="74">
        <f>('CpH PPI_R'!Q33-'CpH PPI_R'!Q32)/'CpH PPI_R'!Q32</f>
        <v>-1.7074013945122306E-2</v>
      </c>
      <c r="O33" s="74">
        <f>('CpH PPI_R'!R33-'CpH PPI_R'!R32)/'CpH PPI_R'!R32</f>
        <v>4.5097839849908708E-3</v>
      </c>
      <c r="P33" s="8"/>
    </row>
    <row r="34" spans="1:16" x14ac:dyDescent="0.25">
      <c r="A34" s="7" t="s">
        <v>64</v>
      </c>
      <c r="B34" s="74">
        <f>('CpH PPI_R'!E34-'CpH PPI_R'!E33)/'CpH PPI_R'!E33</f>
        <v>2.5631077474363839E-2</v>
      </c>
      <c r="C34" s="74">
        <f>('CpH PPI_R'!F34-'CpH PPI_R'!F33)/'CpH PPI_R'!F33</f>
        <v>1.0366938135043011E-2</v>
      </c>
      <c r="D34" s="74">
        <f>('CpH PPI_R'!G34-'CpH PPI_R'!G33)/'CpH PPI_R'!G33</f>
        <v>-1.5840027471769168E-2</v>
      </c>
      <c r="E34" s="74">
        <f>('CpH PPI_R'!H34-'CpH PPI_R'!H33)/'CpH PPI_R'!H33</f>
        <v>1.6730213235609619E-2</v>
      </c>
      <c r="F34" s="74">
        <f>('CpH PPI_R'!I34-'CpH PPI_R'!I33)/'CpH PPI_R'!I33</f>
        <v>1.0466776915022872E-2</v>
      </c>
      <c r="G34" s="74">
        <f>('CpH PPI_R'!J34-'CpH PPI_R'!J33)/'CpH PPI_R'!J33</f>
        <v>-5.0522530475912229E-2</v>
      </c>
      <c r="H34" s="74">
        <f>('CpH PPI_R'!K34-'CpH PPI_R'!K33)/'CpH PPI_R'!K33</f>
        <v>-2.6222367847862724E-2</v>
      </c>
      <c r="I34" s="74">
        <f>('CpH PPI_R'!L34-'CpH PPI_R'!L33)/'CpH PPI_R'!L33</f>
        <v>1.7409876804223585E-2</v>
      </c>
      <c r="J34" s="74">
        <f>('CpH PPI_R'!M34-'CpH PPI_R'!M33)/'CpH PPI_R'!M33</f>
        <v>-2.4156462890714627E-2</v>
      </c>
      <c r="K34" s="74">
        <f>('CpH PPI_R'!N34-'CpH PPI_R'!N33)/'CpH PPI_R'!N33</f>
        <v>-6.4839274850091782E-3</v>
      </c>
      <c r="L34" s="74">
        <f>('CpH PPI_R'!O34-'CpH PPI_R'!O33)/'CpH PPI_R'!O33</f>
        <v>-7.2279085535272708E-4</v>
      </c>
      <c r="M34" s="74">
        <f>('CpH PPI_R'!P34-'CpH PPI_R'!P33)/'CpH PPI_R'!P33</f>
        <v>3.3159713541152727E-2</v>
      </c>
      <c r="N34" s="74">
        <f>('CpH PPI_R'!Q34-'CpH PPI_R'!Q33)/'CpH PPI_R'!Q33</f>
        <v>8.6482014898121972E-3</v>
      </c>
      <c r="O34" s="74">
        <f>('CpH PPI_R'!R34-'CpH PPI_R'!R33)/'CpH PPI_R'!R33</f>
        <v>-8.5301411450472587E-3</v>
      </c>
      <c r="P34" s="8"/>
    </row>
    <row r="35" spans="1:16" x14ac:dyDescent="0.25">
      <c r="A35" s="7" t="s">
        <v>65</v>
      </c>
      <c r="B35" s="74">
        <f>('CpH PPI_R'!E35-'CpH PPI_R'!E34)/'CpH PPI_R'!E34</f>
        <v>0.33017942703706726</v>
      </c>
      <c r="C35" s="74">
        <f>('CpH PPI_R'!F35-'CpH PPI_R'!F34)/'CpH PPI_R'!F34</f>
        <v>6.3012132036601123E-2</v>
      </c>
      <c r="D35" s="74">
        <f>('CpH PPI_R'!G35-'CpH PPI_R'!G34)/'CpH PPI_R'!G34</f>
        <v>2.6583794418018409E-2</v>
      </c>
      <c r="E35" s="74">
        <f>('CpH PPI_R'!H35-'CpH PPI_R'!H34)/'CpH PPI_R'!H34</f>
        <v>-7.2615880622955492E-3</v>
      </c>
      <c r="F35" s="74">
        <f>('CpH PPI_R'!I35-'CpH PPI_R'!I34)/'CpH PPI_R'!I34</f>
        <v>-5.5664368738373732E-3</v>
      </c>
      <c r="G35" s="74">
        <f>('CpH PPI_R'!J35-'CpH PPI_R'!J34)/'CpH PPI_R'!J34</f>
        <v>4.3346133620400455E-2</v>
      </c>
      <c r="H35" s="74">
        <f>('CpH PPI_R'!K35-'CpH PPI_R'!K34)/'CpH PPI_R'!K34</f>
        <v>4.0899078173441239E-2</v>
      </c>
      <c r="I35" s="74">
        <f>('CpH PPI_R'!L35-'CpH PPI_R'!L34)/'CpH PPI_R'!L34</f>
        <v>4.6699897928775845E-2</v>
      </c>
      <c r="J35" s="74">
        <f>('CpH PPI_R'!M35-'CpH PPI_R'!M34)/'CpH PPI_R'!M34</f>
        <v>1.4645522989873705E-2</v>
      </c>
      <c r="K35" s="74">
        <f>('CpH PPI_R'!N35-'CpH PPI_R'!N34)/'CpH PPI_R'!N34</f>
        <v>1.5500858180203143E-2</v>
      </c>
      <c r="L35" s="74">
        <f>('CpH PPI_R'!O35-'CpH PPI_R'!O34)/'CpH PPI_R'!O34</f>
        <v>5.727630935483536E-2</v>
      </c>
      <c r="M35" s="74">
        <f>('CpH PPI_R'!P35-'CpH PPI_R'!P34)/'CpH PPI_R'!P34</f>
        <v>3.6891162319532666E-3</v>
      </c>
      <c r="N35" s="74">
        <f>('CpH PPI_R'!Q35-'CpH PPI_R'!Q34)/'CpH PPI_R'!Q34</f>
        <v>6.0970543574101052E-3</v>
      </c>
      <c r="O35" s="74">
        <f>('CpH PPI_R'!R35-'CpH PPI_R'!R34)/'CpH PPI_R'!R34</f>
        <v>4.2835947390708728E-2</v>
      </c>
      <c r="P35" s="8"/>
    </row>
    <row r="36" spans="1:16" x14ac:dyDescent="0.25">
      <c r="A36" s="7" t="s">
        <v>66</v>
      </c>
      <c r="B36" s="74">
        <f>('CpH PPI_R'!E36-'CpH PPI_R'!E35)/'CpH PPI_R'!E35</f>
        <v>-0.19920936255532498</v>
      </c>
      <c r="C36" s="74">
        <f>('CpH PPI_R'!F36-'CpH PPI_R'!F35)/'CpH PPI_R'!F35</f>
        <v>8.7584578073324246E-2</v>
      </c>
      <c r="D36" s="74">
        <f>('CpH PPI_R'!G36-'CpH PPI_R'!G35)/'CpH PPI_R'!G35</f>
        <v>1.2253524223743482E-2</v>
      </c>
      <c r="E36" s="74">
        <f>('CpH PPI_R'!H36-'CpH PPI_R'!H35)/'CpH PPI_R'!H35</f>
        <v>-1.8329049564490236E-2</v>
      </c>
      <c r="F36" s="74">
        <f>('CpH PPI_R'!I36-'CpH PPI_R'!I35)/'CpH PPI_R'!I35</f>
        <v>3.6061690669391092E-2</v>
      </c>
      <c r="G36" s="74">
        <f>('CpH PPI_R'!J36-'CpH PPI_R'!J35)/'CpH PPI_R'!J35</f>
        <v>-1.053300659031913E-2</v>
      </c>
      <c r="H36" s="74">
        <f>('CpH PPI_R'!K36-'CpH PPI_R'!K35)/'CpH PPI_R'!K35</f>
        <v>-3.14550552225474E-2</v>
      </c>
      <c r="I36" s="74">
        <f>('CpH PPI_R'!L36-'CpH PPI_R'!L35)/'CpH PPI_R'!L35</f>
        <v>-3.7803012564534659E-2</v>
      </c>
      <c r="J36" s="74">
        <f>('CpH PPI_R'!M36-'CpH PPI_R'!M35)/'CpH PPI_R'!M35</f>
        <v>4.93680942505288E-2</v>
      </c>
      <c r="K36" s="74">
        <f>('CpH PPI_R'!N36-'CpH PPI_R'!N35)/'CpH PPI_R'!N35</f>
        <v>2.5086186816580931E-2</v>
      </c>
      <c r="L36" s="74">
        <f>('CpH PPI_R'!O36-'CpH PPI_R'!O35)/'CpH PPI_R'!O35</f>
        <v>-5.1929223429670414E-2</v>
      </c>
      <c r="M36" s="74">
        <f>('CpH PPI_R'!P36-'CpH PPI_R'!P35)/'CpH PPI_R'!P35</f>
        <v>-3.1930595435052896E-3</v>
      </c>
      <c r="N36" s="74">
        <f>('CpH PPI_R'!Q36-'CpH PPI_R'!Q35)/'CpH PPI_R'!Q35</f>
        <v>3.6419901462917008E-2</v>
      </c>
      <c r="O36" s="74">
        <f>('CpH PPI_R'!R36-'CpH PPI_R'!R35)/'CpH PPI_R'!R35</f>
        <v>-2.4772501010131145E-2</v>
      </c>
      <c r="P36" s="8"/>
    </row>
    <row r="37" spans="1:16" x14ac:dyDescent="0.25">
      <c r="A37" s="7" t="s">
        <v>67</v>
      </c>
      <c r="B37" s="74">
        <f>('CpH PPI_R'!E37-'CpH PPI_R'!E36)/'CpH PPI_R'!E36</f>
        <v>3.9988556020888806E-2</v>
      </c>
      <c r="C37" s="74">
        <f>('CpH PPI_R'!F37-'CpH PPI_R'!F36)/'CpH PPI_R'!F36</f>
        <v>8.5107728658093355E-3</v>
      </c>
      <c r="D37" s="74">
        <f>('CpH PPI_R'!G37-'CpH PPI_R'!G36)/'CpH PPI_R'!G36</f>
        <v>-2.3012874873086307E-2</v>
      </c>
      <c r="E37" s="74">
        <f>('CpH PPI_R'!H37-'CpH PPI_R'!H36)/'CpH PPI_R'!H36</f>
        <v>-5.5037093130618497E-3</v>
      </c>
      <c r="F37" s="74">
        <f>('CpH PPI_R'!I37-'CpH PPI_R'!I36)/'CpH PPI_R'!I36</f>
        <v>-2.6076218843124895E-2</v>
      </c>
      <c r="G37" s="74">
        <f>('CpH PPI_R'!J37-'CpH PPI_R'!J36)/'CpH PPI_R'!J36</f>
        <v>1.2325247562528691E-2</v>
      </c>
      <c r="H37" s="74">
        <f>('CpH PPI_R'!K37-'CpH PPI_R'!K36)/'CpH PPI_R'!K36</f>
        <v>4.2597481142986462E-2</v>
      </c>
      <c r="I37" s="74">
        <f>('CpH PPI_R'!L37-'CpH PPI_R'!L36)/'CpH PPI_R'!L36</f>
        <v>-1.1644853799738938E-2</v>
      </c>
      <c r="J37" s="74">
        <f>('CpH PPI_R'!M37-'CpH PPI_R'!M36)/'CpH PPI_R'!M36</f>
        <v>-2.3209422521670103E-2</v>
      </c>
      <c r="K37" s="74">
        <f>('CpH PPI_R'!N37-'CpH PPI_R'!N36)/'CpH PPI_R'!N36</f>
        <v>3.3661610319266837E-2</v>
      </c>
      <c r="L37" s="74">
        <f>('CpH PPI_R'!O37-'CpH PPI_R'!O36)/'CpH PPI_R'!O36</f>
        <v>1.7877534947674949E-2</v>
      </c>
      <c r="M37" s="74">
        <f>('CpH PPI_R'!P37-'CpH PPI_R'!P36)/'CpH PPI_R'!P36</f>
        <v>2.3730540454745434E-2</v>
      </c>
      <c r="N37" s="74">
        <f>('CpH PPI_R'!Q37-'CpH PPI_R'!Q36)/'CpH PPI_R'!Q36</f>
        <v>-3.6098092538084811E-2</v>
      </c>
      <c r="O37" s="74">
        <f>('CpH PPI_R'!R37-'CpH PPI_R'!R36)/'CpH PPI_R'!R36</f>
        <v>5.6484732099140282E-3</v>
      </c>
      <c r="P37" s="8"/>
    </row>
    <row r="38" spans="1:16" x14ac:dyDescent="0.25">
      <c r="A38" s="7" t="s">
        <v>68</v>
      </c>
      <c r="B38" s="74">
        <f>('CpH PPI_R'!E38-'CpH PPI_R'!E37)/'CpH PPI_R'!E37</f>
        <v>-1.6434022836916633E-2</v>
      </c>
      <c r="C38" s="74">
        <f>('CpH PPI_R'!F38-'CpH PPI_R'!F37)/'CpH PPI_R'!F37</f>
        <v>5.6025537555930106E-3</v>
      </c>
      <c r="D38" s="74">
        <f>('CpH PPI_R'!G38-'CpH PPI_R'!G37)/'CpH PPI_R'!G37</f>
        <v>-4.0547569280734493E-3</v>
      </c>
      <c r="E38" s="74">
        <f>('CpH PPI_R'!H38-'CpH PPI_R'!H37)/'CpH PPI_R'!H37</f>
        <v>1.0159643372616217E-2</v>
      </c>
      <c r="F38" s="74">
        <f>('CpH PPI_R'!I38-'CpH PPI_R'!I37)/'CpH PPI_R'!I37</f>
        <v>9.908653073270041E-3</v>
      </c>
      <c r="G38" s="74">
        <f>('CpH PPI_R'!J38-'CpH PPI_R'!J37)/'CpH PPI_R'!J37</f>
        <v>2.3726426535416525E-2</v>
      </c>
      <c r="H38" s="74">
        <f>('CpH PPI_R'!K38-'CpH PPI_R'!K37)/'CpH PPI_R'!K37</f>
        <v>-7.2854994091002016E-3</v>
      </c>
      <c r="I38" s="74">
        <f>('CpH PPI_R'!L38-'CpH PPI_R'!L37)/'CpH PPI_R'!L37</f>
        <v>-8.0243501444049242E-4</v>
      </c>
      <c r="J38" s="74">
        <f>('CpH PPI_R'!M38-'CpH PPI_R'!M37)/'CpH PPI_R'!M37</f>
        <v>-1.3015890484206283E-2</v>
      </c>
      <c r="K38" s="74">
        <f>('CpH PPI_R'!N38-'CpH PPI_R'!N37)/'CpH PPI_R'!N37</f>
        <v>-1.8621083139000814E-2</v>
      </c>
      <c r="L38" s="74">
        <f>('CpH PPI_R'!O38-'CpH PPI_R'!O37)/'CpH PPI_R'!O37</f>
        <v>5.9592475100870922E-2</v>
      </c>
      <c r="M38" s="74">
        <f>('CpH PPI_R'!P38-'CpH PPI_R'!P37)/'CpH PPI_R'!P37</f>
        <v>-2.3784555091245503E-2</v>
      </c>
      <c r="N38" s="74">
        <f>('CpH PPI_R'!Q38-'CpH PPI_R'!Q37)/'CpH PPI_R'!Q37</f>
        <v>-7.7270746922790384E-3</v>
      </c>
      <c r="O38" s="74">
        <f>('CpH PPI_R'!R38-'CpH PPI_R'!R37)/'CpH PPI_R'!R37</f>
        <v>2.1382730435108327E-2</v>
      </c>
      <c r="P38" s="8"/>
    </row>
    <row r="39" spans="1:16" x14ac:dyDescent="0.25">
      <c r="A39" s="7" t="s">
        <v>69</v>
      </c>
      <c r="B39" s="74">
        <f>('CpH PPI_R'!E39-'CpH PPI_R'!E38)/'CpH PPI_R'!E38</f>
        <v>0.10815194863364633</v>
      </c>
      <c r="C39" s="74">
        <f>('CpH PPI_R'!F39-'CpH PPI_R'!F38)/'CpH PPI_R'!F38</f>
        <v>-1.9081259013398345E-2</v>
      </c>
      <c r="D39" s="74">
        <f>('CpH PPI_R'!G39-'CpH PPI_R'!G38)/'CpH PPI_R'!G38</f>
        <v>3.1173073053928021E-2</v>
      </c>
      <c r="E39" s="74">
        <f>('CpH PPI_R'!H39-'CpH PPI_R'!H38)/'CpH PPI_R'!H38</f>
        <v>-2.3150687727336972E-2</v>
      </c>
      <c r="F39" s="74">
        <f>('CpH PPI_R'!I39-'CpH PPI_R'!I38)/'CpH PPI_R'!I38</f>
        <v>4.0349391186008748E-2</v>
      </c>
      <c r="G39" s="74">
        <f>('CpH PPI_R'!J39-'CpH PPI_R'!J38)/'CpH PPI_R'!J38</f>
        <v>1.7933932159263224E-2</v>
      </c>
      <c r="H39" s="74">
        <f>('CpH PPI_R'!K39-'CpH PPI_R'!K38)/'CpH PPI_R'!K38</f>
        <v>-1.1847836339852015E-2</v>
      </c>
      <c r="I39" s="74">
        <f>('CpH PPI_R'!L39-'CpH PPI_R'!L38)/'CpH PPI_R'!L38</f>
        <v>1.2596816735621116E-2</v>
      </c>
      <c r="J39" s="74">
        <f>('CpH PPI_R'!M39-'CpH PPI_R'!M38)/'CpH PPI_R'!M38</f>
        <v>-3.0608205271932996E-3</v>
      </c>
      <c r="K39" s="74">
        <f>('CpH PPI_R'!N39-'CpH PPI_R'!N38)/'CpH PPI_R'!N38</f>
        <v>-2.3624982319577287E-2</v>
      </c>
      <c r="L39" s="74">
        <f>('CpH PPI_R'!O39-'CpH PPI_R'!O38)/'CpH PPI_R'!O38</f>
        <v>1.3147412491366708E-2</v>
      </c>
      <c r="M39" s="74">
        <f>('CpH PPI_R'!P39-'CpH PPI_R'!P38)/'CpH PPI_R'!P38</f>
        <v>2.4735792811111448E-2</v>
      </c>
      <c r="N39" s="74">
        <f>('CpH PPI_R'!Q39-'CpH PPI_R'!Q38)/'CpH PPI_R'!Q38</f>
        <v>4.5000593780817208E-2</v>
      </c>
      <c r="O39" s="74">
        <f>('CpH PPI_R'!R39-'CpH PPI_R'!R38)/'CpH PPI_R'!R38</f>
        <v>1.0859603372021156E-2</v>
      </c>
      <c r="P39" s="8"/>
    </row>
    <row r="40" spans="1:16" x14ac:dyDescent="0.25">
      <c r="A40" s="7" t="s">
        <v>70</v>
      </c>
      <c r="B40" s="74">
        <f>('CpH PPI_R'!E40-'CpH PPI_R'!E39)/'CpH PPI_R'!E39</f>
        <v>-0.10373928135197882</v>
      </c>
      <c r="C40" s="74">
        <f>('CpH PPI_R'!F40-'CpH PPI_R'!F39)/'CpH PPI_R'!F39</f>
        <v>1.0829741066234097E-2</v>
      </c>
      <c r="D40" s="74">
        <f>('CpH PPI_R'!G40-'CpH PPI_R'!G39)/'CpH PPI_R'!G39</f>
        <v>-1.9584839726928982E-2</v>
      </c>
      <c r="E40" s="74">
        <f>('CpH PPI_R'!H40-'CpH PPI_R'!H39)/'CpH PPI_R'!H39</f>
        <v>3.7297504450882701E-2</v>
      </c>
      <c r="F40" s="74">
        <f>('CpH PPI_R'!I40-'CpH PPI_R'!I39)/'CpH PPI_R'!I39</f>
        <v>-5.8111625607575858E-2</v>
      </c>
      <c r="G40" s="74">
        <f>('CpH PPI_R'!J40-'CpH PPI_R'!J39)/'CpH PPI_R'!J39</f>
        <v>-1.1605810627634983E-2</v>
      </c>
      <c r="H40" s="74">
        <f>('CpH PPI_R'!K40-'CpH PPI_R'!K39)/'CpH PPI_R'!K39</f>
        <v>3.3163905940973321E-4</v>
      </c>
      <c r="I40" s="74">
        <f>('CpH PPI_R'!L40-'CpH PPI_R'!L39)/'CpH PPI_R'!L39</f>
        <v>3.9711975700801448E-2</v>
      </c>
      <c r="J40" s="74">
        <f>('CpH PPI_R'!M40-'CpH PPI_R'!M39)/'CpH PPI_R'!M39</f>
        <v>2.865218878566059E-3</v>
      </c>
      <c r="K40" s="74">
        <f>('CpH PPI_R'!N40-'CpH PPI_R'!N39)/'CpH PPI_R'!N39</f>
        <v>2.3318095611238786E-2</v>
      </c>
      <c r="L40" s="74">
        <f>('CpH PPI_R'!O40-'CpH PPI_R'!O39)/'CpH PPI_R'!O39</f>
        <v>-6.7930868440995343E-2</v>
      </c>
      <c r="M40" s="74">
        <f>('CpH PPI_R'!P40-'CpH PPI_R'!P39)/'CpH PPI_R'!P39</f>
        <v>-2.2805621369378588E-2</v>
      </c>
      <c r="N40" s="74">
        <f>('CpH PPI_R'!Q40-'CpH PPI_R'!Q39)/'CpH PPI_R'!Q39</f>
        <v>-3.2100145362623241E-2</v>
      </c>
      <c r="O40" s="74">
        <f>('CpH PPI_R'!R40-'CpH PPI_R'!R39)/'CpH PPI_R'!R39</f>
        <v>-2.5832697942127482E-2</v>
      </c>
      <c r="P40" s="8"/>
    </row>
    <row r="41" spans="1:16" x14ac:dyDescent="0.25">
      <c r="A41" s="7" t="s">
        <v>71</v>
      </c>
      <c r="B41" s="74">
        <f>('CpH PPI_R'!E41-'CpH PPI_R'!E40)/'CpH PPI_R'!E40</f>
        <v>5.2229112763971235E-2</v>
      </c>
      <c r="C41" s="74">
        <f>('CpH PPI_R'!F41-'CpH PPI_R'!F40)/'CpH PPI_R'!F40</f>
        <v>5.9153805695965234E-2</v>
      </c>
      <c r="D41" s="74">
        <f>('CpH PPI_R'!G41-'CpH PPI_R'!G40)/'CpH PPI_R'!G40</f>
        <v>1.0993409739897587E-2</v>
      </c>
      <c r="E41" s="74">
        <f>('CpH PPI_R'!H41-'CpH PPI_R'!H40)/'CpH PPI_R'!H40</f>
        <v>-4.1045601838065916E-2</v>
      </c>
      <c r="F41" s="74">
        <f>('CpH PPI_R'!I41-'CpH PPI_R'!I40)/'CpH PPI_R'!I40</f>
        <v>1.7624414314087032E-2</v>
      </c>
      <c r="G41" s="74">
        <f>('CpH PPI_R'!J41-'CpH PPI_R'!J40)/'CpH PPI_R'!J40</f>
        <v>-1.2099337173087348E-2</v>
      </c>
      <c r="H41" s="74">
        <f>('CpH PPI_R'!K41-'CpH PPI_R'!K40)/'CpH PPI_R'!K40</f>
        <v>1.31323721635672E-2</v>
      </c>
      <c r="I41" s="74">
        <f>('CpH PPI_R'!L41-'CpH PPI_R'!L40)/'CpH PPI_R'!L40</f>
        <v>-6.4193817540718748E-2</v>
      </c>
      <c r="J41" s="74">
        <f>('CpH PPI_R'!M41-'CpH PPI_R'!M40)/'CpH PPI_R'!M40</f>
        <v>-1.7435646436676659E-2</v>
      </c>
      <c r="K41" s="74">
        <f>('CpH PPI_R'!N41-'CpH PPI_R'!N40)/'CpH PPI_R'!N40</f>
        <v>-7.1942209804272067E-3</v>
      </c>
      <c r="L41" s="74">
        <f>('CpH PPI_R'!O41-'CpH PPI_R'!O40)/'CpH PPI_R'!O40</f>
        <v>-4.1613541512993801E-3</v>
      </c>
      <c r="M41" s="74">
        <f>('CpH PPI_R'!P41-'CpH PPI_R'!P40)/'CpH PPI_R'!P40</f>
        <v>3.2471371971490082E-2</v>
      </c>
      <c r="N41" s="74">
        <f>('CpH PPI_R'!Q41-'CpH PPI_R'!Q40)/'CpH PPI_R'!Q40</f>
        <v>1.9019752609172563E-3</v>
      </c>
      <c r="O41" s="74">
        <f>('CpH PPI_R'!R41-'CpH PPI_R'!R40)/'CpH PPI_R'!R40</f>
        <v>5.7266948502983812E-2</v>
      </c>
      <c r="P41" s="8"/>
    </row>
    <row r="42" spans="1:16" x14ac:dyDescent="0.25">
      <c r="A42" s="7" t="s">
        <v>72</v>
      </c>
      <c r="B42" s="74">
        <f>('CpH PPI_R'!E42-'CpH PPI_R'!E41)/'CpH PPI_R'!E41</f>
        <v>9.2307079762570743E-2</v>
      </c>
      <c r="C42" s="74">
        <f>('CpH PPI_R'!F42-'CpH PPI_R'!F41)/'CpH PPI_R'!F41</f>
        <v>-7.3245813522300002E-2</v>
      </c>
      <c r="D42" s="74">
        <f>('CpH PPI_R'!G42-'CpH PPI_R'!G41)/'CpH PPI_R'!G41</f>
        <v>1.3512626605036984E-2</v>
      </c>
      <c r="E42" s="74">
        <f>('CpH PPI_R'!H42-'CpH PPI_R'!H41)/'CpH PPI_R'!H41</f>
        <v>3.2239130047339172E-2</v>
      </c>
      <c r="F42" s="74">
        <f>('CpH PPI_R'!I42-'CpH PPI_R'!I41)/'CpH PPI_R'!I41</f>
        <v>1.09497824860231E-2</v>
      </c>
      <c r="G42" s="74">
        <f>('CpH PPI_R'!J42-'CpH PPI_R'!J41)/'CpH PPI_R'!J41</f>
        <v>2.0932543331742475E-2</v>
      </c>
      <c r="H42" s="74">
        <f>('CpH PPI_R'!K42-'CpH PPI_R'!K41)/'CpH PPI_R'!K41</f>
        <v>8.7151198461713208E-3</v>
      </c>
      <c r="I42" s="74">
        <f>('CpH PPI_R'!L42-'CpH PPI_R'!L41)/'CpH PPI_R'!L41</f>
        <v>6.8558442299268121E-2</v>
      </c>
      <c r="J42" s="74">
        <f>('CpH PPI_R'!M42-'CpH PPI_R'!M41)/'CpH PPI_R'!M41</f>
        <v>8.5055230547147129E-2</v>
      </c>
      <c r="K42" s="74">
        <f>('CpH PPI_R'!N42-'CpH PPI_R'!N41)/'CpH PPI_R'!N41</f>
        <v>8.642017070763534E-3</v>
      </c>
      <c r="L42" s="74">
        <f>('CpH PPI_R'!O42-'CpH PPI_R'!O41)/'CpH PPI_R'!O41</f>
        <v>-1.1058545962333435E-2</v>
      </c>
      <c r="M42" s="74">
        <f>('CpH PPI_R'!P42-'CpH PPI_R'!P41)/'CpH PPI_R'!P41</f>
        <v>-1.1258881122036064E-2</v>
      </c>
      <c r="N42" s="74">
        <f>('CpH PPI_R'!Q42-'CpH PPI_R'!Q41)/'CpH PPI_R'!Q41</f>
        <v>-5.8585788468102831E-3</v>
      </c>
      <c r="O42" s="74">
        <f>('CpH PPI_R'!R42-'CpH PPI_R'!R41)/'CpH PPI_R'!R41</f>
        <v>-6.0112726536783359E-2</v>
      </c>
      <c r="P42" s="8"/>
    </row>
    <row r="43" spans="1:16" x14ac:dyDescent="0.25">
      <c r="A43" s="7" t="s">
        <v>73</v>
      </c>
      <c r="B43" s="74">
        <f>('CpH PPI_R'!E43-'CpH PPI_R'!E42)/'CpH PPI_R'!E42</f>
        <v>4.7261089938306945E-2</v>
      </c>
      <c r="C43" s="74">
        <f>('CpH PPI_R'!F43-'CpH PPI_R'!F42)/'CpH PPI_R'!F42</f>
        <v>3.979550864857323E-2</v>
      </c>
      <c r="D43" s="74">
        <f>('CpH PPI_R'!G43-'CpH PPI_R'!G42)/'CpH PPI_R'!G42</f>
        <v>-6.7232545217134091E-3</v>
      </c>
      <c r="E43" s="74">
        <f>('CpH PPI_R'!H43-'CpH PPI_R'!H42)/'CpH PPI_R'!H42</f>
        <v>-1.7397669238535599E-2</v>
      </c>
      <c r="F43" s="74">
        <f>('CpH PPI_R'!I43-'CpH PPI_R'!I42)/'CpH PPI_R'!I42</f>
        <v>2.7404581224343947E-2</v>
      </c>
      <c r="G43" s="74">
        <f>('CpH PPI_R'!J43-'CpH PPI_R'!J42)/'CpH PPI_R'!J42</f>
        <v>-1.0805539006337937E-2</v>
      </c>
      <c r="H43" s="74">
        <f>('CpH PPI_R'!K43-'CpH PPI_R'!K42)/'CpH PPI_R'!K42</f>
        <v>-2.1928506843246856E-3</v>
      </c>
      <c r="I43" s="74">
        <f>('CpH PPI_R'!L43-'CpH PPI_R'!L42)/'CpH PPI_R'!L42</f>
        <v>-4.0548796626337036E-2</v>
      </c>
      <c r="J43" s="74">
        <f>('CpH PPI_R'!M43-'CpH PPI_R'!M42)/'CpH PPI_R'!M42</f>
        <v>-3.5526128038488019E-3</v>
      </c>
      <c r="K43" s="74">
        <f>('CpH PPI_R'!N43-'CpH PPI_R'!N42)/'CpH PPI_R'!N42</f>
        <v>4.2250998619571586E-2</v>
      </c>
      <c r="L43" s="74">
        <f>('CpH PPI_R'!O43-'CpH PPI_R'!O42)/'CpH PPI_R'!O42</f>
        <v>6.3294118215914505E-2</v>
      </c>
      <c r="M43" s="74">
        <f>('CpH PPI_R'!P43-'CpH PPI_R'!P42)/'CpH PPI_R'!P42</f>
        <v>-4.1811010847577785E-3</v>
      </c>
      <c r="N43" s="74">
        <f>('CpH PPI_R'!Q43-'CpH PPI_R'!Q42)/'CpH PPI_R'!Q42</f>
        <v>4.0158400671397254E-2</v>
      </c>
      <c r="O43" s="74">
        <f>('CpH PPI_R'!R43-'CpH PPI_R'!R42)/'CpH PPI_R'!R42</f>
        <v>3.9964148172051545E-2</v>
      </c>
      <c r="P43" s="8"/>
    </row>
    <row r="44" spans="1:16" x14ac:dyDescent="0.25">
      <c r="A44" s="7" t="s">
        <v>74</v>
      </c>
      <c r="B44" s="74">
        <f>('CpH PPI_R'!E44-'CpH PPI_R'!E43)/'CpH PPI_R'!E43</f>
        <v>-1.9414055795106547E-3</v>
      </c>
      <c r="C44" s="74">
        <f>('CpH PPI_R'!F44-'CpH PPI_R'!F43)/'CpH PPI_R'!F43</f>
        <v>5.9931799685261002E-2</v>
      </c>
      <c r="D44" s="74">
        <f>('CpH PPI_R'!G44-'CpH PPI_R'!G43)/'CpH PPI_R'!G43</f>
        <v>-8.3341529111368648E-3</v>
      </c>
      <c r="E44" s="74">
        <f>('CpH PPI_R'!H44-'CpH PPI_R'!H43)/'CpH PPI_R'!H43</f>
        <v>-1.6477639280593325E-2</v>
      </c>
      <c r="F44" s="74">
        <f>('CpH PPI_R'!I44-'CpH PPI_R'!I43)/'CpH PPI_R'!I43</f>
        <v>-3.7529362104823265E-2</v>
      </c>
      <c r="G44" s="74">
        <f>('CpH PPI_R'!J44-'CpH PPI_R'!J43)/'CpH PPI_R'!J43</f>
        <v>6.6809604346429125E-3</v>
      </c>
      <c r="H44" s="74">
        <f>('CpH PPI_R'!K44-'CpH PPI_R'!K43)/'CpH PPI_R'!K43</f>
        <v>3.6985468898010555E-2</v>
      </c>
      <c r="I44" s="74">
        <f>('CpH PPI_R'!L44-'CpH PPI_R'!L43)/'CpH PPI_R'!L43</f>
        <v>4.8849262534799182E-2</v>
      </c>
      <c r="J44" s="74">
        <f>('CpH PPI_R'!M44-'CpH PPI_R'!M43)/'CpH PPI_R'!M43</f>
        <v>-3.983041915128032E-2</v>
      </c>
      <c r="K44" s="74">
        <f>('CpH PPI_R'!N44-'CpH PPI_R'!N43)/'CpH PPI_R'!N43</f>
        <v>-7.5320759759485885E-3</v>
      </c>
      <c r="L44" s="74">
        <f>('CpH PPI_R'!O44-'CpH PPI_R'!O43)/'CpH PPI_R'!O43</f>
        <v>-7.8634675098590845E-3</v>
      </c>
      <c r="M44" s="74">
        <f>('CpH PPI_R'!P44-'CpH PPI_R'!P43)/'CpH PPI_R'!P43</f>
        <v>-1.6923906834837067E-3</v>
      </c>
      <c r="N44" s="74">
        <f>('CpH PPI_R'!Q44-'CpH PPI_R'!Q43)/'CpH PPI_R'!Q43</f>
        <v>-2.6693518338837537E-2</v>
      </c>
      <c r="O44" s="74">
        <f>('CpH PPI_R'!R44-'CpH PPI_R'!R43)/'CpH PPI_R'!R43</f>
        <v>-2.3118559355157629E-2</v>
      </c>
      <c r="P44" s="8"/>
    </row>
    <row r="45" spans="1:16" x14ac:dyDescent="0.25">
      <c r="A45" s="7" t="s">
        <v>75</v>
      </c>
      <c r="B45" s="74">
        <f>('CpH PPI_R'!E45-'CpH PPI_R'!E44)/'CpH PPI_R'!E44</f>
        <v>-0.12221485704232204</v>
      </c>
      <c r="C45" s="74">
        <f>('CpH PPI_R'!F45-'CpH PPI_R'!F44)/'CpH PPI_R'!F44</f>
        <v>3.814331991574018E-2</v>
      </c>
      <c r="D45" s="74">
        <f>('CpH PPI_R'!G45-'CpH PPI_R'!G44)/'CpH PPI_R'!G44</f>
        <v>6.0443834943937217E-3</v>
      </c>
      <c r="E45" s="74">
        <f>('CpH PPI_R'!H45-'CpH PPI_R'!H44)/'CpH PPI_R'!H44</f>
        <v>-1.0192350504739262E-2</v>
      </c>
      <c r="F45" s="74">
        <f>('CpH PPI_R'!I45-'CpH PPI_R'!I44)/'CpH PPI_R'!I44</f>
        <v>1.9091951830336316E-2</v>
      </c>
      <c r="G45" s="74">
        <f>('CpH PPI_R'!J45-'CpH PPI_R'!J44)/'CpH PPI_R'!J44</f>
        <v>-8.5789560457429827E-3</v>
      </c>
      <c r="H45" s="74">
        <f>('CpH PPI_R'!K45-'CpH PPI_R'!K44)/'CpH PPI_R'!K44</f>
        <v>-3.5152622179772126E-3</v>
      </c>
      <c r="I45" s="74">
        <f>('CpH PPI_R'!L45-'CpH PPI_R'!L44)/'CpH PPI_R'!L44</f>
        <v>-2.181015015091807E-2</v>
      </c>
      <c r="J45" s="74">
        <f>('CpH PPI_R'!M45-'CpH PPI_R'!M44)/'CpH PPI_R'!M44</f>
        <v>2.6054990732399326E-3</v>
      </c>
      <c r="K45" s="74">
        <f>('CpH PPI_R'!N45-'CpH PPI_R'!N44)/'CpH PPI_R'!N44</f>
        <v>-6.5099678944895878E-2</v>
      </c>
      <c r="L45" s="74">
        <f>('CpH PPI_R'!O45-'CpH PPI_R'!O44)/'CpH PPI_R'!O44</f>
        <v>-5.7280211806724733E-3</v>
      </c>
      <c r="M45" s="74">
        <f>('CpH PPI_R'!P45-'CpH PPI_R'!P44)/'CpH PPI_R'!P44</f>
        <v>-8.3249622206950993E-3</v>
      </c>
      <c r="N45" s="74">
        <f>('CpH PPI_R'!Q45-'CpH PPI_R'!Q44)/'CpH PPI_R'!Q44</f>
        <v>-6.4636113169798028E-3</v>
      </c>
      <c r="O45" s="74">
        <f>('CpH PPI_R'!R45-'CpH PPI_R'!R44)/'CpH PPI_R'!R44</f>
        <v>7.8653692239324963E-3</v>
      </c>
      <c r="P45" s="8"/>
    </row>
    <row r="46" spans="1:16" x14ac:dyDescent="0.25">
      <c r="A46" s="7" t="s">
        <v>76</v>
      </c>
      <c r="B46" s="74">
        <f>('CpH PPI_R'!E46-'CpH PPI_R'!E45)/'CpH PPI_R'!E45</f>
        <v>-2.2165547076634625E-3</v>
      </c>
      <c r="C46" s="74">
        <f>('CpH PPI_R'!F46-'CpH PPI_R'!F45)/'CpH PPI_R'!F45</f>
        <v>6.5329146400927449E-2</v>
      </c>
      <c r="D46" s="74">
        <f>('CpH PPI_R'!G46-'CpH PPI_R'!G45)/'CpH PPI_R'!G45</f>
        <v>-2.1414442525559463E-2</v>
      </c>
      <c r="E46" s="74">
        <f>('CpH PPI_R'!H46-'CpH PPI_R'!H45)/'CpH PPI_R'!H45</f>
        <v>9.2562442122354222E-3</v>
      </c>
      <c r="F46" s="74">
        <f>('CpH PPI_R'!I46-'CpH PPI_R'!I45)/'CpH PPI_R'!I45</f>
        <v>9.6799607596781845E-3</v>
      </c>
      <c r="G46" s="74">
        <f>('CpH PPI_R'!J46-'CpH PPI_R'!J45)/'CpH PPI_R'!J45</f>
        <v>-1.6184625989200879E-2</v>
      </c>
      <c r="H46" s="74">
        <f>('CpH PPI_R'!K46-'CpH PPI_R'!K45)/'CpH PPI_R'!K45</f>
        <v>-2.5664811923409147E-2</v>
      </c>
      <c r="I46" s="74">
        <f>('CpH PPI_R'!L46-'CpH PPI_R'!L45)/'CpH PPI_R'!L45</f>
        <v>-4.9291733117345214E-2</v>
      </c>
      <c r="J46" s="74">
        <f>('CpH PPI_R'!M46-'CpH PPI_R'!M45)/'CpH PPI_R'!M45</f>
        <v>7.0925814248889621E-2</v>
      </c>
      <c r="K46" s="74">
        <f>('CpH PPI_R'!N46-'CpH PPI_R'!N45)/'CpH PPI_R'!N45</f>
        <v>9.3241805769265131E-3</v>
      </c>
      <c r="L46" s="74">
        <f>('CpH PPI_R'!O46-'CpH PPI_R'!O45)/'CpH PPI_R'!O45</f>
        <v>-1.6241106882527039E-2</v>
      </c>
      <c r="M46" s="74">
        <f>('CpH PPI_R'!P46-'CpH PPI_R'!P45)/'CpH PPI_R'!P45</f>
        <v>1.4986991278227802E-2</v>
      </c>
      <c r="N46" s="74">
        <f>('CpH PPI_R'!Q46-'CpH PPI_R'!Q45)/'CpH PPI_R'!Q45</f>
        <v>-1.672159178140694E-2</v>
      </c>
      <c r="O46" s="74">
        <f>('CpH PPI_R'!R46-'CpH PPI_R'!R45)/'CpH PPI_R'!R45</f>
        <v>-1.4172293748655869E-2</v>
      </c>
      <c r="P46" s="8"/>
    </row>
    <row r="47" spans="1:16" x14ac:dyDescent="0.25">
      <c r="A47" s="7" t="s">
        <v>77</v>
      </c>
      <c r="B47" s="74">
        <f>('CpH PPI_R'!E47-'CpH PPI_R'!E46)/'CpH PPI_R'!E46</f>
        <v>-0.21975879180803806</v>
      </c>
      <c r="C47" s="74">
        <f>('CpH PPI_R'!F47-'CpH PPI_R'!F46)/'CpH PPI_R'!F46</f>
        <v>4.1576614046090433E-3</v>
      </c>
      <c r="D47" s="74">
        <f>('CpH PPI_R'!G47-'CpH PPI_R'!G46)/'CpH PPI_R'!G46</f>
        <v>-5.8459596553903049E-3</v>
      </c>
      <c r="E47" s="74">
        <f>('CpH PPI_R'!H47-'CpH PPI_R'!H46)/'CpH PPI_R'!H46</f>
        <v>-5.8304782105621589E-3</v>
      </c>
      <c r="F47" s="74">
        <f>('CpH PPI_R'!I47-'CpH PPI_R'!I46)/'CpH PPI_R'!I46</f>
        <v>-1.2319122758918997E-2</v>
      </c>
      <c r="G47" s="74">
        <f>('CpH PPI_R'!J47-'CpH PPI_R'!J46)/'CpH PPI_R'!J46</f>
        <v>4.5063394180913874E-2</v>
      </c>
      <c r="H47" s="74">
        <f>('CpH PPI_R'!K47-'CpH PPI_R'!K46)/'CpH PPI_R'!K46</f>
        <v>-6.2844240913548691E-2</v>
      </c>
      <c r="I47" s="74">
        <f>('CpH PPI_R'!L47-'CpH PPI_R'!L46)/'CpH PPI_R'!L46</f>
        <v>2.9051728994786453E-2</v>
      </c>
      <c r="J47" s="74">
        <f>('CpH PPI_R'!M47-'CpH PPI_R'!M46)/'CpH PPI_R'!M46</f>
        <v>1.8654367582170289E-2</v>
      </c>
      <c r="K47" s="74">
        <f>('CpH PPI_R'!N47-'CpH PPI_R'!N46)/'CpH PPI_R'!N46</f>
        <v>0.1286354712830213</v>
      </c>
      <c r="L47" s="74">
        <f>('CpH PPI_R'!O47-'CpH PPI_R'!O46)/'CpH PPI_R'!O46</f>
        <v>1.3714705595056416E-2</v>
      </c>
      <c r="M47" s="74">
        <f>('CpH PPI_R'!P47-'CpH PPI_R'!P46)/'CpH PPI_R'!P46</f>
        <v>-8.7612086250755151E-3</v>
      </c>
      <c r="N47" s="74">
        <f>('CpH PPI_R'!Q47-'CpH PPI_R'!Q46)/'CpH PPI_R'!Q46</f>
        <v>2.2195447976836209E-2</v>
      </c>
      <c r="O47" s="74">
        <f>('CpH PPI_R'!R47-'CpH PPI_R'!R46)/'CpH PPI_R'!R46</f>
        <v>2.6735581291425958E-2</v>
      </c>
      <c r="P47" s="8"/>
    </row>
    <row r="48" spans="1:16" x14ac:dyDescent="0.25">
      <c r="A48" s="7" t="s">
        <v>78</v>
      </c>
      <c r="B48" s="74">
        <f>('CpH PPI_R'!E48-'CpH PPI_R'!E47)/'CpH PPI_R'!E47</f>
        <v>-8.7481156602470703E-2</v>
      </c>
      <c r="C48" s="74">
        <f>('CpH PPI_R'!F48-'CpH PPI_R'!F47)/'CpH PPI_R'!F47</f>
        <v>-5.145656921057928E-3</v>
      </c>
      <c r="D48" s="74">
        <f>('CpH PPI_R'!G48-'CpH PPI_R'!G47)/'CpH PPI_R'!G47</f>
        <v>-5.6769600794700385E-2</v>
      </c>
      <c r="E48" s="74">
        <f>('CpH PPI_R'!H48-'CpH PPI_R'!H47)/'CpH PPI_R'!H47</f>
        <v>-6.2504978406267364E-4</v>
      </c>
      <c r="F48" s="74">
        <f>('CpH PPI_R'!I48-'CpH PPI_R'!I47)/'CpH PPI_R'!I47</f>
        <v>-2.4687316374644719E-2</v>
      </c>
      <c r="G48" s="74">
        <f>('CpH PPI_R'!J48-'CpH PPI_R'!J47)/'CpH PPI_R'!J47</f>
        <v>-9.9994458548075954E-3</v>
      </c>
      <c r="H48" s="74">
        <f>('CpH PPI_R'!K48-'CpH PPI_R'!K47)/'CpH PPI_R'!K47</f>
        <v>3.5501322393746225E-2</v>
      </c>
      <c r="I48" s="74">
        <f>('CpH PPI_R'!L48-'CpH PPI_R'!L47)/'CpH PPI_R'!L47</f>
        <v>-2.0476694921455828E-2</v>
      </c>
      <c r="J48" s="74">
        <f>('CpH PPI_R'!M48-'CpH PPI_R'!M47)/'CpH PPI_R'!M47</f>
        <v>-2.9641089099096272E-2</v>
      </c>
      <c r="K48" s="74">
        <f>('CpH PPI_R'!N48-'CpH PPI_R'!N47)/'CpH PPI_R'!N47</f>
        <v>-6.2960537526940946E-2</v>
      </c>
      <c r="L48" s="74">
        <f>('CpH PPI_R'!O48-'CpH PPI_R'!O47)/'CpH PPI_R'!O47</f>
        <v>-1.3767998486341421E-3</v>
      </c>
      <c r="M48" s="74">
        <f>('CpH PPI_R'!P48-'CpH PPI_R'!P47)/'CpH PPI_R'!P47</f>
        <v>-2.4950526280682686E-2</v>
      </c>
      <c r="N48" s="74">
        <f>('CpH PPI_R'!Q48-'CpH PPI_R'!Q47)/'CpH PPI_R'!Q47</f>
        <v>-3.160857448055187E-2</v>
      </c>
      <c r="O48" s="74">
        <f>('CpH PPI_R'!R48-'CpH PPI_R'!R47)/'CpH PPI_R'!R47</f>
        <v>1.8424326786823642E-3</v>
      </c>
      <c r="P48" s="8"/>
    </row>
    <row r="49" spans="1:16" x14ac:dyDescent="0.25">
      <c r="A49" s="7" t="s">
        <v>79</v>
      </c>
      <c r="B49" s="74">
        <f>('CpH PPI_R'!E49-'CpH PPI_R'!E48)/'CpH PPI_R'!E48</f>
        <v>0.34955454839334493</v>
      </c>
      <c r="C49" s="74">
        <f>('CpH PPI_R'!F49-'CpH PPI_R'!F48)/'CpH PPI_R'!F48</f>
        <v>0.125022638977593</v>
      </c>
      <c r="D49" s="74">
        <f>('CpH PPI_R'!G49-'CpH PPI_R'!G48)/'CpH PPI_R'!G48</f>
        <v>1.6850427993364142E-2</v>
      </c>
      <c r="E49" s="74">
        <f>('CpH PPI_R'!H49-'CpH PPI_R'!H48)/'CpH PPI_R'!H48</f>
        <v>1.4615917427651722E-2</v>
      </c>
      <c r="F49" s="74">
        <f>('CpH PPI_R'!I49-'CpH PPI_R'!I48)/'CpH PPI_R'!I48</f>
        <v>4.1509641925955139E-2</v>
      </c>
      <c r="G49" s="74">
        <f>('CpH PPI_R'!J49-'CpH PPI_R'!J48)/'CpH PPI_R'!J48</f>
        <v>1.6299266334248531E-2</v>
      </c>
      <c r="H49" s="74">
        <f>('CpH PPI_R'!K49-'CpH PPI_R'!K48)/'CpH PPI_R'!K48</f>
        <v>-1.3138019535325158E-2</v>
      </c>
      <c r="I49" s="74">
        <f>('CpH PPI_R'!L49-'CpH PPI_R'!L48)/'CpH PPI_R'!L48</f>
        <v>4.6040186759369994E-2</v>
      </c>
      <c r="J49" s="74">
        <f>('CpH PPI_R'!M49-'CpH PPI_R'!M48)/'CpH PPI_R'!M48</f>
        <v>-5.386489789059308E-2</v>
      </c>
      <c r="K49" s="74">
        <f>('CpH PPI_R'!N49-'CpH PPI_R'!N48)/'CpH PPI_R'!N48</f>
        <v>-2.7438647833147246E-2</v>
      </c>
      <c r="L49" s="74">
        <f>('CpH PPI_R'!O49-'CpH PPI_R'!O48)/'CpH PPI_R'!O48</f>
        <v>-3.5403292849813951E-2</v>
      </c>
      <c r="M49" s="74">
        <f>('CpH PPI_R'!P49-'CpH PPI_R'!P48)/'CpH PPI_R'!P48</f>
        <v>1.2474047000298372E-3</v>
      </c>
      <c r="N49" s="74">
        <f>('CpH PPI_R'!Q49-'CpH PPI_R'!Q48)/'CpH PPI_R'!Q48</f>
        <v>7.2646068317232838E-3</v>
      </c>
      <c r="O49" s="74">
        <f>('CpH PPI_R'!R49-'CpH PPI_R'!R48)/'CpH PPI_R'!R48</f>
        <v>-3.5191488914345585E-2</v>
      </c>
      <c r="P49" s="8"/>
    </row>
    <row r="50" spans="1:16" x14ac:dyDescent="0.25">
      <c r="A50" s="7" t="s">
        <v>80</v>
      </c>
      <c r="B50" s="74">
        <f>('CpH PPI_R'!E50-'CpH PPI_R'!E49)/'CpH PPI_R'!E49</f>
        <v>-0.18218704502733354</v>
      </c>
      <c r="C50" s="74">
        <f>('CpH PPI_R'!F50-'CpH PPI_R'!F49)/'CpH PPI_R'!F49</f>
        <v>-0.10490454891542916</v>
      </c>
      <c r="D50" s="74">
        <f>('CpH PPI_R'!G50-'CpH PPI_R'!G49)/'CpH PPI_R'!G49</f>
        <v>6.2979469615341815E-2</v>
      </c>
      <c r="E50" s="74">
        <f>('CpH PPI_R'!H50-'CpH PPI_R'!H49)/'CpH PPI_R'!H49</f>
        <v>2.8629298526088996E-2</v>
      </c>
      <c r="F50" s="74">
        <f>('CpH PPI_R'!I50-'CpH PPI_R'!I49)/'CpH PPI_R'!I49</f>
        <v>1.0726102273785296E-2</v>
      </c>
      <c r="G50" s="74">
        <f>('CpH PPI_R'!J50-'CpH PPI_R'!J49)/'CpH PPI_R'!J49</f>
        <v>-4.8600663202863575E-2</v>
      </c>
      <c r="H50" s="74">
        <f>('CpH PPI_R'!K50-'CpH PPI_R'!K49)/'CpH PPI_R'!K49</f>
        <v>3.797083915377817E-2</v>
      </c>
      <c r="I50" s="74">
        <f>('CpH PPI_R'!L50-'CpH PPI_R'!L49)/'CpH PPI_R'!L49</f>
        <v>1.6768681494906828E-2</v>
      </c>
      <c r="J50" s="74">
        <f>('CpH PPI_R'!M50-'CpH PPI_R'!M49)/'CpH PPI_R'!M49</f>
        <v>5.9961185830487339E-2</v>
      </c>
      <c r="K50" s="74">
        <f>('CpH PPI_R'!N50-'CpH PPI_R'!N49)/'CpH PPI_R'!N49</f>
        <v>6.2102568561678336E-3</v>
      </c>
      <c r="L50" s="74">
        <f>('CpH PPI_R'!O50-'CpH PPI_R'!O49)/'CpH PPI_R'!O49</f>
        <v>7.7267196133671376E-2</v>
      </c>
      <c r="M50" s="74">
        <f>('CpH PPI_R'!P50-'CpH PPI_R'!P49)/'CpH PPI_R'!P49</f>
        <v>4.0015118786623158E-2</v>
      </c>
      <c r="N50" s="74">
        <f>('CpH PPI_R'!Q50-'CpH PPI_R'!Q49)/'CpH PPI_R'!Q49</f>
        <v>1.0868833676242726E-2</v>
      </c>
      <c r="O50" s="74">
        <f>('CpH PPI_R'!R50-'CpH PPI_R'!R49)/'CpH PPI_R'!R49</f>
        <v>5.1915131665720558E-2</v>
      </c>
      <c r="P50" s="8"/>
    </row>
    <row r="51" spans="1:16" x14ac:dyDescent="0.25">
      <c r="A51" s="7" t="s">
        <v>81</v>
      </c>
      <c r="B51" s="74">
        <f>('CpH PPI_R'!E51-'CpH PPI_R'!E50)/'CpH PPI_R'!E50</f>
        <v>7.953309152562095E-2</v>
      </c>
      <c r="C51" s="74">
        <f>('CpH PPI_R'!F51-'CpH PPI_R'!F50)/'CpH PPI_R'!F50</f>
        <v>5.0244291941220279E-2</v>
      </c>
      <c r="D51" s="74">
        <f>('CpH PPI_R'!G51-'CpH PPI_R'!G50)/'CpH PPI_R'!G50</f>
        <v>9.0671291563344802E-3</v>
      </c>
      <c r="E51" s="74">
        <f>('CpH PPI_R'!H51-'CpH PPI_R'!H50)/'CpH PPI_R'!H50</f>
        <v>-4.1715279567510321E-3</v>
      </c>
      <c r="F51" s="74">
        <f>('CpH PPI_R'!I51-'CpH PPI_R'!I50)/'CpH PPI_R'!I50</f>
        <v>1.4975691419127911E-2</v>
      </c>
      <c r="G51" s="74">
        <f>('CpH PPI_R'!J51-'CpH PPI_R'!J50)/'CpH PPI_R'!J50</f>
        <v>0.10599842104352623</v>
      </c>
      <c r="H51" s="74">
        <f>('CpH PPI_R'!K51-'CpH PPI_R'!K50)/'CpH PPI_R'!K50</f>
        <v>-5.3394754136862434E-2</v>
      </c>
      <c r="I51" s="74">
        <f>('CpH PPI_R'!L51-'CpH PPI_R'!L50)/'CpH PPI_R'!L50</f>
        <v>2.1831332302514009E-2</v>
      </c>
      <c r="J51" s="74">
        <f>('CpH PPI_R'!M51-'CpH PPI_R'!M50)/'CpH PPI_R'!M50</f>
        <v>1.1292480286982815E-2</v>
      </c>
      <c r="K51" s="74">
        <f>('CpH PPI_R'!N51-'CpH PPI_R'!N50)/'CpH PPI_R'!N50</f>
        <v>-1.654631186985325E-2</v>
      </c>
      <c r="L51" s="74">
        <f>('CpH PPI_R'!O51-'CpH PPI_R'!O50)/'CpH PPI_R'!O50</f>
        <v>-0.10153001039616469</v>
      </c>
      <c r="M51" s="74">
        <f>('CpH PPI_R'!P51-'CpH PPI_R'!P50)/'CpH PPI_R'!P50</f>
        <v>1.7227847375090762E-2</v>
      </c>
      <c r="N51" s="74">
        <f>('CpH PPI_R'!Q51-'CpH PPI_R'!Q50)/'CpH PPI_R'!Q50</f>
        <v>2.2929946661773299E-2</v>
      </c>
      <c r="O51" s="74">
        <f>('CpH PPI_R'!R51-'CpH PPI_R'!R50)/'CpH PPI_R'!R50</f>
        <v>9.3241263836972687E-3</v>
      </c>
      <c r="P51" s="8"/>
    </row>
    <row r="52" spans="1:16" x14ac:dyDescent="0.25">
      <c r="A52" s="7" t="s">
        <v>82</v>
      </c>
      <c r="B52" s="74">
        <f>('CpH PPI_R'!E52-'CpH PPI_R'!E51)/'CpH PPI_R'!E51</f>
        <v>-3.1837854872710979E-2</v>
      </c>
      <c r="C52" s="74">
        <f>('CpH PPI_R'!F52-'CpH PPI_R'!F51)/'CpH PPI_R'!F51</f>
        <v>2.9379353488550929E-2</v>
      </c>
      <c r="D52" s="74">
        <f>('CpH PPI_R'!G52-'CpH PPI_R'!G51)/'CpH PPI_R'!G51</f>
        <v>-1.5786722613264591E-2</v>
      </c>
      <c r="E52" s="74">
        <f>('CpH PPI_R'!H52-'CpH PPI_R'!H51)/'CpH PPI_R'!H51</f>
        <v>3.0465229472582109E-2</v>
      </c>
      <c r="F52" s="74">
        <f>('CpH PPI_R'!I52-'CpH PPI_R'!I51)/'CpH PPI_R'!I51</f>
        <v>-6.7229516861471534E-3</v>
      </c>
      <c r="G52" s="74">
        <f>('CpH PPI_R'!J52-'CpH PPI_R'!J51)/'CpH PPI_R'!J51</f>
        <v>-2.6010795507155085E-2</v>
      </c>
      <c r="H52" s="74">
        <f>('CpH PPI_R'!K52-'CpH PPI_R'!K51)/'CpH PPI_R'!K51</f>
        <v>0.10207915952050978</v>
      </c>
      <c r="I52" s="74">
        <f>('CpH PPI_R'!L52-'CpH PPI_R'!L51)/'CpH PPI_R'!L51</f>
        <v>3.9632418491209874E-2</v>
      </c>
      <c r="J52" s="74">
        <f>('CpH PPI_R'!M52-'CpH PPI_R'!M51)/'CpH PPI_R'!M51</f>
        <v>3.9658555233840466E-2</v>
      </c>
      <c r="K52" s="74">
        <f>('CpH PPI_R'!N52-'CpH PPI_R'!N51)/'CpH PPI_R'!N51</f>
        <v>7.6418231183273427E-2</v>
      </c>
      <c r="L52" s="74">
        <f>('CpH PPI_R'!O52-'CpH PPI_R'!O51)/'CpH PPI_R'!O51</f>
        <v>9.7163060765298181E-2</v>
      </c>
      <c r="M52" s="74">
        <f>('CpH PPI_R'!P52-'CpH PPI_R'!P51)/'CpH PPI_R'!P51</f>
        <v>-6.7456749922746202E-3</v>
      </c>
      <c r="N52" s="74">
        <f>('CpH PPI_R'!Q52-'CpH PPI_R'!Q51)/'CpH PPI_R'!Q51</f>
        <v>3.4459811378228788E-3</v>
      </c>
      <c r="O52" s="74">
        <f>('CpH PPI_R'!R52-'CpH PPI_R'!R51)/'CpH PPI_R'!R51</f>
        <v>-6.1326214490513547E-3</v>
      </c>
      <c r="P52" s="8"/>
    </row>
    <row r="53" spans="1:16" x14ac:dyDescent="0.25">
      <c r="A53" s="7" t="s">
        <v>83</v>
      </c>
      <c r="B53" s="74">
        <f>('CpH PPI_R'!E53-'CpH PPI_R'!E52)/'CpH PPI_R'!E52</f>
        <v>0.12528656680092637</v>
      </c>
      <c r="C53" s="74">
        <f>('CpH PPI_R'!F53-'CpH PPI_R'!F52)/'CpH PPI_R'!F52</f>
        <v>-2.7589248947750097E-2</v>
      </c>
      <c r="D53" s="74">
        <f>('CpH PPI_R'!G53-'CpH PPI_R'!G52)/'CpH PPI_R'!G52</f>
        <v>-7.3526759232468829E-3</v>
      </c>
      <c r="E53" s="74">
        <f>('CpH PPI_R'!H53-'CpH PPI_R'!H52)/'CpH PPI_R'!H52</f>
        <v>1.0506150068333559E-3</v>
      </c>
      <c r="F53" s="74">
        <f>('CpH PPI_R'!I53-'CpH PPI_R'!I52)/'CpH PPI_R'!I52</f>
        <v>-3.1292309655234457E-3</v>
      </c>
      <c r="G53" s="74">
        <f>('CpH PPI_R'!J53-'CpH PPI_R'!J52)/'CpH PPI_R'!J52</f>
        <v>-2.3736414173084929E-2</v>
      </c>
      <c r="H53" s="74">
        <f>('CpH PPI_R'!K53-'CpH PPI_R'!K52)/'CpH PPI_R'!K52</f>
        <v>-3.3836001390397039E-2</v>
      </c>
      <c r="I53" s="74">
        <f>('CpH PPI_R'!L53-'CpH PPI_R'!L52)/'CpH PPI_R'!L52</f>
        <v>-5.3709597604305638E-2</v>
      </c>
      <c r="J53" s="74">
        <f>('CpH PPI_R'!M53-'CpH PPI_R'!M52)/'CpH PPI_R'!M52</f>
        <v>-6.1460714987411659E-2</v>
      </c>
      <c r="K53" s="74">
        <f>('CpH PPI_R'!N53-'CpH PPI_R'!N52)/'CpH PPI_R'!N52</f>
        <v>7.8895921785547042E-4</v>
      </c>
      <c r="L53" s="74">
        <f>('CpH PPI_R'!O53-'CpH PPI_R'!O52)/'CpH PPI_R'!O52</f>
        <v>-1.0228113786022508E-2</v>
      </c>
      <c r="M53" s="74">
        <f>('CpH PPI_R'!P53-'CpH PPI_R'!P52)/'CpH PPI_R'!P52</f>
        <v>1.9305823030552994E-2</v>
      </c>
      <c r="N53" s="74">
        <f>('CpH PPI_R'!Q53-'CpH PPI_R'!Q52)/'CpH PPI_R'!Q52</f>
        <v>1.4751869510917065E-2</v>
      </c>
      <c r="O53" s="74">
        <f>('CpH PPI_R'!R53-'CpH PPI_R'!R52)/'CpH PPI_R'!R52</f>
        <v>8.8256932931465165E-3</v>
      </c>
      <c r="P53" s="8"/>
    </row>
    <row r="54" spans="1:16" x14ac:dyDescent="0.25">
      <c r="A54" s="7" t="s">
        <v>84</v>
      </c>
      <c r="B54" s="74">
        <f>('CpH PPI_R'!E54-'CpH PPI_R'!E53)/'CpH PPI_R'!E53</f>
        <v>-0.15604785867370927</v>
      </c>
      <c r="C54" s="74">
        <f>('CpH PPI_R'!F54-'CpH PPI_R'!F53)/'CpH PPI_R'!F53</f>
        <v>0.14136622415155545</v>
      </c>
      <c r="D54" s="74">
        <f>('CpH PPI_R'!G54-'CpH PPI_R'!G53)/'CpH PPI_R'!G53</f>
        <v>1.1062645198388153E-2</v>
      </c>
      <c r="E54" s="74">
        <f>('CpH PPI_R'!H54-'CpH PPI_R'!H53)/'CpH PPI_R'!H53</f>
        <v>3.5622050473312399E-2</v>
      </c>
      <c r="F54" s="74">
        <f>('CpH PPI_R'!I54-'CpH PPI_R'!I53)/'CpH PPI_R'!I53</f>
        <v>3.1107003360416642E-2</v>
      </c>
      <c r="G54" s="74">
        <f>('CpH PPI_R'!J54-'CpH PPI_R'!J53)/'CpH PPI_R'!J53</f>
        <v>3.4853361820504636E-2</v>
      </c>
      <c r="H54" s="74">
        <f>('CpH PPI_R'!K54-'CpH PPI_R'!K53)/'CpH PPI_R'!K53</f>
        <v>2.3251339891532271E-2</v>
      </c>
      <c r="I54" s="74">
        <f>('CpH PPI_R'!L54-'CpH PPI_R'!L53)/'CpH PPI_R'!L53</f>
        <v>2.4964036595896476E-2</v>
      </c>
      <c r="J54" s="74">
        <f>('CpH PPI_R'!M54-'CpH PPI_R'!M53)/'CpH PPI_R'!M53</f>
        <v>-1.8974604789006528E-3</v>
      </c>
      <c r="K54" s="74">
        <f>('CpH PPI_R'!N54-'CpH PPI_R'!N53)/'CpH PPI_R'!N53</f>
        <v>2.0006149161124236E-2</v>
      </c>
      <c r="L54" s="74">
        <f>('CpH PPI_R'!O54-'CpH PPI_R'!O53)/'CpH PPI_R'!O53</f>
        <v>2.692697730655046E-2</v>
      </c>
      <c r="M54" s="74">
        <f>('CpH PPI_R'!P54-'CpH PPI_R'!P53)/'CpH PPI_R'!P53</f>
        <v>3.1811968918524516E-2</v>
      </c>
      <c r="N54" s="74">
        <f>('CpH PPI_R'!Q54-'CpH PPI_R'!Q53)/'CpH PPI_R'!Q53</f>
        <v>-2.9814344439478588E-3</v>
      </c>
      <c r="O54" s="74">
        <f>('CpH PPI_R'!R54-'CpH PPI_R'!R53)/'CpH PPI_R'!R53</f>
        <v>5.3222685383222173E-3</v>
      </c>
      <c r="P54" s="8"/>
    </row>
    <row r="55" spans="1:16" x14ac:dyDescent="0.25">
      <c r="A55" s="7" t="s">
        <v>85</v>
      </c>
      <c r="B55" s="74">
        <f>('CpH PPI_R'!E55-'CpH PPI_R'!E54)/'CpH PPI_R'!E54</f>
        <v>-8.6264865781314162E-2</v>
      </c>
      <c r="C55" s="74">
        <f>('CpH PPI_R'!F55-'CpH PPI_R'!F54)/'CpH PPI_R'!F54</f>
        <v>-3.1257301358504894E-2</v>
      </c>
      <c r="D55" s="74">
        <f>('CpH PPI_R'!G55-'CpH PPI_R'!G54)/'CpH PPI_R'!G54</f>
        <v>-3.5124341850472314E-2</v>
      </c>
      <c r="E55" s="74">
        <f>('CpH PPI_R'!H55-'CpH PPI_R'!H54)/'CpH PPI_R'!H54</f>
        <v>-1.0394680804990609E-2</v>
      </c>
      <c r="F55" s="74">
        <f>('CpH PPI_R'!I55-'CpH PPI_R'!I54)/'CpH PPI_R'!I54</f>
        <v>-2.5177690837982153E-3</v>
      </c>
      <c r="G55" s="74">
        <f>('CpH PPI_R'!J55-'CpH PPI_R'!J54)/'CpH PPI_R'!J54</f>
        <v>1.3047121836238202E-2</v>
      </c>
      <c r="H55" s="74">
        <f>('CpH PPI_R'!K55-'CpH PPI_R'!K54)/'CpH PPI_R'!K54</f>
        <v>3.0925868991705928E-2</v>
      </c>
      <c r="I55" s="74">
        <f>('CpH PPI_R'!L55-'CpH PPI_R'!L54)/'CpH PPI_R'!L54</f>
        <v>-1.0766313220080778E-2</v>
      </c>
      <c r="J55" s="74">
        <f>('CpH PPI_R'!M55-'CpH PPI_R'!M54)/'CpH PPI_R'!M54</f>
        <v>2.8321599803678835E-2</v>
      </c>
      <c r="K55" s="74">
        <f>('CpH PPI_R'!N55-'CpH PPI_R'!N54)/'CpH PPI_R'!N54</f>
        <v>-2.8204536021066519E-2</v>
      </c>
      <c r="L55" s="74">
        <f>('CpH PPI_R'!O55-'CpH PPI_R'!O54)/'CpH PPI_R'!O54</f>
        <v>-3.3387999303031782E-2</v>
      </c>
      <c r="M55" s="74">
        <f>('CpH PPI_R'!P55-'CpH PPI_R'!P54)/'CpH PPI_R'!P54</f>
        <v>-5.3727429583874777E-3</v>
      </c>
      <c r="N55" s="74">
        <f>('CpH PPI_R'!Q55-'CpH PPI_R'!Q54)/'CpH PPI_R'!Q54</f>
        <v>1.5838771469261902E-2</v>
      </c>
      <c r="O55" s="74">
        <f>('CpH PPI_R'!R55-'CpH PPI_R'!R54)/'CpH PPI_R'!R54</f>
        <v>1.0349109242168409E-2</v>
      </c>
      <c r="P55" s="8"/>
    </row>
    <row r="56" spans="1:16" x14ac:dyDescent="0.25">
      <c r="A56" s="7" t="s">
        <v>86</v>
      </c>
      <c r="B56" s="74">
        <f>('CpH PPI_R'!E56-'CpH PPI_R'!E55)/'CpH PPI_R'!E55</f>
        <v>3.2591520617281967E-2</v>
      </c>
      <c r="C56" s="74">
        <f>('CpH PPI_R'!F56-'CpH PPI_R'!F55)/'CpH PPI_R'!F55</f>
        <v>9.5807152899594461E-2</v>
      </c>
      <c r="D56" s="74">
        <f>('CpH PPI_R'!G56-'CpH PPI_R'!G55)/'CpH PPI_R'!G55</f>
        <v>1.1553804849924895E-2</v>
      </c>
      <c r="E56" s="74">
        <f>('CpH PPI_R'!H56-'CpH PPI_R'!H55)/'CpH PPI_R'!H55</f>
        <v>-1.6809790873618845E-2</v>
      </c>
      <c r="F56" s="74">
        <f>('CpH PPI_R'!I56-'CpH PPI_R'!I55)/'CpH PPI_R'!I55</f>
        <v>-9.64690999373706E-3</v>
      </c>
      <c r="G56" s="74">
        <f>('CpH PPI_R'!J56-'CpH PPI_R'!J55)/'CpH PPI_R'!J55</f>
        <v>-1.7917999770977074E-2</v>
      </c>
      <c r="H56" s="74">
        <f>('CpH PPI_R'!K56-'CpH PPI_R'!K55)/'CpH PPI_R'!K55</f>
        <v>-7.0070318859577901E-2</v>
      </c>
      <c r="I56" s="74">
        <f>('CpH PPI_R'!L56-'CpH PPI_R'!L55)/'CpH PPI_R'!L55</f>
        <v>4.9720953225874335E-3</v>
      </c>
      <c r="J56" s="74">
        <f>('CpH PPI_R'!M56-'CpH PPI_R'!M55)/'CpH PPI_R'!M55</f>
        <v>6.9080817341187858E-2</v>
      </c>
      <c r="K56" s="74">
        <f>('CpH PPI_R'!N56-'CpH PPI_R'!N55)/'CpH PPI_R'!N55</f>
        <v>-1.4378876883061926E-2</v>
      </c>
      <c r="L56" s="74">
        <f>('CpH PPI_R'!O56-'CpH PPI_R'!O55)/'CpH PPI_R'!O55</f>
        <v>4.365455284726473E-2</v>
      </c>
      <c r="M56" s="74">
        <f>('CpH PPI_R'!P56-'CpH PPI_R'!P55)/'CpH PPI_R'!P55</f>
        <v>5.4127469970715143E-3</v>
      </c>
      <c r="N56" s="74">
        <f>('CpH PPI_R'!Q56-'CpH PPI_R'!Q55)/'CpH PPI_R'!Q55</f>
        <v>-6.9751150325112121E-3</v>
      </c>
      <c r="O56" s="74">
        <f>('CpH PPI_R'!R56-'CpH PPI_R'!R55)/'CpH PPI_R'!R55</f>
        <v>-1.3242582504381463E-2</v>
      </c>
      <c r="P56" s="8"/>
    </row>
    <row r="57" spans="1:16" x14ac:dyDescent="0.25">
      <c r="A57" s="7" t="s">
        <v>87</v>
      </c>
      <c r="B57" s="74">
        <f>('CpH PPI_R'!E57-'CpH PPI_R'!E56)/'CpH PPI_R'!E56</f>
        <v>5.2202800373029969E-2</v>
      </c>
      <c r="C57" s="74">
        <f>('CpH PPI_R'!F57-'CpH PPI_R'!F56)/'CpH PPI_R'!F56</f>
        <v>-5.4074926219419381E-2</v>
      </c>
      <c r="D57" s="74">
        <f>('CpH PPI_R'!G57-'CpH PPI_R'!G56)/'CpH PPI_R'!G56</f>
        <v>-1.5966396399072359E-2</v>
      </c>
      <c r="E57" s="74">
        <f>('CpH PPI_R'!H57-'CpH PPI_R'!H56)/'CpH PPI_R'!H56</f>
        <v>2.75703043015403E-2</v>
      </c>
      <c r="F57" s="74">
        <f>('CpH PPI_R'!I57-'CpH PPI_R'!I56)/'CpH PPI_R'!I56</f>
        <v>-3.2521383930748455E-4</v>
      </c>
      <c r="G57" s="74">
        <f>('CpH PPI_R'!J57-'CpH PPI_R'!J56)/'CpH PPI_R'!J56</f>
        <v>-1.5023224428219654E-2</v>
      </c>
      <c r="H57" s="74">
        <f>('CpH PPI_R'!K57-'CpH PPI_R'!K56)/'CpH PPI_R'!K56</f>
        <v>2.6851108170124871E-2</v>
      </c>
      <c r="I57" s="74">
        <f>('CpH PPI_R'!L57-'CpH PPI_R'!L56)/'CpH PPI_R'!L56</f>
        <v>1.3666054317951497E-2</v>
      </c>
      <c r="J57" s="74">
        <f>('CpH PPI_R'!M57-'CpH PPI_R'!M56)/'CpH PPI_R'!M56</f>
        <v>-6.8185371995873906E-2</v>
      </c>
      <c r="K57" s="74">
        <f>('CpH PPI_R'!N57-'CpH PPI_R'!N56)/'CpH PPI_R'!N56</f>
        <v>3.0188110611516099E-2</v>
      </c>
      <c r="L57" s="74">
        <f>('CpH PPI_R'!O57-'CpH PPI_R'!O56)/'CpH PPI_R'!O56</f>
        <v>-1.6501364759288709E-2</v>
      </c>
      <c r="M57" s="74">
        <f>('CpH PPI_R'!P57-'CpH PPI_R'!P56)/'CpH PPI_R'!P56</f>
        <v>1.7251356209353353E-3</v>
      </c>
      <c r="N57" s="74">
        <f>('CpH PPI_R'!Q57-'CpH PPI_R'!Q56)/'CpH PPI_R'!Q56</f>
        <v>-1.5572643645046394E-3</v>
      </c>
      <c r="O57" s="74">
        <f>('CpH PPI_R'!R57-'CpH PPI_R'!R56)/'CpH PPI_R'!R56</f>
        <v>1.2555475494934744E-2</v>
      </c>
      <c r="P57" s="8"/>
    </row>
    <row r="58" spans="1:16" x14ac:dyDescent="0.25">
      <c r="A58" s="7" t="s">
        <v>88</v>
      </c>
      <c r="B58" s="74">
        <f>('CpH PPI_R'!E58-'CpH PPI_R'!E57)/'CpH PPI_R'!E57</f>
        <v>-3.8494386552709349E-2</v>
      </c>
      <c r="C58" s="74">
        <f>('CpH PPI_R'!F58-'CpH PPI_R'!F57)/'CpH PPI_R'!F57</f>
        <v>-2.7101665037537484E-2</v>
      </c>
      <c r="D58" s="74">
        <f>('CpH PPI_R'!G58-'CpH PPI_R'!G57)/'CpH PPI_R'!G57</f>
        <v>-1.0960602182604914E-2</v>
      </c>
      <c r="E58" s="74">
        <f>('CpH PPI_R'!H58-'CpH PPI_R'!H57)/'CpH PPI_R'!H57</f>
        <v>-1.3945769163614478E-2</v>
      </c>
      <c r="F58" s="74">
        <f>('CpH PPI_R'!I58-'CpH PPI_R'!I57)/'CpH PPI_R'!I57</f>
        <v>3.6445046000876708E-3</v>
      </c>
      <c r="G58" s="74">
        <f>('CpH PPI_R'!J58-'CpH PPI_R'!J57)/'CpH PPI_R'!J57</f>
        <v>6.6927942411516171E-3</v>
      </c>
      <c r="H58" s="74">
        <f>('CpH PPI_R'!K58-'CpH PPI_R'!K57)/'CpH PPI_R'!K57</f>
        <v>-9.459827045520135E-3</v>
      </c>
      <c r="I58" s="74">
        <f>('CpH PPI_R'!L58-'CpH PPI_R'!L57)/'CpH PPI_R'!L57</f>
        <v>-6.3400525145995111E-3</v>
      </c>
      <c r="J58" s="74">
        <f>('CpH PPI_R'!M58-'CpH PPI_R'!M57)/'CpH PPI_R'!M57</f>
        <v>9.8849357673880381E-2</v>
      </c>
      <c r="K58" s="74">
        <f>('CpH PPI_R'!N58-'CpH PPI_R'!N57)/'CpH PPI_R'!N57</f>
        <v>2.5574080492175414E-2</v>
      </c>
      <c r="L58" s="74">
        <f>('CpH PPI_R'!O58-'CpH PPI_R'!O57)/'CpH PPI_R'!O57</f>
        <v>4.7092637277750867E-3</v>
      </c>
      <c r="M58" s="74">
        <f>('CpH PPI_R'!P58-'CpH PPI_R'!P57)/'CpH PPI_R'!P57</f>
        <v>-4.047080297090972E-4</v>
      </c>
      <c r="N58" s="74">
        <f>('CpH PPI_R'!Q58-'CpH PPI_R'!Q57)/'CpH PPI_R'!Q57</f>
        <v>6.877783867937799E-3</v>
      </c>
      <c r="O58" s="74">
        <f>('CpH PPI_R'!R58-'CpH PPI_R'!R57)/'CpH PPI_R'!R57</f>
        <v>1.5252434393949416E-3</v>
      </c>
      <c r="P58" s="8"/>
    </row>
    <row r="59" spans="1:16" x14ac:dyDescent="0.25">
      <c r="A59" s="7" t="s">
        <v>89</v>
      </c>
      <c r="B59" s="74">
        <f>('CpH PPI_R'!E59-'CpH PPI_R'!E58)/'CpH PPI_R'!E58</f>
        <v>-3.5924091970965118E-3</v>
      </c>
      <c r="C59" s="74">
        <f>('CpH PPI_R'!F59-'CpH PPI_R'!F58)/'CpH PPI_R'!F58</f>
        <v>0.14521486710274598</v>
      </c>
      <c r="D59" s="74">
        <f>('CpH PPI_R'!G59-'CpH PPI_R'!G58)/'CpH PPI_R'!G58</f>
        <v>-2.1977439341688904E-2</v>
      </c>
      <c r="E59" s="74">
        <f>('CpH PPI_R'!H59-'CpH PPI_R'!H58)/'CpH PPI_R'!H58</f>
        <v>-1.6249261990809893E-2</v>
      </c>
      <c r="F59" s="74">
        <f>('CpH PPI_R'!I59-'CpH PPI_R'!I58)/'CpH PPI_R'!I58</f>
        <v>3.6101541504909088E-2</v>
      </c>
      <c r="G59" s="74">
        <f>('CpH PPI_R'!J59-'CpH PPI_R'!J58)/'CpH PPI_R'!J58</f>
        <v>-1.7616894248818352E-2</v>
      </c>
      <c r="H59" s="74">
        <f>('CpH PPI_R'!K59-'CpH PPI_R'!K58)/'CpH PPI_R'!K58</f>
        <v>3.2414790334372258E-2</v>
      </c>
      <c r="I59" s="74">
        <f>('CpH PPI_R'!L59-'CpH PPI_R'!L58)/'CpH PPI_R'!L58</f>
        <v>-1.0208687946790194E-2</v>
      </c>
      <c r="J59" s="74">
        <f>('CpH PPI_R'!M59-'CpH PPI_R'!M58)/'CpH PPI_R'!M58</f>
        <v>-5.1531071200514096E-2</v>
      </c>
      <c r="K59" s="74">
        <f>('CpH PPI_R'!N59-'CpH PPI_R'!N58)/'CpH PPI_R'!N58</f>
        <v>-2.1176131956532531E-2</v>
      </c>
      <c r="L59" s="74">
        <f>('CpH PPI_R'!O59-'CpH PPI_R'!O58)/'CpH PPI_R'!O58</f>
        <v>-6.0744173266061993E-5</v>
      </c>
      <c r="M59" s="74">
        <f>('CpH PPI_R'!P59-'CpH PPI_R'!P58)/'CpH PPI_R'!P58</f>
        <v>-3.6793877436372647E-3</v>
      </c>
      <c r="N59" s="74">
        <f>('CpH PPI_R'!Q59-'CpH PPI_R'!Q58)/'CpH PPI_R'!Q58</f>
        <v>-1.9274983483056278E-2</v>
      </c>
      <c r="O59" s="74">
        <f>('CpH PPI_R'!R59-'CpH PPI_R'!R58)/'CpH PPI_R'!R58</f>
        <v>7.5040061782431656E-3</v>
      </c>
      <c r="P59" s="8"/>
    </row>
    <row r="60" spans="1:16" x14ac:dyDescent="0.25">
      <c r="A60" s="7" t="s">
        <v>90</v>
      </c>
      <c r="B60" s="74">
        <f>('CpH PPI_R'!E60-'CpH PPI_R'!E59)/'CpH PPI_R'!E59</f>
        <v>-4.4279336098214751E-2</v>
      </c>
      <c r="C60" s="74">
        <f>('CpH PPI_R'!F60-'CpH PPI_R'!F59)/'CpH PPI_R'!F59</f>
        <v>6.9939358147578807E-3</v>
      </c>
      <c r="D60" s="74">
        <f>('CpH PPI_R'!G60-'CpH PPI_R'!G59)/'CpH PPI_R'!G59</f>
        <v>1.6157527778342218E-2</v>
      </c>
      <c r="E60" s="74">
        <f>('CpH PPI_R'!H60-'CpH PPI_R'!H59)/'CpH PPI_R'!H59</f>
        <v>8.6070799569251798E-3</v>
      </c>
      <c r="F60" s="74">
        <f>('CpH PPI_R'!I60-'CpH PPI_R'!I59)/'CpH PPI_R'!I59</f>
        <v>-6.9268785599117533E-2</v>
      </c>
      <c r="G60" s="74">
        <f>('CpH PPI_R'!J60-'CpH PPI_R'!J59)/'CpH PPI_R'!J59</f>
        <v>2.9616651652360149E-2</v>
      </c>
      <c r="H60" s="74">
        <f>('CpH PPI_R'!K60-'CpH PPI_R'!K59)/'CpH PPI_R'!K59</f>
        <v>-2.3198504134017289E-2</v>
      </c>
      <c r="I60" s="74">
        <f>('CpH PPI_R'!L60-'CpH PPI_R'!L59)/'CpH PPI_R'!L59</f>
        <v>1.968191731987079E-2</v>
      </c>
      <c r="J60" s="74">
        <f>('CpH PPI_R'!M60-'CpH PPI_R'!M59)/'CpH PPI_R'!M59</f>
        <v>-2.4412131682736479E-2</v>
      </c>
      <c r="K60" s="74">
        <f>('CpH PPI_R'!N60-'CpH PPI_R'!N59)/'CpH PPI_R'!N59</f>
        <v>1.4560829675628783E-2</v>
      </c>
      <c r="L60" s="74">
        <f>('CpH PPI_R'!O60-'CpH PPI_R'!O59)/'CpH PPI_R'!O59</f>
        <v>-0.10498057167579554</v>
      </c>
      <c r="M60" s="74">
        <f>('CpH PPI_R'!P60-'CpH PPI_R'!P59)/'CpH PPI_R'!P59</f>
        <v>-9.9779127101396912E-4</v>
      </c>
      <c r="N60" s="74">
        <f>('CpH PPI_R'!Q60-'CpH PPI_R'!Q59)/'CpH PPI_R'!Q59</f>
        <v>-4.3779738576251804E-3</v>
      </c>
      <c r="O60" s="74">
        <f>('CpH PPI_R'!R60-'CpH PPI_R'!R59)/'CpH PPI_R'!R59</f>
        <v>-1.4548711298161186E-2</v>
      </c>
      <c r="P60" s="8"/>
    </row>
    <row r="61" spans="1:16" x14ac:dyDescent="0.25">
      <c r="A61" s="7" t="s">
        <v>91</v>
      </c>
      <c r="B61" s="74">
        <f>('CpH PPI_R'!E61-'CpH PPI_R'!E60)/'CpH PPI_R'!E60</f>
        <v>-0.13294902195454997</v>
      </c>
      <c r="C61" s="74">
        <f>('CpH PPI_R'!F61-'CpH PPI_R'!F60)/'CpH PPI_R'!F60</f>
        <v>4.1511089296462148E-2</v>
      </c>
      <c r="D61" s="74">
        <f>('CpH PPI_R'!G61-'CpH PPI_R'!G60)/'CpH PPI_R'!G60</f>
        <v>-2.4827188744374066E-2</v>
      </c>
      <c r="E61" s="74">
        <f>('CpH PPI_R'!H61-'CpH PPI_R'!H60)/'CpH PPI_R'!H60</f>
        <v>2.4498302568567214E-2</v>
      </c>
      <c r="F61" s="74">
        <f>('CpH PPI_R'!I61-'CpH PPI_R'!I60)/'CpH PPI_R'!I60</f>
        <v>2.2087429178797489E-3</v>
      </c>
      <c r="G61" s="74">
        <f>('CpH PPI_R'!J61-'CpH PPI_R'!J60)/'CpH PPI_R'!J60</f>
        <v>1.5189021212028831E-2</v>
      </c>
      <c r="H61" s="74">
        <f>('CpH PPI_R'!K61-'CpH PPI_R'!K60)/'CpH PPI_R'!K60</f>
        <v>-1.2913813861270057E-2</v>
      </c>
      <c r="I61" s="74">
        <f>('CpH PPI_R'!L61-'CpH PPI_R'!L60)/'CpH PPI_R'!L60</f>
        <v>-1.8392913027818886E-2</v>
      </c>
      <c r="J61" s="74">
        <f>('CpH PPI_R'!M61-'CpH PPI_R'!M60)/'CpH PPI_R'!M60</f>
        <v>8.1700695150343103E-2</v>
      </c>
      <c r="K61" s="74">
        <f>('CpH PPI_R'!N61-'CpH PPI_R'!N60)/'CpH PPI_R'!N60</f>
        <v>-2.8087084553112995E-2</v>
      </c>
      <c r="L61" s="74">
        <f>('CpH PPI_R'!O61-'CpH PPI_R'!O60)/'CpH PPI_R'!O60</f>
        <v>0.10829884232798515</v>
      </c>
      <c r="M61" s="74">
        <f>('CpH PPI_R'!P61-'CpH PPI_R'!P60)/'CpH PPI_R'!P60</f>
        <v>1.7017752736031708E-2</v>
      </c>
      <c r="N61" s="74">
        <f>('CpH PPI_R'!Q61-'CpH PPI_R'!Q60)/'CpH PPI_R'!Q60</f>
        <v>4.1584686563672014E-2</v>
      </c>
      <c r="O61" s="74">
        <f>('CpH PPI_R'!R61-'CpH PPI_R'!R60)/'CpH PPI_R'!R60</f>
        <v>-1.8207991299351058E-2</v>
      </c>
      <c r="P61" s="8"/>
    </row>
    <row r="62" spans="1:16" x14ac:dyDescent="0.25">
      <c r="A62" s="7" t="s">
        <v>92</v>
      </c>
      <c r="B62" s="74">
        <f>('CpH PPI_R'!E62-'CpH PPI_R'!E61)/'CpH PPI_R'!E61</f>
        <v>0.18946508950462951</v>
      </c>
      <c r="C62" s="74">
        <f>('CpH PPI_R'!F62-'CpH PPI_R'!F61)/'CpH PPI_R'!F61</f>
        <v>-5.5905172528470187E-2</v>
      </c>
      <c r="D62" s="74">
        <f>('CpH PPI_R'!G62-'CpH PPI_R'!G61)/'CpH PPI_R'!G61</f>
        <v>-4.5566193492382126E-3</v>
      </c>
      <c r="E62" s="74">
        <f>('CpH PPI_R'!H62-'CpH PPI_R'!H61)/'CpH PPI_R'!H61</f>
        <v>-2.6093474153102473E-3</v>
      </c>
      <c r="F62" s="74">
        <f>('CpH PPI_R'!I62-'CpH PPI_R'!I61)/'CpH PPI_R'!I61</f>
        <v>2.001509749191259E-2</v>
      </c>
      <c r="G62" s="74">
        <f>('CpH PPI_R'!J62-'CpH PPI_R'!J61)/'CpH PPI_R'!J61</f>
        <v>-4.8224980367900759E-2</v>
      </c>
      <c r="H62" s="74">
        <f>('CpH PPI_R'!K62-'CpH PPI_R'!K61)/'CpH PPI_R'!K61</f>
        <v>5.825824604944336E-4</v>
      </c>
      <c r="I62" s="74">
        <f>('CpH PPI_R'!L62-'CpH PPI_R'!L61)/'CpH PPI_R'!L61</f>
        <v>1.5249700935772796E-2</v>
      </c>
      <c r="J62" s="74">
        <f>('CpH PPI_R'!M62-'CpH PPI_R'!M61)/'CpH PPI_R'!M61</f>
        <v>-9.6623239389814139E-2</v>
      </c>
      <c r="K62" s="74">
        <f>('CpH PPI_R'!N62-'CpH PPI_R'!N61)/'CpH PPI_R'!N61</f>
        <v>9.756303479663081E-3</v>
      </c>
      <c r="L62" s="74">
        <f>('CpH PPI_R'!O62-'CpH PPI_R'!O61)/'CpH PPI_R'!O61</f>
        <v>-2.9559591681953143E-2</v>
      </c>
      <c r="M62" s="74">
        <f>('CpH PPI_R'!P62-'CpH PPI_R'!P61)/'CpH PPI_R'!P61</f>
        <v>-4.0601232668687846E-3</v>
      </c>
      <c r="N62" s="74">
        <f>('CpH PPI_R'!Q62-'CpH PPI_R'!Q61)/'CpH PPI_R'!Q61</f>
        <v>-3.9578167520885672E-2</v>
      </c>
      <c r="O62" s="74">
        <f>('CpH PPI_R'!R62-'CpH PPI_R'!R61)/'CpH PPI_R'!R61</f>
        <v>4.6348422557412616E-2</v>
      </c>
      <c r="P62" s="8"/>
    </row>
    <row r="63" spans="1:16" x14ac:dyDescent="0.25">
      <c r="A63" s="7" t="s">
        <v>93</v>
      </c>
      <c r="B63" s="74">
        <f>('CpH PPI_R'!E63-'CpH PPI_R'!E62)/'CpH PPI_R'!E62</f>
        <v>2.3810129819620748E-4</v>
      </c>
      <c r="C63" s="74">
        <f>('CpH PPI_R'!F63-'CpH PPI_R'!F62)/'CpH PPI_R'!F62</f>
        <v>1.8980312983211921E-2</v>
      </c>
      <c r="D63" s="74">
        <f>('CpH PPI_R'!G63-'CpH PPI_R'!G62)/'CpH PPI_R'!G62</f>
        <v>-3.3770414797760278E-3</v>
      </c>
      <c r="E63" s="74">
        <f>('CpH PPI_R'!H63-'CpH PPI_R'!H62)/'CpH PPI_R'!H62</f>
        <v>-3.3571075962082315E-2</v>
      </c>
      <c r="F63" s="74">
        <f>('CpH PPI_R'!I63-'CpH PPI_R'!I62)/'CpH PPI_R'!I62</f>
        <v>2.6112977125968502E-2</v>
      </c>
      <c r="G63" s="74">
        <f>('CpH PPI_R'!J63-'CpH PPI_R'!J62)/'CpH PPI_R'!J62</f>
        <v>-5.9564053956510958E-3</v>
      </c>
      <c r="H63" s="74">
        <f>('CpH PPI_R'!K63-'CpH PPI_R'!K62)/'CpH PPI_R'!K62</f>
        <v>3.2117655127236452E-2</v>
      </c>
      <c r="I63" s="74">
        <f>('CpH PPI_R'!L63-'CpH PPI_R'!L62)/'CpH PPI_R'!L62</f>
        <v>-1.6858383469778266E-2</v>
      </c>
      <c r="J63" s="74">
        <f>('CpH PPI_R'!M63-'CpH PPI_R'!M62)/'CpH PPI_R'!M62</f>
        <v>5.2580342775032408E-3</v>
      </c>
      <c r="K63" s="74">
        <f>('CpH PPI_R'!N63-'CpH PPI_R'!N62)/'CpH PPI_R'!N62</f>
        <v>-5.687674347612074E-2</v>
      </c>
      <c r="L63" s="74">
        <f>('CpH PPI_R'!O63-'CpH PPI_R'!O62)/'CpH PPI_R'!O62</f>
        <v>-1.5327287279162128E-2</v>
      </c>
      <c r="M63" s="74">
        <f>('CpH PPI_R'!P63-'CpH PPI_R'!P62)/'CpH PPI_R'!P62</f>
        <v>1.6945442884307989E-2</v>
      </c>
      <c r="N63" s="74">
        <f>('CpH PPI_R'!Q63-'CpH PPI_R'!Q62)/'CpH PPI_R'!Q62</f>
        <v>2.0161088469990828E-2</v>
      </c>
      <c r="O63" s="74">
        <f>('CpH PPI_R'!R63-'CpH PPI_R'!R62)/'CpH PPI_R'!R62</f>
        <v>-1.7075503195042915E-2</v>
      </c>
      <c r="P63" s="8"/>
    </row>
    <row r="64" spans="1:16" x14ac:dyDescent="0.25">
      <c r="A64" s="7" t="s">
        <v>94</v>
      </c>
      <c r="B64" s="74">
        <f>('CpH PPI_R'!E64-'CpH PPI_R'!E63)/'CpH PPI_R'!E63</f>
        <v>-2.5778339006893836E-3</v>
      </c>
      <c r="C64" s="74">
        <f>('CpH PPI_R'!F64-'CpH PPI_R'!F63)/'CpH PPI_R'!F63</f>
        <v>3.8513193119038228E-3</v>
      </c>
      <c r="D64" s="74">
        <f>('CpH PPI_R'!G64-'CpH PPI_R'!G63)/'CpH PPI_R'!G63</f>
        <v>3.174249470030726E-2</v>
      </c>
      <c r="E64" s="74">
        <f>('CpH PPI_R'!H64-'CpH PPI_R'!H63)/'CpH PPI_R'!H63</f>
        <v>5.8720266897581412E-2</v>
      </c>
      <c r="F64" s="74">
        <f>('CpH PPI_R'!I64-'CpH PPI_R'!I63)/'CpH PPI_R'!I63</f>
        <v>-2.8441334952409976E-2</v>
      </c>
      <c r="G64" s="74">
        <f>('CpH PPI_R'!J64-'CpH PPI_R'!J63)/'CpH PPI_R'!J63</f>
        <v>8.5148920185162416E-2</v>
      </c>
      <c r="H64" s="74">
        <f>('CpH PPI_R'!K64-'CpH PPI_R'!K63)/'CpH PPI_R'!K63</f>
        <v>-2.9308460986285766E-2</v>
      </c>
      <c r="I64" s="74">
        <f>('CpH PPI_R'!L64-'CpH PPI_R'!L63)/'CpH PPI_R'!L63</f>
        <v>1.4285933337337235E-2</v>
      </c>
      <c r="J64" s="74">
        <f>('CpH PPI_R'!M64-'CpH PPI_R'!M63)/'CpH PPI_R'!M63</f>
        <v>4.4982625904563755E-4</v>
      </c>
      <c r="K64" s="74">
        <f>('CpH PPI_R'!N64-'CpH PPI_R'!N63)/'CpH PPI_R'!N63</f>
        <v>8.502488660397621E-2</v>
      </c>
      <c r="L64" s="74">
        <f>('CpH PPI_R'!O64-'CpH PPI_R'!O63)/'CpH PPI_R'!O63</f>
        <v>-4.3555640308847761E-4</v>
      </c>
      <c r="M64" s="74">
        <f>('CpH PPI_R'!P64-'CpH PPI_R'!P63)/'CpH PPI_R'!P63</f>
        <v>-2.0543435608031058E-2</v>
      </c>
      <c r="N64" s="74">
        <f>('CpH PPI_R'!Q64-'CpH PPI_R'!Q63)/'CpH PPI_R'!Q63</f>
        <v>-2.909479401269021E-2</v>
      </c>
      <c r="O64" s="74">
        <f>('CpH PPI_R'!R64-'CpH PPI_R'!R63)/'CpH PPI_R'!R63</f>
        <v>-6.9097765302290268E-3</v>
      </c>
      <c r="P64" s="8"/>
    </row>
    <row r="65" spans="1:16" x14ac:dyDescent="0.25">
      <c r="A65" s="7" t="s">
        <v>95</v>
      </c>
      <c r="B65" s="74">
        <f>('CpH PPI_R'!E65-'CpH PPI_R'!E64)/'CpH PPI_R'!E64</f>
        <v>-5.2684002486183809E-2</v>
      </c>
      <c r="C65" s="74">
        <f>('CpH PPI_R'!F65-'CpH PPI_R'!F64)/'CpH PPI_R'!F64</f>
        <v>-2.8882039576335783E-2</v>
      </c>
      <c r="D65" s="74">
        <f>('CpH PPI_R'!G65-'CpH PPI_R'!G64)/'CpH PPI_R'!G64</f>
        <v>8.2434343358899747E-3</v>
      </c>
      <c r="E65" s="74">
        <f>('CpH PPI_R'!H65-'CpH PPI_R'!H64)/'CpH PPI_R'!H64</f>
        <v>-5.5362569714463718E-2</v>
      </c>
      <c r="F65" s="74">
        <f>('CpH PPI_R'!I65-'CpH PPI_R'!I64)/'CpH PPI_R'!I64</f>
        <v>4.4615011019476748E-3</v>
      </c>
      <c r="G65" s="74">
        <f>('CpH PPI_R'!J65-'CpH PPI_R'!J64)/'CpH PPI_R'!J64</f>
        <v>-1.5379954423934089E-2</v>
      </c>
      <c r="H65" s="74">
        <f>('CpH PPI_R'!K65-'CpH PPI_R'!K64)/'CpH PPI_R'!K64</f>
        <v>-3.8772883211032144E-2</v>
      </c>
      <c r="I65" s="74">
        <f>('CpH PPI_R'!L65-'CpH PPI_R'!L64)/'CpH PPI_R'!L64</f>
        <v>1.4908381618017063E-3</v>
      </c>
      <c r="J65" s="74">
        <f>('CpH PPI_R'!M65-'CpH PPI_R'!M64)/'CpH PPI_R'!M64</f>
        <v>7.2395064387689459E-2</v>
      </c>
      <c r="K65" s="74">
        <f>('CpH PPI_R'!N65-'CpH PPI_R'!N64)/'CpH PPI_R'!N64</f>
        <v>-3.53127044727252E-2</v>
      </c>
      <c r="L65" s="74">
        <f>('CpH PPI_R'!O65-'CpH PPI_R'!O64)/'CpH PPI_R'!O64</f>
        <v>6.7059660130901894E-2</v>
      </c>
      <c r="M65" s="74">
        <f>('CpH PPI_R'!P65-'CpH PPI_R'!P64)/'CpH PPI_R'!P64</f>
        <v>4.8440909693267871E-2</v>
      </c>
      <c r="N65" s="74">
        <f>('CpH PPI_R'!Q65-'CpH PPI_R'!Q64)/'CpH PPI_R'!Q64</f>
        <v>1.8939882360073688E-2</v>
      </c>
      <c r="O65" s="74">
        <f>('CpH PPI_R'!R65-'CpH PPI_R'!R64)/'CpH PPI_R'!R64</f>
        <v>1.3290435938150781E-2</v>
      </c>
      <c r="P65" s="8"/>
    </row>
    <row r="66" spans="1:16" x14ac:dyDescent="0.25">
      <c r="A66" s="7" t="s">
        <v>96</v>
      </c>
      <c r="B66" s="74">
        <f>('CpH PPI_R'!E66-'CpH PPI_R'!E65)/'CpH PPI_R'!E65</f>
        <v>-0.10613318701843041</v>
      </c>
      <c r="C66" s="74">
        <f>('CpH PPI_R'!F66-'CpH PPI_R'!F65)/'CpH PPI_R'!F65</f>
        <v>1.402702366924409E-2</v>
      </c>
      <c r="D66" s="74">
        <f>('CpH PPI_R'!G66-'CpH PPI_R'!G65)/'CpH PPI_R'!G65</f>
        <v>-1.1291273671209101E-2</v>
      </c>
      <c r="E66" s="74">
        <f>('CpH PPI_R'!H66-'CpH PPI_R'!H65)/'CpH PPI_R'!H65</f>
        <v>2.4662833917573476E-3</v>
      </c>
      <c r="F66" s="74">
        <f>('CpH PPI_R'!I66-'CpH PPI_R'!I65)/'CpH PPI_R'!I65</f>
        <v>2.739325998031884E-2</v>
      </c>
      <c r="G66" s="74">
        <f>('CpH PPI_R'!J66-'CpH PPI_R'!J65)/'CpH PPI_R'!J65</f>
        <v>-1.1388014093685249E-2</v>
      </c>
      <c r="H66" s="74">
        <f>('CpH PPI_R'!K66-'CpH PPI_R'!K65)/'CpH PPI_R'!K65</f>
        <v>5.2825583457256055E-2</v>
      </c>
      <c r="I66" s="74">
        <f>('CpH PPI_R'!L66-'CpH PPI_R'!L65)/'CpH PPI_R'!L65</f>
        <v>-1.7757597289346911E-2</v>
      </c>
      <c r="J66" s="74">
        <f>('CpH PPI_R'!M66-'CpH PPI_R'!M65)/'CpH PPI_R'!M65</f>
        <v>-3.2214266989711244E-3</v>
      </c>
      <c r="K66" s="74">
        <f>('CpH PPI_R'!N66-'CpH PPI_R'!N65)/'CpH PPI_R'!N65</f>
        <v>5.5589411610826339E-2</v>
      </c>
      <c r="L66" s="74">
        <f>('CpH PPI_R'!O66-'CpH PPI_R'!O65)/'CpH PPI_R'!O65</f>
        <v>-2.1166847262772487E-2</v>
      </c>
      <c r="M66" s="74">
        <f>('CpH PPI_R'!P66-'CpH PPI_R'!P65)/'CpH PPI_R'!P65</f>
        <v>-4.5059719659088317E-2</v>
      </c>
      <c r="N66" s="74">
        <f>('CpH PPI_R'!Q66-'CpH PPI_R'!Q65)/'CpH PPI_R'!Q65</f>
        <v>1.7412984135333716E-2</v>
      </c>
      <c r="O66" s="74">
        <f>('CpH PPI_R'!R66-'CpH PPI_R'!R65)/'CpH PPI_R'!R65</f>
        <v>-2.1660360562292147E-2</v>
      </c>
      <c r="P66" s="8"/>
    </row>
    <row r="67" spans="1:16" x14ac:dyDescent="0.25">
      <c r="A67" s="7" t="s">
        <v>97</v>
      </c>
      <c r="B67" s="74">
        <f>('CpH PPI_R'!E67-'CpH PPI_R'!E66)/'CpH PPI_R'!E66</f>
        <v>0.27062004274424761</v>
      </c>
      <c r="C67" s="74">
        <f>('CpH PPI_R'!F67-'CpH PPI_R'!F66)/'CpH PPI_R'!F66</f>
        <v>-8.9605964083497667E-3</v>
      </c>
      <c r="D67" s="74">
        <f>('CpH PPI_R'!G67-'CpH PPI_R'!G66)/'CpH PPI_R'!G66</f>
        <v>-2.6339510874427092E-3</v>
      </c>
      <c r="E67" s="74">
        <f>('CpH PPI_R'!H67-'CpH PPI_R'!H66)/'CpH PPI_R'!H66</f>
        <v>4.3315700786311325E-4</v>
      </c>
      <c r="F67" s="74">
        <f>('CpH PPI_R'!I67-'CpH PPI_R'!I66)/'CpH PPI_R'!I66</f>
        <v>-1.3244129266081799E-2</v>
      </c>
      <c r="G67" s="74">
        <f>('CpH PPI_R'!J67-'CpH PPI_R'!J66)/'CpH PPI_R'!J66</f>
        <v>-2.8513954850808897E-2</v>
      </c>
      <c r="H67" s="74">
        <f>('CpH PPI_R'!K67-'CpH PPI_R'!K66)/'CpH PPI_R'!K66</f>
        <v>-6.4184802007639539E-3</v>
      </c>
      <c r="I67" s="74">
        <f>('CpH PPI_R'!L67-'CpH PPI_R'!L66)/'CpH PPI_R'!L66</f>
        <v>1.979959990724969E-2</v>
      </c>
      <c r="J67" s="74">
        <f>('CpH PPI_R'!M67-'CpH PPI_R'!M66)/'CpH PPI_R'!M66</f>
        <v>-6.9829861495431564E-2</v>
      </c>
      <c r="K67" s="74">
        <f>('CpH PPI_R'!N67-'CpH PPI_R'!N66)/'CpH PPI_R'!N66</f>
        <v>-1.9897992552611508E-2</v>
      </c>
      <c r="L67" s="74">
        <f>('CpH PPI_R'!O67-'CpH PPI_R'!O66)/'CpH PPI_R'!O66</f>
        <v>2.4549255722899174E-2</v>
      </c>
      <c r="M67" s="74">
        <f>('CpH PPI_R'!P67-'CpH PPI_R'!P66)/'CpH PPI_R'!P66</f>
        <v>8.0729075928557999E-3</v>
      </c>
      <c r="N67" s="74">
        <f>('CpH PPI_R'!Q67-'CpH PPI_R'!Q66)/'CpH PPI_R'!Q66</f>
        <v>-1.5077570410457607E-2</v>
      </c>
      <c r="O67" s="74">
        <f>('CpH PPI_R'!R67-'CpH PPI_R'!R66)/'CpH PPI_R'!R66</f>
        <v>2.8245058555260525E-2</v>
      </c>
      <c r="P67" s="8"/>
    </row>
    <row r="68" spans="1:16" x14ac:dyDescent="0.25">
      <c r="A68" s="7" t="s">
        <v>98</v>
      </c>
      <c r="B68" s="74">
        <f>('CpH PPI_R'!E68-'CpH PPI_R'!E67)/'CpH PPI_R'!E67</f>
        <v>-0.14962074749726056</v>
      </c>
      <c r="C68" s="74">
        <f>('CpH PPI_R'!F68-'CpH PPI_R'!F67)/'CpH PPI_R'!F67</f>
        <v>-3.7779024442660346E-3</v>
      </c>
      <c r="D68" s="74">
        <f>('CpH PPI_R'!G68-'CpH PPI_R'!G67)/'CpH PPI_R'!G67</f>
        <v>1.2657988314993901E-2</v>
      </c>
      <c r="E68" s="74">
        <f>('CpH PPI_R'!H68-'CpH PPI_R'!H67)/'CpH PPI_R'!H67</f>
        <v>-3.1702643691341972E-2</v>
      </c>
      <c r="F68" s="74">
        <f>('CpH PPI_R'!I68-'CpH PPI_R'!I67)/'CpH PPI_R'!I67</f>
        <v>5.6254868497972559E-2</v>
      </c>
      <c r="G68" s="74">
        <f>('CpH PPI_R'!J68-'CpH PPI_R'!J67)/'CpH PPI_R'!J67</f>
        <v>2.9392104970714684E-2</v>
      </c>
      <c r="H68" s="74">
        <f>('CpH PPI_R'!K68-'CpH PPI_R'!K67)/'CpH PPI_R'!K67</f>
        <v>6.0993581509111395E-3</v>
      </c>
      <c r="I68" s="74">
        <f>('CpH PPI_R'!L68-'CpH PPI_R'!L67)/'CpH PPI_R'!L67</f>
        <v>1.4580310297234691E-2</v>
      </c>
      <c r="J68" s="74">
        <f>('CpH PPI_R'!M68-'CpH PPI_R'!M67)/'CpH PPI_R'!M67</f>
        <v>3.3819826081641094E-2</v>
      </c>
      <c r="K68" s="74">
        <f>('CpH PPI_R'!N68-'CpH PPI_R'!N67)/'CpH PPI_R'!N67</f>
        <v>1.7268607427323772E-2</v>
      </c>
      <c r="L68" s="74">
        <f>('CpH PPI_R'!O68-'CpH PPI_R'!O67)/'CpH PPI_R'!O67</f>
        <v>-5.3215787229364132E-2</v>
      </c>
      <c r="M68" s="74">
        <f>('CpH PPI_R'!P68-'CpH PPI_R'!P67)/'CpH PPI_R'!P67</f>
        <v>-1.5986088536747503E-2</v>
      </c>
      <c r="N68" s="74">
        <f>('CpH PPI_R'!Q68-'CpH PPI_R'!Q67)/'CpH PPI_R'!Q67</f>
        <v>4.9675733058538139E-3</v>
      </c>
      <c r="O68" s="74">
        <f>('CpH PPI_R'!R68-'CpH PPI_R'!R67)/'CpH PPI_R'!R67</f>
        <v>-1.0668785319506085E-2</v>
      </c>
      <c r="P68" s="8"/>
    </row>
    <row r="69" spans="1:16" x14ac:dyDescent="0.25">
      <c r="A69" s="7" t="s">
        <v>99</v>
      </c>
      <c r="B69" s="74">
        <f>('CpH PPI_R'!E69-'CpH PPI_R'!E68)/'CpH PPI_R'!E68</f>
        <v>0.11013185497541038</v>
      </c>
      <c r="C69" s="74">
        <f>('CpH PPI_R'!F69-'CpH PPI_R'!F68)/'CpH PPI_R'!F68</f>
        <v>5.2842526612702639E-2</v>
      </c>
      <c r="D69" s="74">
        <f>('CpH PPI_R'!G69-'CpH PPI_R'!G68)/'CpH PPI_R'!G68</f>
        <v>-1.5584599133164132E-2</v>
      </c>
      <c r="E69" s="74">
        <f>('CpH PPI_R'!H69-'CpH PPI_R'!H68)/'CpH PPI_R'!H68</f>
        <v>2.3546194863833952E-2</v>
      </c>
      <c r="F69" s="74">
        <f>('CpH PPI_R'!I69-'CpH PPI_R'!I68)/'CpH PPI_R'!I68</f>
        <v>-4.3109499221296359E-2</v>
      </c>
      <c r="G69" s="74">
        <f>('CpH PPI_R'!J69-'CpH PPI_R'!J68)/'CpH PPI_R'!J68</f>
        <v>2.3912637014759992E-2</v>
      </c>
      <c r="H69" s="74">
        <f>('CpH PPI_R'!K69-'CpH PPI_R'!K68)/'CpH PPI_R'!K68</f>
        <v>-2.7462695675011011E-2</v>
      </c>
      <c r="I69" s="74">
        <f>('CpH PPI_R'!L69-'CpH PPI_R'!L68)/'CpH PPI_R'!L68</f>
        <v>-1.7687103843240001E-2</v>
      </c>
      <c r="J69" s="74">
        <f>('CpH PPI_R'!M69-'CpH PPI_R'!M68)/'CpH PPI_R'!M68</f>
        <v>1.2453811986783083E-2</v>
      </c>
      <c r="K69" s="74">
        <f>('CpH PPI_R'!N69-'CpH PPI_R'!N68)/'CpH PPI_R'!N68</f>
        <v>3.0145323082404769E-2</v>
      </c>
      <c r="L69" s="74">
        <f>('CpH PPI_R'!O69-'CpH PPI_R'!O68)/'CpH PPI_R'!O68</f>
        <v>5.7843133427794881E-2</v>
      </c>
      <c r="M69" s="74">
        <f>('CpH PPI_R'!P69-'CpH PPI_R'!P68)/'CpH PPI_R'!P68</f>
        <v>5.402949899023882E-3</v>
      </c>
      <c r="N69" s="74">
        <f>('CpH PPI_R'!Q69-'CpH PPI_R'!Q68)/'CpH PPI_R'!Q68</f>
        <v>-7.4474652173551533E-3</v>
      </c>
      <c r="O69" s="74">
        <f>('CpH PPI_R'!R69-'CpH PPI_R'!R68)/'CpH PPI_R'!R68</f>
        <v>-2.1840933042129286E-2</v>
      </c>
      <c r="P69" s="8"/>
    </row>
    <row r="70" spans="1:16" x14ac:dyDescent="0.25">
      <c r="A70" s="7" t="s">
        <v>100</v>
      </c>
      <c r="B70" s="74">
        <f>('CpH PPI_R'!E70-'CpH PPI_R'!E69)/'CpH PPI_R'!E69</f>
        <v>-0.19459289665253793</v>
      </c>
      <c r="C70" s="74">
        <f>('CpH PPI_R'!F70-'CpH PPI_R'!F69)/'CpH PPI_R'!F69</f>
        <v>-9.2958400190432944E-2</v>
      </c>
      <c r="D70" s="74">
        <f>('CpH PPI_R'!G70-'CpH PPI_R'!G69)/'CpH PPI_R'!G69</f>
        <v>1.1696610137006206E-2</v>
      </c>
      <c r="E70" s="74">
        <f>('CpH PPI_R'!H70-'CpH PPI_R'!H69)/'CpH PPI_R'!H69</f>
        <v>-6.0383248943378841E-2</v>
      </c>
      <c r="F70" s="74">
        <f>('CpH PPI_R'!I70-'CpH PPI_R'!I69)/'CpH PPI_R'!I69</f>
        <v>1.1975142202854243E-2</v>
      </c>
      <c r="G70" s="74">
        <f>('CpH PPI_R'!J70-'CpH PPI_R'!J69)/'CpH PPI_R'!J69</f>
        <v>-5.8225550685030471E-2</v>
      </c>
      <c r="H70" s="74">
        <f>('CpH PPI_R'!K70-'CpH PPI_R'!K69)/'CpH PPI_R'!K69</f>
        <v>1.5684760874910414E-2</v>
      </c>
      <c r="I70" s="74">
        <f>('CpH PPI_R'!L70-'CpH PPI_R'!L69)/'CpH PPI_R'!L69</f>
        <v>3.9695307196316804E-3</v>
      </c>
      <c r="J70" s="74">
        <f>('CpH PPI_R'!M70-'CpH PPI_R'!M69)/'CpH PPI_R'!M69</f>
        <v>3.7338505796745233E-2</v>
      </c>
      <c r="K70" s="74">
        <f>('CpH PPI_R'!N70-'CpH PPI_R'!N69)/'CpH PPI_R'!N69</f>
        <v>-9.0768149347053392E-2</v>
      </c>
      <c r="L70" s="74">
        <f>('CpH PPI_R'!O70-'CpH PPI_R'!O69)/'CpH PPI_R'!O69</f>
        <v>-5.8261084652061437E-2</v>
      </c>
      <c r="M70" s="74">
        <f>('CpH PPI_R'!P70-'CpH PPI_R'!P69)/'CpH PPI_R'!P69</f>
        <v>3.2273699528243632E-2</v>
      </c>
      <c r="N70" s="74">
        <f>('CpH PPI_R'!Q70-'CpH PPI_R'!Q69)/'CpH PPI_R'!Q69</f>
        <v>-2.7765105097241696E-2</v>
      </c>
      <c r="O70" s="74">
        <f>('CpH PPI_R'!R70-'CpH PPI_R'!R69)/'CpH PPI_R'!R69</f>
        <v>-1.3896068981531907E-2</v>
      </c>
      <c r="P70" s="8"/>
    </row>
    <row r="71" spans="1:16" x14ac:dyDescent="0.25">
      <c r="A71" s="7" t="s">
        <v>101</v>
      </c>
      <c r="B71" s="74">
        <f>('CpH PPI_R'!E71-'CpH PPI_R'!E70)/'CpH PPI_R'!E70</f>
        <v>0.10568308314702601</v>
      </c>
      <c r="C71" s="74">
        <f>('CpH PPI_R'!F71-'CpH PPI_R'!F70)/'CpH PPI_R'!F70</f>
        <v>0.19503093913727035</v>
      </c>
      <c r="D71" s="74">
        <f>('CpH PPI_R'!G71-'CpH PPI_R'!G70)/'CpH PPI_R'!G70</f>
        <v>1.8672625854465431E-2</v>
      </c>
      <c r="E71" s="74">
        <f>('CpH PPI_R'!H71-'CpH PPI_R'!H70)/'CpH PPI_R'!H70</f>
        <v>-4.9274025676813897E-3</v>
      </c>
      <c r="F71" s="74">
        <f>('CpH PPI_R'!I71-'CpH PPI_R'!I70)/'CpH PPI_R'!I70</f>
        <v>-1.4936552202969036E-2</v>
      </c>
      <c r="G71" s="74">
        <f>('CpH PPI_R'!J71-'CpH PPI_R'!J70)/'CpH PPI_R'!J70</f>
        <v>3.4502556430155984E-2</v>
      </c>
      <c r="H71" s="74">
        <f>('CpH PPI_R'!K71-'CpH PPI_R'!K70)/'CpH PPI_R'!K70</f>
        <v>-1.2432703863284851E-2</v>
      </c>
      <c r="I71" s="74">
        <f>('CpH PPI_R'!L71-'CpH PPI_R'!L70)/'CpH PPI_R'!L70</f>
        <v>4.2654249922990134E-2</v>
      </c>
      <c r="J71" s="74">
        <f>('CpH PPI_R'!M71-'CpH PPI_R'!M70)/'CpH PPI_R'!M70</f>
        <v>-6.0005090913718848E-2</v>
      </c>
      <c r="K71" s="74">
        <f>('CpH PPI_R'!N71-'CpH PPI_R'!N70)/'CpH PPI_R'!N70</f>
        <v>6.0326026472505886E-2</v>
      </c>
      <c r="L71" s="74">
        <f>('CpH PPI_R'!O71-'CpH PPI_R'!O70)/'CpH PPI_R'!O70</f>
        <v>2.8851143209146491E-2</v>
      </c>
      <c r="M71" s="74">
        <f>('CpH PPI_R'!P71-'CpH PPI_R'!P70)/'CpH PPI_R'!P70</f>
        <v>-2.4893532753649743E-2</v>
      </c>
      <c r="N71" s="74">
        <f>('CpH PPI_R'!Q71-'CpH PPI_R'!Q70)/'CpH PPI_R'!Q70</f>
        <v>2.530246479486721E-2</v>
      </c>
      <c r="O71" s="74">
        <f>('CpH PPI_R'!R71-'CpH PPI_R'!R70)/'CpH PPI_R'!R70</f>
        <v>1.5556211082110709E-2</v>
      </c>
      <c r="P71" s="8"/>
    </row>
    <row r="72" spans="1:16" x14ac:dyDescent="0.25">
      <c r="A72" s="7" t="s">
        <v>102</v>
      </c>
      <c r="B72" s="74">
        <f>('CpH PPI_R'!E72-'CpH PPI_R'!E71)/'CpH PPI_R'!E71</f>
        <v>0.17525136969766827</v>
      </c>
      <c r="C72" s="74">
        <f>('CpH PPI_R'!F72-'CpH PPI_R'!F71)/'CpH PPI_R'!F71</f>
        <v>2.5055105803577118E-3</v>
      </c>
      <c r="D72" s="74">
        <f>('CpH PPI_R'!G72-'CpH PPI_R'!G71)/'CpH PPI_R'!G71</f>
        <v>-1.8459047843764446E-2</v>
      </c>
      <c r="E72" s="74">
        <f>('CpH PPI_R'!H72-'CpH PPI_R'!H71)/'CpH PPI_R'!H71</f>
        <v>-1.1597765758228533E-2</v>
      </c>
      <c r="F72" s="74">
        <f>('CpH PPI_R'!I72-'CpH PPI_R'!I71)/'CpH PPI_R'!I71</f>
        <v>-2.141213449105471E-3</v>
      </c>
      <c r="G72" s="74">
        <f>('CpH PPI_R'!J72-'CpH PPI_R'!J71)/'CpH PPI_R'!J71</f>
        <v>-3.5858171708700197E-2</v>
      </c>
      <c r="H72" s="74">
        <f>('CpH PPI_R'!K72-'CpH PPI_R'!K71)/'CpH PPI_R'!K71</f>
        <v>1.1492409266632697E-2</v>
      </c>
      <c r="I72" s="74">
        <f>('CpH PPI_R'!L72-'CpH PPI_R'!L71)/'CpH PPI_R'!L71</f>
        <v>2.6443681609592214E-2</v>
      </c>
      <c r="J72" s="74">
        <f>('CpH PPI_R'!M72-'CpH PPI_R'!M71)/'CpH PPI_R'!M71</f>
        <v>1.8209680093930676E-3</v>
      </c>
      <c r="K72" s="74">
        <f>('CpH PPI_R'!N72-'CpH PPI_R'!N71)/'CpH PPI_R'!N71</f>
        <v>-6.0618692789969633E-2</v>
      </c>
      <c r="L72" s="74">
        <f>('CpH PPI_R'!O72-'CpH PPI_R'!O71)/'CpH PPI_R'!O71</f>
        <v>1.588707404553193E-2</v>
      </c>
      <c r="M72" s="74">
        <f>('CpH PPI_R'!P72-'CpH PPI_R'!P71)/'CpH PPI_R'!P71</f>
        <v>-1.2415536154899414E-3</v>
      </c>
      <c r="N72" s="74">
        <f>('CpH PPI_R'!Q72-'CpH PPI_R'!Q71)/'CpH PPI_R'!Q71</f>
        <v>-2.4177716559981098E-2</v>
      </c>
      <c r="O72" s="74">
        <f>('CpH PPI_R'!R72-'CpH PPI_R'!R71)/'CpH PPI_R'!R71</f>
        <v>1.8526188369677267E-2</v>
      </c>
      <c r="P72" s="8"/>
    </row>
    <row r="73" spans="1:16" x14ac:dyDescent="0.25">
      <c r="A73" s="7" t="s">
        <v>103</v>
      </c>
      <c r="B73" s="74">
        <f>('CpH PPI_R'!E73-'CpH PPI_R'!E72)/'CpH PPI_R'!E72</f>
        <v>0.13195256615823467</v>
      </c>
      <c r="C73" s="74">
        <f>('CpH PPI_R'!F73-'CpH PPI_R'!F72)/'CpH PPI_R'!F72</f>
        <v>-3.0979661431060949E-2</v>
      </c>
      <c r="D73" s="74">
        <f>('CpH PPI_R'!G73-'CpH PPI_R'!G72)/'CpH PPI_R'!G72</f>
        <v>-1.7039150669350744E-2</v>
      </c>
      <c r="E73" s="74">
        <f>('CpH PPI_R'!H73-'CpH PPI_R'!H72)/'CpH PPI_R'!H72</f>
        <v>9.9367346160419995E-3</v>
      </c>
      <c r="F73" s="74">
        <f>('CpH PPI_R'!I73-'CpH PPI_R'!I72)/'CpH PPI_R'!I72</f>
        <v>2.6811072800970101E-2</v>
      </c>
      <c r="G73" s="74">
        <f>('CpH PPI_R'!J73-'CpH PPI_R'!J72)/'CpH PPI_R'!J72</f>
        <v>5.2825697805492254E-2</v>
      </c>
      <c r="H73" s="74">
        <f>('CpH PPI_R'!K73-'CpH PPI_R'!K72)/'CpH PPI_R'!K72</f>
        <v>5.8373825531084587E-3</v>
      </c>
      <c r="I73" s="74">
        <f>('CpH PPI_R'!L73-'CpH PPI_R'!L72)/'CpH PPI_R'!L72</f>
        <v>-2.092396947545426E-2</v>
      </c>
      <c r="J73" s="74">
        <f>('CpH PPI_R'!M73-'CpH PPI_R'!M72)/'CpH PPI_R'!M72</f>
        <v>2.5500406532607243E-2</v>
      </c>
      <c r="K73" s="74">
        <f>('CpH PPI_R'!N73-'CpH PPI_R'!N72)/'CpH PPI_R'!N72</f>
        <v>2.254620750564441E-2</v>
      </c>
      <c r="L73" s="74">
        <f>('CpH PPI_R'!O73-'CpH PPI_R'!O72)/'CpH PPI_R'!O72</f>
        <v>5.5108271465313637E-3</v>
      </c>
      <c r="M73" s="74">
        <f>('CpH PPI_R'!P73-'CpH PPI_R'!P72)/'CpH PPI_R'!P72</f>
        <v>2.5126073771202666E-2</v>
      </c>
      <c r="N73" s="74">
        <f>('CpH PPI_R'!Q73-'CpH PPI_R'!Q72)/'CpH PPI_R'!Q72</f>
        <v>5.1111213585686224E-2</v>
      </c>
      <c r="O73" s="74">
        <f>('CpH PPI_R'!R73-'CpH PPI_R'!R72)/'CpH PPI_R'!R72</f>
        <v>-1.6147671113437206E-2</v>
      </c>
      <c r="P73" s="8"/>
    </row>
    <row r="74" spans="1:16" x14ac:dyDescent="0.25">
      <c r="A74" s="7" t="s">
        <v>104</v>
      </c>
      <c r="B74" s="74">
        <f>('CpH PPI_R'!E74-'CpH PPI_R'!E73)/'CpH PPI_R'!E73</f>
        <v>-0.10147964703522395</v>
      </c>
      <c r="C74" s="74">
        <f>('CpH PPI_R'!F74-'CpH PPI_R'!F73)/'CpH PPI_R'!F73</f>
        <v>0.19482325898678285</v>
      </c>
      <c r="D74" s="74">
        <f>('CpH PPI_R'!G74-'CpH PPI_R'!G73)/'CpH PPI_R'!G73</f>
        <v>4.1385164360038293E-2</v>
      </c>
      <c r="E74" s="74">
        <f>('CpH PPI_R'!H74-'CpH PPI_R'!H73)/'CpH PPI_R'!H73</f>
        <v>-7.4194567455373517E-4</v>
      </c>
      <c r="F74" s="74">
        <f>('CpH PPI_R'!I74-'CpH PPI_R'!I73)/'CpH PPI_R'!I73</f>
        <v>-8.2091451159689282E-3</v>
      </c>
      <c r="G74" s="74">
        <f>('CpH PPI_R'!J74-'CpH PPI_R'!J73)/'CpH PPI_R'!J73</f>
        <v>-2.8812500086833364E-4</v>
      </c>
      <c r="H74" s="74">
        <f>('CpH PPI_R'!K74-'CpH PPI_R'!K73)/'CpH PPI_R'!K73</f>
        <v>3.1543828548830602E-2</v>
      </c>
      <c r="I74" s="74">
        <f>('CpH PPI_R'!L74-'CpH PPI_R'!L73)/'CpH PPI_R'!L73</f>
        <v>-3.2783827088665958E-2</v>
      </c>
      <c r="J74" s="74">
        <f>('CpH PPI_R'!M74-'CpH PPI_R'!M73)/'CpH PPI_R'!M73</f>
        <v>6.5486521901814795E-2</v>
      </c>
      <c r="K74" s="74">
        <f>('CpH PPI_R'!N74-'CpH PPI_R'!N73)/'CpH PPI_R'!N73</f>
        <v>-2.0202596426388181E-2</v>
      </c>
      <c r="L74" s="74">
        <f>('CpH PPI_R'!O74-'CpH PPI_R'!O73)/'CpH PPI_R'!O73</f>
        <v>-3.1101552357108597E-2</v>
      </c>
      <c r="M74" s="74">
        <f>('CpH PPI_R'!P74-'CpH PPI_R'!P73)/'CpH PPI_R'!P73</f>
        <v>-1.9475371631234445E-2</v>
      </c>
      <c r="N74" s="74">
        <f>('CpH PPI_R'!Q74-'CpH PPI_R'!Q73)/'CpH PPI_R'!Q73</f>
        <v>-2.8400094650583081E-2</v>
      </c>
      <c r="O74" s="74">
        <f>('CpH PPI_R'!R74-'CpH PPI_R'!R73)/'CpH PPI_R'!R73</f>
        <v>-9.3509185616869094E-4</v>
      </c>
      <c r="P74" s="8"/>
    </row>
    <row r="75" spans="1:16" x14ac:dyDescent="0.25">
      <c r="A75" s="7" t="s">
        <v>105</v>
      </c>
      <c r="B75" s="74">
        <f>('CpH PPI_R'!E75-'CpH PPI_R'!E74)/'CpH PPI_R'!E74</f>
        <v>-7.3325252842281835E-2</v>
      </c>
      <c r="C75" s="74">
        <f>('CpH PPI_R'!F75-'CpH PPI_R'!F74)/'CpH PPI_R'!F74</f>
        <v>-0.216523545962893</v>
      </c>
      <c r="D75" s="74">
        <f>('CpH PPI_R'!G75-'CpH PPI_R'!G74)/'CpH PPI_R'!G74</f>
        <v>1.5482020808414345E-2</v>
      </c>
      <c r="E75" s="74">
        <f>('CpH PPI_R'!H75-'CpH PPI_R'!H74)/'CpH PPI_R'!H74</f>
        <v>6.0579806345415439E-2</v>
      </c>
      <c r="F75" s="74">
        <f>('CpH PPI_R'!I75-'CpH PPI_R'!I74)/'CpH PPI_R'!I74</f>
        <v>2.5557593153261806E-2</v>
      </c>
      <c r="G75" s="74">
        <f>('CpH PPI_R'!J75-'CpH PPI_R'!J74)/'CpH PPI_R'!J74</f>
        <v>3.5478239720727292E-2</v>
      </c>
      <c r="H75" s="74">
        <f>('CpH PPI_R'!K75-'CpH PPI_R'!K74)/'CpH PPI_R'!K74</f>
        <v>-2.2678020957510217E-2</v>
      </c>
      <c r="I75" s="74">
        <f>('CpH PPI_R'!L75-'CpH PPI_R'!L74)/'CpH PPI_R'!L74</f>
        <v>7.0129484171021538E-3</v>
      </c>
      <c r="J75" s="74">
        <f>('CpH PPI_R'!M75-'CpH PPI_R'!M74)/'CpH PPI_R'!M74</f>
        <v>-5.2684664993845484E-2</v>
      </c>
      <c r="K75" s="74">
        <f>('CpH PPI_R'!N75-'CpH PPI_R'!N74)/'CpH PPI_R'!N74</f>
        <v>3.0624314011709754E-2</v>
      </c>
      <c r="L75" s="74">
        <f>('CpH PPI_R'!O75-'CpH PPI_R'!O74)/'CpH PPI_R'!O74</f>
        <v>-1.239683039659556E-2</v>
      </c>
      <c r="M75" s="74">
        <f>('CpH PPI_R'!P75-'CpH PPI_R'!P74)/'CpH PPI_R'!P74</f>
        <v>2.7687133811639918E-2</v>
      </c>
      <c r="N75" s="74">
        <f>('CpH PPI_R'!Q75-'CpH PPI_R'!Q74)/'CpH PPI_R'!Q74</f>
        <v>-8.2923726395849381E-3</v>
      </c>
      <c r="O75" s="74">
        <f>('CpH PPI_R'!R75-'CpH PPI_R'!R74)/'CpH PPI_R'!R74</f>
        <v>2.8904391703797976E-2</v>
      </c>
      <c r="P75" s="8"/>
    </row>
    <row r="76" spans="1:16" x14ac:dyDescent="0.25">
      <c r="A76" s="7" t="s">
        <v>106</v>
      </c>
      <c r="B76" s="74">
        <f>('CpH PPI_R'!E76-'CpH PPI_R'!E75)/'CpH PPI_R'!E75</f>
        <v>0.21339233446239153</v>
      </c>
      <c r="C76" s="74">
        <f>('CpH PPI_R'!F76-'CpH PPI_R'!F75)/'CpH PPI_R'!F75</f>
        <v>-1.3718482668266684E-2</v>
      </c>
      <c r="D76" s="74">
        <f>('CpH PPI_R'!G76-'CpH PPI_R'!G75)/'CpH PPI_R'!G75</f>
        <v>1.1822674049464394E-2</v>
      </c>
      <c r="E76" s="74">
        <f>('CpH PPI_R'!H76-'CpH PPI_R'!H75)/'CpH PPI_R'!H75</f>
        <v>5.1435496529430493E-3</v>
      </c>
      <c r="F76" s="74">
        <f>('CpH PPI_R'!I76-'CpH PPI_R'!I75)/'CpH PPI_R'!I75</f>
        <v>7.2360374616343244E-3</v>
      </c>
      <c r="G76" s="74">
        <f>('CpH PPI_R'!J76-'CpH PPI_R'!J75)/'CpH PPI_R'!J75</f>
        <v>-5.784320263711127E-2</v>
      </c>
      <c r="H76" s="74">
        <f>('CpH PPI_R'!K76-'CpH PPI_R'!K75)/'CpH PPI_R'!K75</f>
        <v>2.0327363134576729E-2</v>
      </c>
      <c r="I76" s="74">
        <f>('CpH PPI_R'!L76-'CpH PPI_R'!L75)/'CpH PPI_R'!L75</f>
        <v>5.7401009555160483E-2</v>
      </c>
      <c r="J76" s="74">
        <f>('CpH PPI_R'!M76-'CpH PPI_R'!M75)/'CpH PPI_R'!M75</f>
        <v>1.6969727717052852E-2</v>
      </c>
      <c r="K76" s="74">
        <f>('CpH PPI_R'!N76-'CpH PPI_R'!N75)/'CpH PPI_R'!N75</f>
        <v>-7.866442865115407E-4</v>
      </c>
      <c r="L76" s="74">
        <f>('CpH PPI_R'!O76-'CpH PPI_R'!O75)/'CpH PPI_R'!O75</f>
        <v>9.4122064765832444E-2</v>
      </c>
      <c r="M76" s="74">
        <f>('CpH PPI_R'!P76-'CpH PPI_R'!P75)/'CpH PPI_R'!P75</f>
        <v>-1.9022919188378062E-2</v>
      </c>
      <c r="N76" s="74">
        <f>('CpH PPI_R'!Q76-'CpH PPI_R'!Q75)/'CpH PPI_R'!Q75</f>
        <v>-6.2731648042896001E-4</v>
      </c>
      <c r="O76" s="74">
        <f>('CpH PPI_R'!R76-'CpH PPI_R'!R75)/'CpH PPI_R'!R75</f>
        <v>-1.0799647741441874E-2</v>
      </c>
      <c r="P76" s="8"/>
    </row>
    <row r="77" spans="1:16" x14ac:dyDescent="0.25">
      <c r="A77" s="7" t="s">
        <v>107</v>
      </c>
      <c r="B77" s="74">
        <f>('CpH PPI_R'!E77-'CpH PPI_R'!E76)/'CpH PPI_R'!E76</f>
        <v>-0.14479806367612702</v>
      </c>
      <c r="C77" s="74">
        <f>('CpH PPI_R'!F77-'CpH PPI_R'!F76)/'CpH PPI_R'!F76</f>
        <v>2.0538424221725568E-2</v>
      </c>
      <c r="D77" s="74">
        <f>('CpH PPI_R'!G77-'CpH PPI_R'!G76)/'CpH PPI_R'!G76</f>
        <v>-1.4674900081629401E-2</v>
      </c>
      <c r="E77" s="74">
        <f>('CpH PPI_R'!H77-'CpH PPI_R'!H76)/'CpH PPI_R'!H76</f>
        <v>-3.5600354021804892E-2</v>
      </c>
      <c r="F77" s="74">
        <f>('CpH PPI_R'!I77-'CpH PPI_R'!I76)/'CpH PPI_R'!I76</f>
        <v>-2.1805747640540291E-2</v>
      </c>
      <c r="G77" s="74">
        <f>('CpH PPI_R'!J77-'CpH PPI_R'!J76)/'CpH PPI_R'!J76</f>
        <v>6.9026286464699722E-3</v>
      </c>
      <c r="H77" s="74">
        <f>('CpH PPI_R'!K77-'CpH PPI_R'!K76)/'CpH PPI_R'!K76</f>
        <v>-3.0199142536036813E-3</v>
      </c>
      <c r="I77" s="74">
        <f>('CpH PPI_R'!L77-'CpH PPI_R'!L76)/'CpH PPI_R'!L76</f>
        <v>-2.1754244202753983E-2</v>
      </c>
      <c r="J77" s="74">
        <f>('CpH PPI_R'!M77-'CpH PPI_R'!M76)/'CpH PPI_R'!M76</f>
        <v>1.9014914003019801E-2</v>
      </c>
      <c r="K77" s="74">
        <f>('CpH PPI_R'!N77-'CpH PPI_R'!N76)/'CpH PPI_R'!N76</f>
        <v>-3.2806245591686725E-2</v>
      </c>
      <c r="L77" s="74">
        <f>('CpH PPI_R'!O77-'CpH PPI_R'!O76)/'CpH PPI_R'!O76</f>
        <v>-2.3014409635708364E-2</v>
      </c>
      <c r="M77" s="74">
        <f>('CpH PPI_R'!P77-'CpH PPI_R'!P76)/'CpH PPI_R'!P76</f>
        <v>-1.7554284970243889E-2</v>
      </c>
      <c r="N77" s="74">
        <f>('CpH PPI_R'!Q77-'CpH PPI_R'!Q76)/'CpH PPI_R'!Q76</f>
        <v>8.5996789500945754E-3</v>
      </c>
      <c r="O77" s="74">
        <f>('CpH PPI_R'!R77-'CpH PPI_R'!R76)/'CpH PPI_R'!R76</f>
        <v>-2.0066553482425826E-2</v>
      </c>
      <c r="P77" s="8"/>
    </row>
    <row r="78" spans="1:16" x14ac:dyDescent="0.25">
      <c r="A78" s="7" t="s">
        <v>108</v>
      </c>
      <c r="B78" s="74">
        <f>('CpH PPI_R'!E78-'CpH PPI_R'!E77)/'CpH PPI_R'!E77</f>
        <v>0.17976119970502327</v>
      </c>
      <c r="C78" s="74">
        <f>('CpH PPI_R'!F78-'CpH PPI_R'!F77)/'CpH PPI_R'!F77</f>
        <v>-2.7930275106929053E-2</v>
      </c>
      <c r="D78" s="74">
        <f>('CpH PPI_R'!G78-'CpH PPI_R'!G77)/'CpH PPI_R'!G77</f>
        <v>5.4706510195642141E-2</v>
      </c>
      <c r="E78" s="74">
        <f>('CpH PPI_R'!H78-'CpH PPI_R'!H77)/'CpH PPI_R'!H77</f>
        <v>-1.170336346630135E-2</v>
      </c>
      <c r="F78" s="74">
        <f>('CpH PPI_R'!I78-'CpH PPI_R'!I77)/'CpH PPI_R'!I77</f>
        <v>-2.297179265086775E-2</v>
      </c>
      <c r="G78" s="74">
        <f>('CpH PPI_R'!J78-'CpH PPI_R'!J77)/'CpH PPI_R'!J77</f>
        <v>-2.605263844496061E-2</v>
      </c>
      <c r="H78" s="74">
        <f>('CpH PPI_R'!K78-'CpH PPI_R'!K77)/'CpH PPI_R'!K77</f>
        <v>3.2067300230486616E-2</v>
      </c>
      <c r="I78" s="74">
        <f>('CpH PPI_R'!L78-'CpH PPI_R'!L77)/'CpH PPI_R'!L77</f>
        <v>-1.8577395016253558E-2</v>
      </c>
      <c r="J78" s="74">
        <f>('CpH PPI_R'!M78-'CpH PPI_R'!M77)/'CpH PPI_R'!M77</f>
        <v>5.6507140122824184E-3</v>
      </c>
      <c r="K78" s="74">
        <f>('CpH PPI_R'!N78-'CpH PPI_R'!N77)/'CpH PPI_R'!N77</f>
        <v>5.5054392885318187E-2</v>
      </c>
      <c r="L78" s="74">
        <f>('CpH PPI_R'!O78-'CpH PPI_R'!O77)/'CpH PPI_R'!O77</f>
        <v>7.8631144110776399E-3</v>
      </c>
      <c r="M78" s="74">
        <f>('CpH PPI_R'!P78-'CpH PPI_R'!P77)/'CpH PPI_R'!P77</f>
        <v>2.6654864173211508E-2</v>
      </c>
      <c r="N78" s="74">
        <f>('CpH PPI_R'!Q78-'CpH PPI_R'!Q77)/'CpH PPI_R'!Q77</f>
        <v>-6.2085530545896508E-3</v>
      </c>
      <c r="O78" s="74">
        <f>('CpH PPI_R'!R78-'CpH PPI_R'!R77)/'CpH PPI_R'!R77</f>
        <v>2.5522074227659116E-2</v>
      </c>
      <c r="P78" s="8"/>
    </row>
    <row r="79" spans="1:16" x14ac:dyDescent="0.25">
      <c r="A79" s="7" t="s">
        <v>109</v>
      </c>
      <c r="B79" s="74">
        <f>('CpH PPI_R'!E79-'CpH PPI_R'!E78)/'CpH PPI_R'!E78</f>
        <v>-6.269539407903317E-2</v>
      </c>
      <c r="C79" s="74">
        <f>('CpH PPI_R'!F79-'CpH PPI_R'!F78)/'CpH PPI_R'!F78</f>
        <v>8.6524301121675848E-2</v>
      </c>
      <c r="D79" s="74">
        <f>('CpH PPI_R'!G79-'CpH PPI_R'!G78)/'CpH PPI_R'!G78</f>
        <v>-1.322712522110377E-2</v>
      </c>
      <c r="E79" s="74">
        <f>('CpH PPI_R'!H79-'CpH PPI_R'!H78)/'CpH PPI_R'!H78</f>
        <v>1.4352883933834281E-2</v>
      </c>
      <c r="F79" s="74">
        <f>('CpH PPI_R'!I79-'CpH PPI_R'!I78)/'CpH PPI_R'!I78</f>
        <v>2.4773283111941571E-2</v>
      </c>
      <c r="G79" s="74">
        <f>('CpH PPI_R'!J79-'CpH PPI_R'!J78)/'CpH PPI_R'!J78</f>
        <v>0.10465564898701568</v>
      </c>
      <c r="H79" s="74">
        <f>('CpH PPI_R'!K79-'CpH PPI_R'!K78)/'CpH PPI_R'!K78</f>
        <v>-4.3224450083571286E-2</v>
      </c>
      <c r="I79" s="74">
        <f>('CpH PPI_R'!L79-'CpH PPI_R'!L78)/'CpH PPI_R'!L78</f>
        <v>-2.5756708707758932E-3</v>
      </c>
      <c r="J79" s="74">
        <f>('CpH PPI_R'!M79-'CpH PPI_R'!M78)/'CpH PPI_R'!M78</f>
        <v>2.1513872903770304E-3</v>
      </c>
      <c r="K79" s="74">
        <f>('CpH PPI_R'!N79-'CpH PPI_R'!N78)/'CpH PPI_R'!N78</f>
        <v>-1.646515089850489E-2</v>
      </c>
      <c r="L79" s="74">
        <f>('CpH PPI_R'!O79-'CpH PPI_R'!O78)/'CpH PPI_R'!O78</f>
        <v>-3.8510370066572458E-2</v>
      </c>
      <c r="M79" s="74">
        <f>('CpH PPI_R'!P79-'CpH PPI_R'!P78)/'CpH PPI_R'!P78</f>
        <v>3.6468472013141712E-2</v>
      </c>
      <c r="N79" s="74">
        <f>('CpH PPI_R'!Q79-'CpH PPI_R'!Q78)/'CpH PPI_R'!Q78</f>
        <v>-2.8560419172051908E-3</v>
      </c>
      <c r="O79" s="74">
        <f>('CpH PPI_R'!R79-'CpH PPI_R'!R78)/'CpH PPI_R'!R78</f>
        <v>-1.5817282350310227E-2</v>
      </c>
      <c r="P79" s="8"/>
    </row>
    <row r="80" spans="1:16" x14ac:dyDescent="0.25">
      <c r="A80" s="7" t="s">
        <v>110</v>
      </c>
      <c r="B80" s="74">
        <f>('CpH PPI_R'!E80-'CpH PPI_R'!E79)/'CpH PPI_R'!E79</f>
        <v>0.16512150823834301</v>
      </c>
      <c r="C80" s="74">
        <f>('CpH PPI_R'!F80-'CpH PPI_R'!F79)/'CpH PPI_R'!F79</f>
        <v>-1.9785628372375998E-2</v>
      </c>
      <c r="D80" s="74">
        <f>('CpH PPI_R'!G80-'CpH PPI_R'!G79)/'CpH PPI_R'!G79</f>
        <v>3.13958907429173E-2</v>
      </c>
      <c r="E80" s="74">
        <f>('CpH PPI_R'!H80-'CpH PPI_R'!H79)/'CpH PPI_R'!H79</f>
        <v>2.8164084477994558E-3</v>
      </c>
      <c r="F80" s="74">
        <f>('CpH PPI_R'!I80-'CpH PPI_R'!I79)/'CpH PPI_R'!I79</f>
        <v>4.9937303871277995E-3</v>
      </c>
      <c r="G80" s="74">
        <f>('CpH PPI_R'!J80-'CpH PPI_R'!J79)/'CpH PPI_R'!J79</f>
        <v>-4.7954278900310433E-2</v>
      </c>
      <c r="H80" s="74">
        <f>('CpH PPI_R'!K80-'CpH PPI_R'!K79)/'CpH PPI_R'!K79</f>
        <v>3.0561422120378271E-2</v>
      </c>
      <c r="I80" s="74">
        <f>('CpH PPI_R'!L80-'CpH PPI_R'!L79)/'CpH PPI_R'!L79</f>
        <v>1.3538736650957131E-2</v>
      </c>
      <c r="J80" s="74">
        <f>('CpH PPI_R'!M80-'CpH PPI_R'!M79)/'CpH PPI_R'!M79</f>
        <v>-3.7589641407196402E-2</v>
      </c>
      <c r="K80" s="74">
        <f>('CpH PPI_R'!N80-'CpH PPI_R'!N79)/'CpH PPI_R'!N79</f>
        <v>1.628816995965305E-2</v>
      </c>
      <c r="L80" s="74">
        <f>('CpH PPI_R'!O80-'CpH PPI_R'!O79)/'CpH PPI_R'!O79</f>
        <v>0.13403943936864174</v>
      </c>
      <c r="M80" s="74">
        <f>('CpH PPI_R'!P80-'CpH PPI_R'!P79)/'CpH PPI_R'!P79</f>
        <v>-5.3000048692967421E-2</v>
      </c>
      <c r="N80" s="74">
        <f>('CpH PPI_R'!Q80-'CpH PPI_R'!Q79)/'CpH PPI_R'!Q79</f>
        <v>2.682922708941389E-2</v>
      </c>
      <c r="O80" s="74">
        <f>('CpH PPI_R'!R80-'CpH PPI_R'!R79)/'CpH PPI_R'!R79</f>
        <v>3.0622244995299277E-2</v>
      </c>
      <c r="P80" s="8"/>
    </row>
    <row r="81" spans="1:16" x14ac:dyDescent="0.25">
      <c r="A81" s="7" t="s">
        <v>111</v>
      </c>
      <c r="B81" s="74">
        <f>('CpH PPI_R'!E81-'CpH PPI_R'!E80)/'CpH PPI_R'!E80</f>
        <v>-0.10632626849343327</v>
      </c>
      <c r="C81" s="74">
        <f>('CpH PPI_R'!F81-'CpH PPI_R'!F80)/'CpH PPI_R'!F80</f>
        <v>-9.0872163281642729E-2</v>
      </c>
      <c r="D81" s="74">
        <f>('CpH PPI_R'!G81-'CpH PPI_R'!G80)/'CpH PPI_R'!G80</f>
        <v>-4.6651765446469109E-3</v>
      </c>
      <c r="E81" s="74">
        <f>('CpH PPI_R'!H81-'CpH PPI_R'!H80)/'CpH PPI_R'!H80</f>
        <v>3.0992812522565388E-2</v>
      </c>
      <c r="F81" s="74">
        <f>('CpH PPI_R'!I81-'CpH PPI_R'!I80)/'CpH PPI_R'!I80</f>
        <v>2.150162121442329E-2</v>
      </c>
      <c r="G81" s="74">
        <f>('CpH PPI_R'!J81-'CpH PPI_R'!J80)/'CpH PPI_R'!J80</f>
        <v>1.4845788162911893E-2</v>
      </c>
      <c r="H81" s="74">
        <f>('CpH PPI_R'!K81-'CpH PPI_R'!K80)/'CpH PPI_R'!K80</f>
        <v>1.951998198524978E-2</v>
      </c>
      <c r="I81" s="74">
        <f>('CpH PPI_R'!L81-'CpH PPI_R'!L80)/'CpH PPI_R'!L80</f>
        <v>-3.2886600366361617E-2</v>
      </c>
      <c r="J81" s="74">
        <f>('CpH PPI_R'!M81-'CpH PPI_R'!M80)/'CpH PPI_R'!M80</f>
        <v>5.7622597081673527E-2</v>
      </c>
      <c r="K81" s="74">
        <f>('CpH PPI_R'!N81-'CpH PPI_R'!N80)/'CpH PPI_R'!N80</f>
        <v>-1.2493609912650463E-2</v>
      </c>
      <c r="L81" s="74">
        <f>('CpH PPI_R'!O81-'CpH PPI_R'!O80)/'CpH PPI_R'!O80</f>
        <v>-0.10244538241920896</v>
      </c>
      <c r="M81" s="74">
        <f>('CpH PPI_R'!P81-'CpH PPI_R'!P80)/'CpH PPI_R'!P80</f>
        <v>2.3348938192877065E-3</v>
      </c>
      <c r="N81" s="74">
        <f>('CpH PPI_R'!Q81-'CpH PPI_R'!Q80)/'CpH PPI_R'!Q80</f>
        <v>-1.0711061784407566E-2</v>
      </c>
      <c r="O81" s="74">
        <f>('CpH PPI_R'!R81-'CpH PPI_R'!R80)/'CpH PPI_R'!R80</f>
        <v>-2.5486316678822434E-2</v>
      </c>
      <c r="P81" s="8"/>
    </row>
    <row r="82" spans="1:16" x14ac:dyDescent="0.25">
      <c r="A82" s="7" t="s">
        <v>112</v>
      </c>
      <c r="B82" s="74">
        <f>('CpH PPI_R'!E82-'CpH PPI_R'!E81)/'CpH PPI_R'!E81</f>
        <v>-4.303413817098739E-2</v>
      </c>
      <c r="C82" s="74">
        <f>('CpH PPI_R'!F82-'CpH PPI_R'!F81)/'CpH PPI_R'!F81</f>
        <v>9.3088110944308591E-2</v>
      </c>
      <c r="D82" s="74">
        <f>('CpH PPI_R'!G82-'CpH PPI_R'!G81)/'CpH PPI_R'!G81</f>
        <v>-5.0027682147284119E-2</v>
      </c>
      <c r="E82" s="74">
        <f>('CpH PPI_R'!H82-'CpH PPI_R'!H81)/'CpH PPI_R'!H81</f>
        <v>2.0100254051746619E-2</v>
      </c>
      <c r="F82" s="74">
        <f>('CpH PPI_R'!I82-'CpH PPI_R'!I81)/'CpH PPI_R'!I81</f>
        <v>-2.9647079743192441E-2</v>
      </c>
      <c r="G82" s="74">
        <f>('CpH PPI_R'!J82-'CpH PPI_R'!J81)/'CpH PPI_R'!J81</f>
        <v>-5.3096486037294992E-2</v>
      </c>
      <c r="H82" s="74">
        <f>('CpH PPI_R'!K82-'CpH PPI_R'!K81)/'CpH PPI_R'!K81</f>
        <v>-3.8521018287072488E-3</v>
      </c>
      <c r="I82" s="74">
        <f>('CpH PPI_R'!L82-'CpH PPI_R'!L81)/'CpH PPI_R'!L81</f>
        <v>3.4440980445751619E-2</v>
      </c>
      <c r="J82" s="74">
        <f>('CpH PPI_R'!M82-'CpH PPI_R'!M81)/'CpH PPI_R'!M81</f>
        <v>-3.2033496897491673E-2</v>
      </c>
      <c r="K82" s="74">
        <f>('CpH PPI_R'!N82-'CpH PPI_R'!N81)/'CpH PPI_R'!N81</f>
        <v>2.9754323714208707E-3</v>
      </c>
      <c r="L82" s="74">
        <f>('CpH PPI_R'!O82-'CpH PPI_R'!O81)/'CpH PPI_R'!O81</f>
        <v>-3.9224593882392668E-2</v>
      </c>
      <c r="M82" s="74">
        <f>('CpH PPI_R'!P82-'CpH PPI_R'!P81)/'CpH PPI_R'!P81</f>
        <v>-2.5784667723933365E-2</v>
      </c>
      <c r="N82" s="74">
        <f>('CpH PPI_R'!Q82-'CpH PPI_R'!Q81)/'CpH PPI_R'!Q81</f>
        <v>4.1373965937650886E-2</v>
      </c>
      <c r="O82" s="74">
        <f>('CpH PPI_R'!R82-'CpH PPI_R'!R81)/'CpH PPI_R'!R81</f>
        <v>3.5303438584671906E-3</v>
      </c>
      <c r="P82" s="8"/>
    </row>
    <row r="83" spans="1:16" x14ac:dyDescent="0.25">
      <c r="A83" s="7" t="s">
        <v>113</v>
      </c>
      <c r="B83" s="74">
        <f>('CpH PPI_R'!E83-'CpH PPI_R'!E82)/'CpH PPI_R'!E82</f>
        <v>-8.9723518740325539E-2</v>
      </c>
      <c r="C83" s="74">
        <f>('CpH PPI_R'!F83-'CpH PPI_R'!F82)/'CpH PPI_R'!F82</f>
        <v>-2.0630470328454165E-2</v>
      </c>
      <c r="D83" s="74">
        <f>('CpH PPI_R'!G83-'CpH PPI_R'!G82)/'CpH PPI_R'!G82</f>
        <v>1.5805660553591845E-2</v>
      </c>
      <c r="E83" s="74">
        <f>('CpH PPI_R'!H83-'CpH PPI_R'!H82)/'CpH PPI_R'!H82</f>
        <v>1.1747020783564776E-2</v>
      </c>
      <c r="F83" s="74">
        <f>('CpH PPI_R'!I83-'CpH PPI_R'!I82)/'CpH PPI_R'!I82</f>
        <v>1.2115723795050739E-2</v>
      </c>
      <c r="G83" s="74">
        <f>('CpH PPI_R'!J83-'CpH PPI_R'!J82)/'CpH PPI_R'!J82</f>
        <v>8.9904302451119286E-2</v>
      </c>
      <c r="H83" s="74">
        <f>('CpH PPI_R'!K83-'CpH PPI_R'!K82)/'CpH PPI_R'!K82</f>
        <v>3.9180805105543413E-2</v>
      </c>
      <c r="I83" s="74">
        <f>('CpH PPI_R'!L83-'CpH PPI_R'!L82)/'CpH PPI_R'!L82</f>
        <v>-1.606140694625819E-2</v>
      </c>
      <c r="J83" s="74">
        <f>('CpH PPI_R'!M83-'CpH PPI_R'!M82)/'CpH PPI_R'!M82</f>
        <v>0.10207042918073825</v>
      </c>
      <c r="K83" s="74">
        <f>('CpH PPI_R'!N83-'CpH PPI_R'!N82)/'CpH PPI_R'!N82</f>
        <v>3.2214760608426714E-2</v>
      </c>
      <c r="L83" s="74">
        <f>('CpH PPI_R'!O83-'CpH PPI_R'!O82)/'CpH PPI_R'!O82</f>
        <v>4.3455298263450397E-2</v>
      </c>
      <c r="M83" s="74">
        <f>('CpH PPI_R'!P83-'CpH PPI_R'!P82)/'CpH PPI_R'!P82</f>
        <v>3.0435231371901194E-2</v>
      </c>
      <c r="N83" s="74">
        <f>('CpH PPI_R'!Q83-'CpH PPI_R'!Q82)/'CpH PPI_R'!Q82</f>
        <v>-6.8085175444446422E-2</v>
      </c>
      <c r="O83" s="74">
        <f>('CpH PPI_R'!R83-'CpH PPI_R'!R82)/'CpH PPI_R'!R82</f>
        <v>-1.2503211395396738E-2</v>
      </c>
      <c r="P83" s="8"/>
    </row>
    <row r="84" spans="1:16" x14ac:dyDescent="0.25">
      <c r="A84" s="7" t="s">
        <v>114</v>
      </c>
      <c r="B84" s="74">
        <f>('CpH PPI_R'!E84-'CpH PPI_R'!E83)/'CpH PPI_R'!E83</f>
        <v>0.2370733584337594</v>
      </c>
      <c r="C84" s="74">
        <f>('CpH PPI_R'!F84-'CpH PPI_R'!F83)/'CpH PPI_R'!F83</f>
        <v>2.2729421426041559E-2</v>
      </c>
      <c r="D84" s="74">
        <f>('CpH PPI_R'!G84-'CpH PPI_R'!G83)/'CpH PPI_R'!G83</f>
        <v>2.6963801377418144E-2</v>
      </c>
      <c r="E84" s="74">
        <f>('CpH PPI_R'!H84-'CpH PPI_R'!H83)/'CpH PPI_R'!H83</f>
        <v>-2.0529542477317295E-2</v>
      </c>
      <c r="F84" s="74">
        <f>('CpH PPI_R'!I84-'CpH PPI_R'!I83)/'CpH PPI_R'!I83</f>
        <v>3.3049272442795638E-2</v>
      </c>
      <c r="G84" s="74">
        <f>('CpH PPI_R'!J84-'CpH PPI_R'!J83)/'CpH PPI_R'!J83</f>
        <v>-3.5022496343762435E-2</v>
      </c>
      <c r="H84" s="74">
        <f>('CpH PPI_R'!K84-'CpH PPI_R'!K83)/'CpH PPI_R'!K83</f>
        <v>7.2013426526926251E-3</v>
      </c>
      <c r="I84" s="74">
        <f>('CpH PPI_R'!L84-'CpH PPI_R'!L83)/'CpH PPI_R'!L83</f>
        <v>1.1493357696348822E-2</v>
      </c>
      <c r="J84" s="74">
        <f>('CpH PPI_R'!M84-'CpH PPI_R'!M83)/'CpH PPI_R'!M83</f>
        <v>-0.1218020407662259</v>
      </c>
      <c r="K84" s="74">
        <f>('CpH PPI_R'!N84-'CpH PPI_R'!N83)/'CpH PPI_R'!N83</f>
        <v>-1.3590347670644317E-2</v>
      </c>
      <c r="L84" s="74">
        <f>('CpH PPI_R'!O84-'CpH PPI_R'!O83)/'CpH PPI_R'!O83</f>
        <v>4.4668083284449239E-2</v>
      </c>
      <c r="M84" s="74">
        <f>('CpH PPI_R'!P84-'CpH PPI_R'!P83)/'CpH PPI_R'!P83</f>
        <v>1.7167403724905436E-2</v>
      </c>
      <c r="N84" s="74">
        <f>('CpH PPI_R'!Q84-'CpH PPI_R'!Q83)/'CpH PPI_R'!Q83</f>
        <v>2.2282633494378375E-2</v>
      </c>
      <c r="O84" s="74">
        <f>('CpH PPI_R'!R84-'CpH PPI_R'!R83)/'CpH PPI_R'!R83</f>
        <v>4.9585168951682572E-2</v>
      </c>
      <c r="P84" s="8"/>
    </row>
    <row r="85" spans="1:16" x14ac:dyDescent="0.25">
      <c r="A85" s="7" t="s">
        <v>115</v>
      </c>
      <c r="B85" s="74">
        <f>('CpH PPI_R'!E85-'CpH PPI_R'!E84)/'CpH PPI_R'!E84</f>
        <v>-6.1654903015706836E-2</v>
      </c>
      <c r="C85" s="74">
        <f>('CpH PPI_R'!F85-'CpH PPI_R'!F84)/'CpH PPI_R'!F84</f>
        <v>-2.146292717338192E-2</v>
      </c>
      <c r="D85" s="74">
        <f>('CpH PPI_R'!G85-'CpH PPI_R'!G84)/'CpH PPI_R'!G84</f>
        <v>-3.8293820692008922E-2</v>
      </c>
      <c r="E85" s="74">
        <f>('CpH PPI_R'!H85-'CpH PPI_R'!H84)/'CpH PPI_R'!H84</f>
        <v>-6.1577793954617543E-2</v>
      </c>
      <c r="F85" s="74">
        <f>('CpH PPI_R'!I85-'CpH PPI_R'!I84)/'CpH PPI_R'!I84</f>
        <v>-9.5556748348924331E-3</v>
      </c>
      <c r="G85" s="74">
        <f>('CpH PPI_R'!J85-'CpH PPI_R'!J84)/'CpH PPI_R'!J84</f>
        <v>1.9926528434606981E-2</v>
      </c>
      <c r="H85" s="74">
        <f>('CpH PPI_R'!K85-'CpH PPI_R'!K84)/'CpH PPI_R'!K84</f>
        <v>-4.7036934984613983E-2</v>
      </c>
      <c r="I85" s="74">
        <f>('CpH PPI_R'!L85-'CpH PPI_R'!L84)/'CpH PPI_R'!L84</f>
        <v>-2.6762969593501777E-2</v>
      </c>
      <c r="J85" s="74">
        <f>('CpH PPI_R'!M85-'CpH PPI_R'!M84)/'CpH PPI_R'!M84</f>
        <v>4.2909630051506373E-2</v>
      </c>
      <c r="K85" s="74">
        <f>('CpH PPI_R'!N85-'CpH PPI_R'!N84)/'CpH PPI_R'!N84</f>
        <v>-4.441110262541359E-2</v>
      </c>
      <c r="L85" s="74">
        <f>('CpH PPI_R'!O85-'CpH PPI_R'!O84)/'CpH PPI_R'!O84</f>
        <v>-5.6437209465978171E-3</v>
      </c>
      <c r="M85" s="74">
        <f>('CpH PPI_R'!P85-'CpH PPI_R'!P84)/'CpH PPI_R'!P84</f>
        <v>-1.8332576798804366E-2</v>
      </c>
      <c r="N85" s="74">
        <f>('CpH PPI_R'!Q85-'CpH PPI_R'!Q84)/'CpH PPI_R'!Q84</f>
        <v>-1.5496296262304287E-2</v>
      </c>
      <c r="O85" s="74">
        <f>('CpH PPI_R'!R85-'CpH PPI_R'!R84)/'CpH PPI_R'!R84</f>
        <v>-4.3503639973873263E-2</v>
      </c>
      <c r="P85" s="8"/>
    </row>
    <row r="86" spans="1:16" x14ac:dyDescent="0.25">
      <c r="A86" s="7" t="s">
        <v>116</v>
      </c>
      <c r="B86" s="74">
        <f>('CpH PPI_R'!E86-'CpH PPI_R'!E85)/'CpH PPI_R'!E85</f>
        <v>-1.3125079518087873E-2</v>
      </c>
      <c r="C86" s="74">
        <f>('CpH PPI_R'!F86-'CpH PPI_R'!F85)/'CpH PPI_R'!F85</f>
        <v>2.0484687317083302E-2</v>
      </c>
      <c r="D86" s="74">
        <f>('CpH PPI_R'!G86-'CpH PPI_R'!G85)/'CpH PPI_R'!G85</f>
        <v>3.5907074185177142E-2</v>
      </c>
      <c r="E86" s="74">
        <f>('CpH PPI_R'!H86-'CpH PPI_R'!H85)/'CpH PPI_R'!H85</f>
        <v>7.5326628389560862E-2</v>
      </c>
      <c r="F86" s="74">
        <f>('CpH PPI_R'!I86-'CpH PPI_R'!I85)/'CpH PPI_R'!I85</f>
        <v>4.3429454347258459E-4</v>
      </c>
      <c r="G86" s="74">
        <f>('CpH PPI_R'!J86-'CpH PPI_R'!J85)/'CpH PPI_R'!J85</f>
        <v>-2.8189151368902002E-2</v>
      </c>
      <c r="H86" s="74">
        <f>('CpH PPI_R'!K86-'CpH PPI_R'!K85)/'CpH PPI_R'!K85</f>
        <v>7.249622805075491E-2</v>
      </c>
      <c r="I86" s="74">
        <f>('CpH PPI_R'!L86-'CpH PPI_R'!L85)/'CpH PPI_R'!L85</f>
        <v>2.3549035455814528E-2</v>
      </c>
      <c r="J86" s="74">
        <f>('CpH PPI_R'!M86-'CpH PPI_R'!M85)/'CpH PPI_R'!M85</f>
        <v>-3.1334489491056002E-2</v>
      </c>
      <c r="K86" s="74">
        <f>('CpH PPI_R'!N86-'CpH PPI_R'!N85)/'CpH PPI_R'!N85</f>
        <v>-6.0257756219669542E-3</v>
      </c>
      <c r="L86" s="74">
        <f>('CpH PPI_R'!O86-'CpH PPI_R'!O85)/'CpH PPI_R'!O85</f>
        <v>-4.5113145264810299E-2</v>
      </c>
      <c r="M86" s="74">
        <f>('CpH PPI_R'!P86-'CpH PPI_R'!P85)/'CpH PPI_R'!P85</f>
        <v>2.7470128666516398E-2</v>
      </c>
      <c r="N86" s="74">
        <f>('CpH PPI_R'!Q86-'CpH PPI_R'!Q85)/'CpH PPI_R'!Q85</f>
        <v>1.9429968618683385E-2</v>
      </c>
      <c r="O86" s="74">
        <f>('CpH PPI_R'!R86-'CpH PPI_R'!R85)/'CpH PPI_R'!R85</f>
        <v>3.7200131954905777E-2</v>
      </c>
      <c r="P86" s="8"/>
    </row>
    <row r="87" spans="1:16" x14ac:dyDescent="0.25">
      <c r="A87" s="7" t="s">
        <v>117</v>
      </c>
      <c r="B87" s="74">
        <f>('CpH PPI_R'!E87-'CpH PPI_R'!E86)/'CpH PPI_R'!E86</f>
        <v>-0.13142021732362338</v>
      </c>
      <c r="C87" s="74">
        <f>('CpH PPI_R'!F87-'CpH PPI_R'!F86)/'CpH PPI_R'!F86</f>
        <v>4.8154578324700902E-2</v>
      </c>
      <c r="D87" s="74">
        <f>('CpH PPI_R'!G87-'CpH PPI_R'!G86)/'CpH PPI_R'!G86</f>
        <v>-2.6173133727038222E-2</v>
      </c>
      <c r="E87" s="74">
        <f>('CpH PPI_R'!H87-'CpH PPI_R'!H86)/'CpH PPI_R'!H86</f>
        <v>-1.223771040383689E-2</v>
      </c>
      <c r="F87" s="74">
        <f>('CpH PPI_R'!I87-'CpH PPI_R'!I86)/'CpH PPI_R'!I86</f>
        <v>2.0271274390423998E-2</v>
      </c>
      <c r="G87" s="74">
        <f>('CpH PPI_R'!J87-'CpH PPI_R'!J86)/'CpH PPI_R'!J86</f>
        <v>1.3109172993219684E-2</v>
      </c>
      <c r="H87" s="74">
        <f>('CpH PPI_R'!K87-'CpH PPI_R'!K86)/'CpH PPI_R'!K86</f>
        <v>1.0342093342297495E-3</v>
      </c>
      <c r="I87" s="74">
        <f>('CpH PPI_R'!L87-'CpH PPI_R'!L86)/'CpH PPI_R'!L86</f>
        <v>4.616337627523389E-2</v>
      </c>
      <c r="J87" s="74">
        <f>('CpH PPI_R'!M87-'CpH PPI_R'!M86)/'CpH PPI_R'!M86</f>
        <v>1.9236325456282236E-2</v>
      </c>
      <c r="K87" s="74">
        <f>('CpH PPI_R'!N87-'CpH PPI_R'!N86)/'CpH PPI_R'!N86</f>
        <v>8.7150589856773777E-3</v>
      </c>
      <c r="L87" s="74">
        <f>('CpH PPI_R'!O87-'CpH PPI_R'!O86)/'CpH PPI_R'!O86</f>
        <v>4.3798383298572462E-2</v>
      </c>
      <c r="M87" s="74">
        <f>('CpH PPI_R'!P87-'CpH PPI_R'!P86)/'CpH PPI_R'!P86</f>
        <v>-1.8785326998293144E-2</v>
      </c>
      <c r="N87" s="74">
        <f>('CpH PPI_R'!Q87-'CpH PPI_R'!Q86)/'CpH PPI_R'!Q86</f>
        <v>7.1210691863585335E-3</v>
      </c>
      <c r="O87" s="74">
        <f>('CpH PPI_R'!R87-'CpH PPI_R'!R86)/'CpH PPI_R'!R86</f>
        <v>-2.1036725346288365E-2</v>
      </c>
      <c r="P87" s="8"/>
    </row>
    <row r="88" spans="1:16" x14ac:dyDescent="0.25">
      <c r="A88" s="7" t="s">
        <v>118</v>
      </c>
      <c r="B88" s="74" t="e">
        <f>('CpH PPI_R'!E88-'CpH PPI_R'!E87)/'CpH PPI_R'!E87</f>
        <v>#DIV/0!</v>
      </c>
      <c r="C88" s="74">
        <f>('CpH PPI_R'!F88-'CpH PPI_R'!F87)/'CpH PPI_R'!F87</f>
        <v>-4.4500511327359056E-2</v>
      </c>
      <c r="D88" s="74">
        <f>('CpH PPI_R'!G88-'CpH PPI_R'!G87)/'CpH PPI_R'!G87</f>
        <v>3.2258588033124466E-2</v>
      </c>
      <c r="E88" s="74">
        <f>('CpH PPI_R'!H88-'CpH PPI_R'!H87)/'CpH PPI_R'!H87</f>
        <v>3.5979123131358641E-2</v>
      </c>
      <c r="F88" s="74">
        <f>('CpH PPI_R'!I88-'CpH PPI_R'!I87)/'CpH PPI_R'!I87</f>
        <v>-3.0795750282254042E-4</v>
      </c>
      <c r="G88" s="74">
        <f>('CpH PPI_R'!J88-'CpH PPI_R'!J87)/'CpH PPI_R'!J87</f>
        <v>1.6958228551380589E-2</v>
      </c>
      <c r="H88" s="74">
        <f>('CpH PPI_R'!K88-'CpH PPI_R'!K87)/'CpH PPI_R'!K87</f>
        <v>-4.855956825937939E-2</v>
      </c>
      <c r="I88" s="74">
        <f>('CpH PPI_R'!L88-'CpH PPI_R'!L87)/'CpH PPI_R'!L87</f>
        <v>1.3895026176059264E-2</v>
      </c>
      <c r="J88" s="74">
        <f>('CpH PPI_R'!M88-'CpH PPI_R'!M87)/'CpH PPI_R'!M87</f>
        <v>4.8655529827019851E-2</v>
      </c>
      <c r="K88" s="74">
        <f>('CpH PPI_R'!N88-'CpH PPI_R'!N87)/'CpH PPI_R'!N87</f>
        <v>4.0777255652326809E-2</v>
      </c>
      <c r="L88" s="74">
        <f>('CpH PPI_R'!O88-'CpH PPI_R'!O87)/'CpH PPI_R'!O87</f>
        <v>5.1284780018189854E-2</v>
      </c>
      <c r="M88" s="74">
        <f>('CpH PPI_R'!P88-'CpH PPI_R'!P87)/'CpH PPI_R'!P87</f>
        <v>2.0193891190612514E-2</v>
      </c>
      <c r="N88" s="74">
        <f>('CpH PPI_R'!Q88-'CpH PPI_R'!Q87)/'CpH PPI_R'!Q87</f>
        <v>5.6341902327755719E-4</v>
      </c>
      <c r="O88" s="74">
        <f>('CpH PPI_R'!R88-'CpH PPI_R'!R87)/'CpH PPI_R'!R87</f>
        <v>6.5066113387394391E-3</v>
      </c>
      <c r="P88" s="8"/>
    </row>
    <row r="89" spans="1:16" x14ac:dyDescent="0.25">
      <c r="A89" s="7" t="s">
        <v>119</v>
      </c>
      <c r="B89" s="74" t="e">
        <f>('CpH PPI_R'!E89-'CpH PPI_R'!E88)/'CpH PPI_R'!E88</f>
        <v>#DIV/0!</v>
      </c>
      <c r="C89" s="74">
        <f>('CpH PPI_R'!F89-'CpH PPI_R'!F88)/'CpH PPI_R'!F88</f>
        <v>-1.3329435540553708E-2</v>
      </c>
      <c r="D89" s="74">
        <f>('CpH PPI_R'!G89-'CpH PPI_R'!G88)/'CpH PPI_R'!G88</f>
        <v>-1.5984455061090166E-2</v>
      </c>
      <c r="E89" s="74">
        <f>('CpH PPI_R'!H89-'CpH PPI_R'!H88)/'CpH PPI_R'!H88</f>
        <v>-8.08710453234502E-2</v>
      </c>
      <c r="F89" s="74">
        <f>('CpH PPI_R'!I89-'CpH PPI_R'!I88)/'CpH PPI_R'!I88</f>
        <v>4.8660363342542978E-2</v>
      </c>
      <c r="G89" s="74">
        <f>('CpH PPI_R'!J89-'CpH PPI_R'!J88)/'CpH PPI_R'!J88</f>
        <v>8.0166518117535147E-3</v>
      </c>
      <c r="H89" s="74">
        <f>('CpH PPI_R'!K89-'CpH PPI_R'!K88)/'CpH PPI_R'!K88</f>
        <v>5.4545303344989741E-2</v>
      </c>
      <c r="I89" s="74">
        <f>('CpH PPI_R'!L89-'CpH PPI_R'!L88)/'CpH PPI_R'!L88</f>
        <v>-2.6288952018282099E-2</v>
      </c>
      <c r="J89" s="74">
        <f>('CpH PPI_R'!M89-'CpH PPI_R'!M88)/'CpH PPI_R'!M88</f>
        <v>-2.400724089235896E-2</v>
      </c>
      <c r="K89" s="74">
        <f>('CpH PPI_R'!N89-'CpH PPI_R'!N88)/'CpH PPI_R'!N88</f>
        <v>-2.9768435973657224E-2</v>
      </c>
      <c r="L89" s="74">
        <f>('CpH PPI_R'!O89-'CpH PPI_R'!O88)/'CpH PPI_R'!O88</f>
        <v>-7.1126159197380148E-2</v>
      </c>
      <c r="M89" s="74">
        <f>('CpH PPI_R'!P89-'CpH PPI_R'!P88)/'CpH PPI_R'!P88</f>
        <v>-1.644367904348527E-2</v>
      </c>
      <c r="N89" s="74">
        <f>('CpH PPI_R'!Q89-'CpH PPI_R'!Q88)/'CpH PPI_R'!Q88</f>
        <v>-3.5466678753842171E-2</v>
      </c>
      <c r="O89" s="74">
        <f>('CpH PPI_R'!R89-'CpH PPI_R'!R88)/'CpH PPI_R'!R88</f>
        <v>-1.5253958480208005E-2</v>
      </c>
      <c r="P89" s="8"/>
    </row>
    <row r="90" spans="1:16" x14ac:dyDescent="0.25">
      <c r="A90" s="7" t="s">
        <v>120</v>
      </c>
      <c r="B90" s="74" t="e">
        <f>('CpH PPI_R'!E90-'CpH PPI_R'!E89)/'CpH PPI_R'!E89</f>
        <v>#DIV/0!</v>
      </c>
      <c r="C90" s="74">
        <f>('CpH PPI_R'!F90-'CpH PPI_R'!F89)/'CpH PPI_R'!F89</f>
        <v>-6.7226128801902291E-3</v>
      </c>
      <c r="D90" s="74">
        <f>('CpH PPI_R'!G90-'CpH PPI_R'!G89)/'CpH PPI_R'!G89</f>
        <v>4.8606237246441152E-3</v>
      </c>
      <c r="E90" s="74">
        <f>('CpH PPI_R'!H90-'CpH PPI_R'!H89)/'CpH PPI_R'!H89</f>
        <v>8.6738940995306393E-2</v>
      </c>
      <c r="F90" s="74">
        <f>('CpH PPI_R'!I90-'CpH PPI_R'!I89)/'CpH PPI_R'!I89</f>
        <v>-2.4538848441439144E-3</v>
      </c>
      <c r="G90" s="74">
        <f>('CpH PPI_R'!J90-'CpH PPI_R'!J89)/'CpH PPI_R'!J89</f>
        <v>-1.9032032184597959E-2</v>
      </c>
      <c r="H90" s="74">
        <f>('CpH PPI_R'!K90-'CpH PPI_R'!K89)/'CpH PPI_R'!K89</f>
        <v>1.1780536794601415E-2</v>
      </c>
      <c r="I90" s="74">
        <f>('CpH PPI_R'!L90-'CpH PPI_R'!L89)/'CpH PPI_R'!L89</f>
        <v>3.1530194271668713E-2</v>
      </c>
      <c r="J90" s="74">
        <f>('CpH PPI_R'!M90-'CpH PPI_R'!M89)/'CpH PPI_R'!M89</f>
        <v>-5.3324379158396121E-2</v>
      </c>
      <c r="K90" s="74">
        <f>('CpH PPI_R'!N90-'CpH PPI_R'!N89)/'CpH PPI_R'!N89</f>
        <v>5.8062960573992468E-2</v>
      </c>
      <c r="L90" s="74">
        <f>('CpH PPI_R'!O90-'CpH PPI_R'!O89)/'CpH PPI_R'!O89</f>
        <v>7.16340370354277E-2</v>
      </c>
      <c r="M90" s="74">
        <f>('CpH PPI_R'!P90-'CpH PPI_R'!P89)/'CpH PPI_R'!P89</f>
        <v>3.8723481479147767E-2</v>
      </c>
      <c r="N90" s="74">
        <f>('CpH PPI_R'!Q90-'CpH PPI_R'!Q89)/'CpH PPI_R'!Q89</f>
        <v>3.9575311324321009E-2</v>
      </c>
      <c r="O90" s="74">
        <f>('CpH PPI_R'!R90-'CpH PPI_R'!R89)/'CpH PPI_R'!R89</f>
        <v>2.4752813378067069E-2</v>
      </c>
      <c r="P90" s="8"/>
    </row>
    <row r="91" spans="1:16" x14ac:dyDescent="0.25">
      <c r="A91" s="7" t="s">
        <v>121</v>
      </c>
      <c r="B91" s="74" t="e">
        <f>('CpH PPI_R'!E91-'CpH PPI_R'!E90)/'CpH PPI_R'!E90</f>
        <v>#DIV/0!</v>
      </c>
      <c r="C91" s="74">
        <f>('CpH PPI_R'!F91-'CpH PPI_R'!F90)/'CpH PPI_R'!F90</f>
        <v>-8.2613464943639206E-2</v>
      </c>
      <c r="D91" s="74">
        <f>('CpH PPI_R'!G91-'CpH PPI_R'!G90)/'CpH PPI_R'!G90</f>
        <v>-1.7618588133313146E-2</v>
      </c>
      <c r="E91" s="74">
        <f>('CpH PPI_R'!H91-'CpH PPI_R'!H90)/'CpH PPI_R'!H90</f>
        <v>-6.8109687317624047E-3</v>
      </c>
      <c r="F91" s="74">
        <f>('CpH PPI_R'!I91-'CpH PPI_R'!I90)/'CpH PPI_R'!I90</f>
        <v>-3.5433418967270883E-2</v>
      </c>
      <c r="G91" s="74">
        <f>('CpH PPI_R'!J91-'CpH PPI_R'!J90)/'CpH PPI_R'!J90</f>
        <v>-3.1816724178645901E-2</v>
      </c>
      <c r="H91" s="74">
        <f>('CpH PPI_R'!K91-'CpH PPI_R'!K90)/'CpH PPI_R'!K90</f>
        <v>-4.5821858030789128E-2</v>
      </c>
      <c r="I91" s="74">
        <f>('CpH PPI_R'!L91-'CpH PPI_R'!L90)/'CpH PPI_R'!L90</f>
        <v>-5.6462948081600142E-2</v>
      </c>
      <c r="J91" s="74">
        <f>('CpH PPI_R'!M91-'CpH PPI_R'!M90)/'CpH PPI_R'!M90</f>
        <v>4.3836562132864888E-2</v>
      </c>
      <c r="K91" s="74">
        <f>('CpH PPI_R'!N91-'CpH PPI_R'!N90)/'CpH PPI_R'!N90</f>
        <v>-4.8063445200999401E-2</v>
      </c>
      <c r="L91" s="74">
        <f>('CpH PPI_R'!O91-'CpH PPI_R'!O90)/'CpH PPI_R'!O90</f>
        <v>2.2765055288341163E-2</v>
      </c>
      <c r="M91" s="74">
        <f>('CpH PPI_R'!P91-'CpH PPI_R'!P90)/'CpH PPI_R'!P90</f>
        <v>-2.5160238701291089E-2</v>
      </c>
      <c r="N91" s="74">
        <f>('CpH PPI_R'!Q91-'CpH PPI_R'!Q90)/'CpH PPI_R'!Q90</f>
        <v>2.3877573484795231E-2</v>
      </c>
      <c r="O91" s="74">
        <f>('CpH PPI_R'!R91-'CpH PPI_R'!R90)/'CpH PPI_R'!R90</f>
        <v>6.9956437844641397E-3</v>
      </c>
      <c r="P91" s="8"/>
    </row>
    <row r="92" spans="1:16" x14ac:dyDescent="0.25">
      <c r="A92" s="7" t="s">
        <v>122</v>
      </c>
      <c r="B92" s="74" t="e">
        <f>('CpH PPI_R'!E92-'CpH PPI_R'!E91)/'CpH PPI_R'!E91</f>
        <v>#DIV/0!</v>
      </c>
      <c r="C92" s="74">
        <f>('CpH PPI_R'!F92-'CpH PPI_R'!F91)/'CpH PPI_R'!F91</f>
        <v>0.1351780793263184</v>
      </c>
      <c r="D92" s="74">
        <f>('CpH PPI_R'!G92-'CpH PPI_R'!G91)/'CpH PPI_R'!G91</f>
        <v>7.2715089786230657E-3</v>
      </c>
      <c r="E92" s="74">
        <f>('CpH PPI_R'!H92-'CpH PPI_R'!H91)/'CpH PPI_R'!H91</f>
        <v>1.21040848851592E-2</v>
      </c>
      <c r="F92" s="74">
        <f>('CpH PPI_R'!I92-'CpH PPI_R'!I91)/'CpH PPI_R'!I91</f>
        <v>2.2721029584713945E-3</v>
      </c>
      <c r="G92" s="74">
        <f>('CpH PPI_R'!J92-'CpH PPI_R'!J91)/'CpH PPI_R'!J91</f>
        <v>7.4503429757381626E-2</v>
      </c>
      <c r="H92" s="74">
        <f>('CpH PPI_R'!K92-'CpH PPI_R'!K91)/'CpH PPI_R'!K91</f>
        <v>2.6861775423311657E-2</v>
      </c>
      <c r="I92" s="74">
        <f>('CpH PPI_R'!L92-'CpH PPI_R'!L91)/'CpH PPI_R'!L91</f>
        <v>1.1321001631667646E-2</v>
      </c>
      <c r="J92" s="74">
        <f>('CpH PPI_R'!M92-'CpH PPI_R'!M91)/'CpH PPI_R'!M91</f>
        <v>2.4446459410409703E-2</v>
      </c>
      <c r="K92" s="74">
        <f>('CpH PPI_R'!N92-'CpH PPI_R'!N91)/'CpH PPI_R'!N91</f>
        <v>5.8994488429676958E-2</v>
      </c>
      <c r="L92" s="74">
        <f>('CpH PPI_R'!O92-'CpH PPI_R'!O91)/'CpH PPI_R'!O91</f>
        <v>1.403494043334735E-2</v>
      </c>
      <c r="M92" s="74">
        <f>('CpH PPI_R'!P92-'CpH PPI_R'!P91)/'CpH PPI_R'!P91</f>
        <v>1.8011374561918713E-2</v>
      </c>
      <c r="N92" s="74">
        <f>('CpH PPI_R'!Q92-'CpH PPI_R'!Q91)/'CpH PPI_R'!Q91</f>
        <v>-2.9285587026856366E-2</v>
      </c>
      <c r="O92" s="74">
        <f>('CpH PPI_R'!R92-'CpH PPI_R'!R91)/'CpH PPI_R'!R91</f>
        <v>-4.0497775138633903E-3</v>
      </c>
      <c r="P92" s="8"/>
    </row>
    <row r="93" spans="1:16" x14ac:dyDescent="0.25">
      <c r="A93" s="7" t="s">
        <v>123</v>
      </c>
      <c r="B93" s="74" t="e">
        <f>('CpH PPI_R'!E93-'CpH PPI_R'!E92)/'CpH PPI_R'!E92</f>
        <v>#DIV/0!</v>
      </c>
      <c r="C93" s="74">
        <f>('CpH PPI_R'!F93-'CpH PPI_R'!F92)/'CpH PPI_R'!F92</f>
        <v>-6.4530484485474493E-2</v>
      </c>
      <c r="D93" s="74">
        <f>('CpH PPI_R'!G93-'CpH PPI_R'!G92)/'CpH PPI_R'!G92</f>
        <v>1.8189772435489027E-2</v>
      </c>
      <c r="E93" s="74">
        <f>('CpH PPI_R'!H93-'CpH PPI_R'!H92)/'CpH PPI_R'!H92</f>
        <v>-3.1140910652377226E-2</v>
      </c>
      <c r="F93" s="74">
        <f>('CpH PPI_R'!I93-'CpH PPI_R'!I92)/'CpH PPI_R'!I92</f>
        <v>3.1625189886466516E-2</v>
      </c>
      <c r="G93" s="74">
        <f>('CpH PPI_R'!J93-'CpH PPI_R'!J92)/'CpH PPI_R'!J92</f>
        <v>-1.8739269579153145E-2</v>
      </c>
      <c r="H93" s="74">
        <f>('CpH PPI_R'!K93-'CpH PPI_R'!K92)/'CpH PPI_R'!K92</f>
        <v>-1.3354053666229306E-2</v>
      </c>
      <c r="I93" s="74">
        <f>('CpH PPI_R'!L93-'CpH PPI_R'!L92)/'CpH PPI_R'!L92</f>
        <v>5.6069247377113239E-2</v>
      </c>
      <c r="J93" s="74">
        <f>('CpH PPI_R'!M93-'CpH PPI_R'!M92)/'CpH PPI_R'!M92</f>
        <v>4.8409403442193424E-2</v>
      </c>
      <c r="K93" s="74">
        <f>('CpH PPI_R'!N93-'CpH PPI_R'!N92)/'CpH PPI_R'!N92</f>
        <v>-5.4776586327063517E-2</v>
      </c>
      <c r="L93" s="74">
        <f>('CpH PPI_R'!O93-'CpH PPI_R'!O92)/'CpH PPI_R'!O92</f>
        <v>-7.7741755543186931E-4</v>
      </c>
      <c r="M93" s="74">
        <f>('CpH PPI_R'!P93-'CpH PPI_R'!P92)/'CpH PPI_R'!P92</f>
        <v>-3.5633239475289834E-3</v>
      </c>
      <c r="N93" s="74">
        <f>('CpH PPI_R'!Q93-'CpH PPI_R'!Q92)/'CpH PPI_R'!Q92</f>
        <v>-2.2379820407140604E-2</v>
      </c>
      <c r="O93" s="74">
        <f>('CpH PPI_R'!R93-'CpH PPI_R'!R92)/'CpH PPI_R'!R92</f>
        <v>2.909495528714192E-2</v>
      </c>
      <c r="P93" s="8"/>
    </row>
    <row r="94" spans="1:16" x14ac:dyDescent="0.25">
      <c r="A94" s="7" t="s">
        <v>124</v>
      </c>
      <c r="B94" s="74" t="e">
        <f>('CpH PPI_R'!E94-'CpH PPI_R'!E93)/'CpH PPI_R'!E93</f>
        <v>#DIV/0!</v>
      </c>
      <c r="C94" s="74">
        <f>('CpH PPI_R'!F94-'CpH PPI_R'!F93)/'CpH PPI_R'!F93</f>
        <v>0.13468296557402665</v>
      </c>
      <c r="D94" s="74">
        <f>('CpH PPI_R'!G94-'CpH PPI_R'!G93)/'CpH PPI_R'!G93</f>
        <v>2.9385369831446507E-2</v>
      </c>
      <c r="E94" s="74">
        <f>('CpH PPI_R'!H94-'CpH PPI_R'!H93)/'CpH PPI_R'!H93</f>
        <v>9.7246307955641039E-3</v>
      </c>
      <c r="F94" s="74">
        <f>('CpH PPI_R'!I94-'CpH PPI_R'!I93)/'CpH PPI_R'!I93</f>
        <v>-1.6431343192634319E-2</v>
      </c>
      <c r="G94" s="74">
        <f>('CpH PPI_R'!J94-'CpH PPI_R'!J93)/'CpH PPI_R'!J93</f>
        <v>-1.1354700775681528E-2</v>
      </c>
      <c r="H94" s="74">
        <f>('CpH PPI_R'!K94-'CpH PPI_R'!K93)/'CpH PPI_R'!K93</f>
        <v>1.5579799368077886E-2</v>
      </c>
      <c r="I94" s="74">
        <f>('CpH PPI_R'!L94-'CpH PPI_R'!L93)/'CpH PPI_R'!L93</f>
        <v>-8.0353515476026816E-2</v>
      </c>
      <c r="J94" s="74">
        <f>('CpH PPI_R'!M94-'CpH PPI_R'!M93)/'CpH PPI_R'!M93</f>
        <v>2.1647335164158458E-2</v>
      </c>
      <c r="K94" s="74">
        <f>('CpH PPI_R'!N94-'CpH PPI_R'!N93)/'CpH PPI_R'!N93</f>
        <v>1.6087649322617491E-2</v>
      </c>
      <c r="L94" s="74">
        <f>('CpH PPI_R'!O94-'CpH PPI_R'!O93)/'CpH PPI_R'!O93</f>
        <v>1.106021313951891E-2</v>
      </c>
      <c r="M94" s="74">
        <f>('CpH PPI_R'!P94-'CpH PPI_R'!P93)/'CpH PPI_R'!P93</f>
        <v>-2.1533539850232816E-2</v>
      </c>
      <c r="N94" s="74">
        <f>('CpH PPI_R'!Q94-'CpH PPI_R'!Q93)/'CpH PPI_R'!Q93</f>
        <v>4.1667963358738534E-2</v>
      </c>
      <c r="O94" s="74">
        <f>('CpH PPI_R'!R94-'CpH PPI_R'!R93)/'CpH PPI_R'!R93</f>
        <v>1.4372150733362024E-2</v>
      </c>
      <c r="P94" s="8"/>
    </row>
    <row r="95" spans="1:16" ht="39" x14ac:dyDescent="0.25">
      <c r="A95" s="73" t="s">
        <v>611</v>
      </c>
      <c r="B95" s="72">
        <f>_xlfn.AGGREGATE(1,6,B4:B94)</f>
        <v>9.4478693311840032E-3</v>
      </c>
      <c r="C95" s="72">
        <f t="shared" ref="C95:O95" si="0">_xlfn.AGGREGATE(1,6,C4:C94)</f>
        <v>1.2505244432111585E-2</v>
      </c>
      <c r="D95" s="72">
        <f t="shared" si="0"/>
        <v>4.4931848791983876E-3</v>
      </c>
      <c r="E95" s="72">
        <f t="shared" si="0"/>
        <v>6.0295559294277535E-4</v>
      </c>
      <c r="F95" s="72">
        <f t="shared" si="0"/>
        <v>5.0420364495511617E-3</v>
      </c>
      <c r="G95" s="72">
        <f t="shared" si="0"/>
        <v>5.0813718960054047E-3</v>
      </c>
      <c r="H95" s="72">
        <f t="shared" si="0"/>
        <v>5.9147295644835758E-3</v>
      </c>
      <c r="I95" s="72">
        <f t="shared" si="0"/>
        <v>5.1980462008742994E-3</v>
      </c>
      <c r="J95" s="72">
        <f t="shared" si="0"/>
        <v>6.5937889807727865E-3</v>
      </c>
      <c r="K95" s="72">
        <f t="shared" si="0"/>
        <v>5.1327124712231805E-3</v>
      </c>
      <c r="L95" s="72">
        <f t="shared" si="0"/>
        <v>7.6696653747382266E-3</v>
      </c>
      <c r="M95" s="72">
        <f t="shared" si="0"/>
        <v>3.92280250671731E-3</v>
      </c>
      <c r="N95" s="72">
        <f t="shared" si="0"/>
        <v>2.9508226613285575E-3</v>
      </c>
      <c r="O95" s="72">
        <f t="shared" si="0"/>
        <v>5.5195909973028267E-3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9335-DBB9-44A4-AABC-F7A6205E0172}">
  <dimension ref="A1:P94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>
        <f>'CpH N'!E3/'CPI Deflator 01'!$C9</f>
        <v>7.2417540224540398</v>
      </c>
      <c r="C3" s="8">
        <f>'CpH N'!F3/'CPI Deflator 01'!$C9</f>
        <v>13.805560797388237</v>
      </c>
      <c r="D3" s="8">
        <f>'CpH N'!G3/'CPI Deflator 01'!$C9</f>
        <v>10.744644868742055</v>
      </c>
      <c r="E3" s="8">
        <f>'CpH N'!H3/'CPI Deflator 01'!$C9</f>
        <v>10.619690461026451</v>
      </c>
      <c r="F3" s="8">
        <f>'CpH N'!I3/'CPI Deflator 01'!$C9</f>
        <v>8.0397709273028113</v>
      </c>
      <c r="G3" s="8">
        <f>'CpH N'!J3/'CPI Deflator 01'!$C9</f>
        <v>9.6776330499890548</v>
      </c>
      <c r="H3" s="8">
        <f>'CpH N'!K3/'CPI Deflator 01'!$C9</f>
        <v>5.953688099701016</v>
      </c>
      <c r="I3" s="8">
        <f>'CpH N'!L3/'CPI Deflator 01'!$C9</f>
        <v>14.468117992937104</v>
      </c>
      <c r="J3" s="8">
        <f>'CpH N'!M3/'CPI Deflator 01'!$C9</f>
        <v>14.125662194374046</v>
      </c>
      <c r="K3" s="8">
        <f>'CpH N'!N3/'CPI Deflator 01'!$C9</f>
        <v>14.375485054730222</v>
      </c>
      <c r="L3" s="8">
        <f>'CpH N'!O3/'CPI Deflator 01'!$C9</f>
        <v>7.9455892378360824</v>
      </c>
      <c r="M3" s="8">
        <f>'CpH N'!P3/'CPI Deflator 01'!$C9</f>
        <v>12.366892337939664</v>
      </c>
      <c r="N3" s="8">
        <f>'CpH N'!Q3/'CPI Deflator 01'!$C9</f>
        <v>13.763023089212977</v>
      </c>
      <c r="O3" s="8">
        <f>'CpH N'!R3/'CPI Deflator 01'!$C9</f>
        <v>9.8424229208432124</v>
      </c>
      <c r="P3" s="8"/>
    </row>
    <row r="4" spans="1:16" x14ac:dyDescent="0.25">
      <c r="A4" s="7" t="s">
        <v>34</v>
      </c>
      <c r="B4" s="8">
        <f>'CpH N'!E4/'CPI Deflator 01'!$C10</f>
        <v>7.2818036564234863</v>
      </c>
      <c r="C4" s="8">
        <f>'CpH N'!F4/'CPI Deflator 01'!$C10</f>
        <v>13.341312347221598</v>
      </c>
      <c r="D4" s="8">
        <f>'CpH N'!G4/'CPI Deflator 01'!$C10</f>
        <v>10.702610215511848</v>
      </c>
      <c r="E4" s="8">
        <f>'CpH N'!H4/'CPI Deflator 01'!$C10</f>
        <v>11.078907132711846</v>
      </c>
      <c r="F4" s="8">
        <f>'CpH N'!I4/'CPI Deflator 01'!$C10</f>
        <v>8.0514335244364919</v>
      </c>
      <c r="G4" s="8">
        <f>'CpH N'!J4/'CPI Deflator 01'!$C10</f>
        <v>9.8902595353159715</v>
      </c>
      <c r="H4" s="8">
        <f>'CpH N'!K4/'CPI Deflator 01'!$C10</f>
        <v>5.7239557893100788</v>
      </c>
      <c r="I4" s="8">
        <f>'CpH N'!L4/'CPI Deflator 01'!$C10</f>
        <v>15.878736834972303</v>
      </c>
      <c r="J4" s="8">
        <f>'CpH N'!M4/'CPI Deflator 01'!$C10</f>
        <v>15.107809998482262</v>
      </c>
      <c r="K4" s="8">
        <f>'CpH N'!N4/'CPI Deflator 01'!$C10</f>
        <v>14.297031270574475</v>
      </c>
      <c r="L4" s="8">
        <f>'CpH N'!O4/'CPI Deflator 01'!$C10</f>
        <v>8.4154499985889704</v>
      </c>
      <c r="M4" s="8">
        <f>'CpH N'!P4/'CPI Deflator 01'!$C10</f>
        <v>12.480276203208829</v>
      </c>
      <c r="N4" s="8">
        <f>'CpH N'!Q4/'CPI Deflator 01'!$C10</f>
        <v>13.131754477876052</v>
      </c>
      <c r="O4" s="8">
        <f>'CpH N'!R4/'CPI Deflator 01'!$C10</f>
        <v>9.9046500672071289</v>
      </c>
      <c r="P4" s="8"/>
    </row>
    <row r="5" spans="1:16" x14ac:dyDescent="0.25">
      <c r="A5" s="7" t="s">
        <v>35</v>
      </c>
      <c r="B5" s="8">
        <f>'CpH N'!E5/'CPI Deflator 01'!$C11</f>
        <v>8.0000040761565057</v>
      </c>
      <c r="C5" s="8">
        <f>'CpH N'!F5/'CPI Deflator 01'!$C11</f>
        <v>13.028204229980586</v>
      </c>
      <c r="D5" s="8">
        <f>'CpH N'!G5/'CPI Deflator 01'!$C11</f>
        <v>10.65528003555502</v>
      </c>
      <c r="E5" s="8">
        <f>'CpH N'!H5/'CPI Deflator 01'!$C11</f>
        <v>10.886726493565764</v>
      </c>
      <c r="F5" s="8">
        <f>'CpH N'!I5/'CPI Deflator 01'!$C11</f>
        <v>7.9421563002606721</v>
      </c>
      <c r="G5" s="8">
        <f>'CpH N'!J5/'CPI Deflator 01'!$C11</f>
        <v>10.210586927242948</v>
      </c>
      <c r="H5" s="8">
        <f>'CpH N'!K5/'CPI Deflator 01'!$C11</f>
        <v>5.8330950193957065</v>
      </c>
      <c r="I5" s="8">
        <f>'CpH N'!L5/'CPI Deflator 01'!$C11</f>
        <v>16.231717290523115</v>
      </c>
      <c r="J5" s="8">
        <f>'CpH N'!M5/'CPI Deflator 01'!$C11</f>
        <v>14.819261697991701</v>
      </c>
      <c r="K5" s="8">
        <f>'CpH N'!N5/'CPI Deflator 01'!$C11</f>
        <v>13.636491933528033</v>
      </c>
      <c r="L5" s="8">
        <f>'CpH N'!O5/'CPI Deflator 01'!$C11</f>
        <v>8.3944919322497338</v>
      </c>
      <c r="M5" s="8">
        <f>'CpH N'!P5/'CPI Deflator 01'!$C11</f>
        <v>12.504733841912014</v>
      </c>
      <c r="N5" s="8">
        <f>'CpH N'!Q5/'CPI Deflator 01'!$C11</f>
        <v>13.084781025421492</v>
      </c>
      <c r="O5" s="8">
        <f>'CpH N'!R5/'CPI Deflator 01'!$C11</f>
        <v>9.734971325942972</v>
      </c>
      <c r="P5" s="8"/>
    </row>
    <row r="6" spans="1:16" x14ac:dyDescent="0.25">
      <c r="A6" s="7" t="s">
        <v>36</v>
      </c>
      <c r="B6" s="8">
        <f>'CpH N'!E6/'CPI Deflator 01'!$C12</f>
        <v>6.8628893881052768</v>
      </c>
      <c r="C6" s="8">
        <f>'CpH N'!F6/'CPI Deflator 01'!$C12</f>
        <v>12.868867863495055</v>
      </c>
      <c r="D6" s="8">
        <f>'CpH N'!G6/'CPI Deflator 01'!$C12</f>
        <v>10.781701479297761</v>
      </c>
      <c r="E6" s="8">
        <f>'CpH N'!H6/'CPI Deflator 01'!$C12</f>
        <v>11.265987059022295</v>
      </c>
      <c r="F6" s="8">
        <f>'CpH N'!I6/'CPI Deflator 01'!$C12</f>
        <v>7.8904414235346483</v>
      </c>
      <c r="G6" s="8">
        <f>'CpH N'!J6/'CPI Deflator 01'!$C12</f>
        <v>10.491350169630604</v>
      </c>
      <c r="H6" s="8">
        <f>'CpH N'!K6/'CPI Deflator 01'!$C12</f>
        <v>6.054242298116093</v>
      </c>
      <c r="I6" s="8">
        <f>'CpH N'!L6/'CPI Deflator 01'!$C12</f>
        <v>15.269342454187521</v>
      </c>
      <c r="J6" s="8">
        <f>'CpH N'!M6/'CPI Deflator 01'!$C12</f>
        <v>15.163861965280645</v>
      </c>
      <c r="K6" s="8">
        <f>'CpH N'!N6/'CPI Deflator 01'!$C12</f>
        <v>13.743908598424925</v>
      </c>
      <c r="L6" s="8">
        <f>'CpH N'!O6/'CPI Deflator 01'!$C12</f>
        <v>8.4090618372538124</v>
      </c>
      <c r="M6" s="8">
        <f>'CpH N'!P6/'CPI Deflator 01'!$C12</f>
        <v>12.932804877615363</v>
      </c>
      <c r="N6" s="8">
        <f>'CpH N'!Q6/'CPI Deflator 01'!$C12</f>
        <v>13.431156936745666</v>
      </c>
      <c r="O6" s="8">
        <f>'CpH N'!R6/'CPI Deflator 01'!$C12</f>
        <v>9.9013089104960592</v>
      </c>
      <c r="P6" s="8"/>
    </row>
    <row r="7" spans="1:16" x14ac:dyDescent="0.25">
      <c r="A7" s="7" t="s">
        <v>37</v>
      </c>
      <c r="B7" s="8">
        <f>'CpH N'!E7/'CPI Deflator 01'!$C13</f>
        <v>8.1946165035048608</v>
      </c>
      <c r="C7" s="8">
        <f>'CpH N'!F7/'CPI Deflator 01'!$C13</f>
        <v>12.846808272291645</v>
      </c>
      <c r="D7" s="8">
        <f>'CpH N'!G7/'CPI Deflator 01'!$C13</f>
        <v>11.337314687658749</v>
      </c>
      <c r="E7" s="8">
        <f>'CpH N'!H7/'CPI Deflator 01'!$C13</f>
        <v>11.013074910615149</v>
      </c>
      <c r="F7" s="8">
        <f>'CpH N'!I7/'CPI Deflator 01'!$C13</f>
        <v>8.0469497982613678</v>
      </c>
      <c r="G7" s="8">
        <f>'CpH N'!J7/'CPI Deflator 01'!$C13</f>
        <v>10.102351150425596</v>
      </c>
      <c r="H7" s="8">
        <f>'CpH N'!K7/'CPI Deflator 01'!$C13</f>
        <v>6.072189880550571</v>
      </c>
      <c r="I7" s="8">
        <f>'CpH N'!L7/'CPI Deflator 01'!$C13</f>
        <v>15.559992390351558</v>
      </c>
      <c r="J7" s="8">
        <f>'CpH N'!M7/'CPI Deflator 01'!$C13</f>
        <v>14.98112769910848</v>
      </c>
      <c r="K7" s="8">
        <f>'CpH N'!N7/'CPI Deflator 01'!$C13</f>
        <v>14.681125688576826</v>
      </c>
      <c r="L7" s="8">
        <f>'CpH N'!O7/'CPI Deflator 01'!$C13</f>
        <v>8.448411032117459</v>
      </c>
      <c r="M7" s="8">
        <f>'CpH N'!P7/'CPI Deflator 01'!$C13</f>
        <v>13.104116326003892</v>
      </c>
      <c r="N7" s="8">
        <f>'CpH N'!Q7/'CPI Deflator 01'!$C13</f>
        <v>13.089188817065669</v>
      </c>
      <c r="O7" s="8">
        <f>'CpH N'!R7/'CPI Deflator 01'!$C13</f>
        <v>9.8479706070794339</v>
      </c>
      <c r="P7" s="8"/>
    </row>
    <row r="8" spans="1:16" x14ac:dyDescent="0.25">
      <c r="A8" s="7" t="s">
        <v>38</v>
      </c>
      <c r="B8" s="8">
        <f>'CpH N'!E8/'CPI Deflator 01'!$C14</f>
        <v>6.8585523591385416</v>
      </c>
      <c r="C8" s="8">
        <f>'CpH N'!F8/'CPI Deflator 01'!$C14</f>
        <v>12.747464372377317</v>
      </c>
      <c r="D8" s="8">
        <f>'CpH N'!G8/'CPI Deflator 01'!$C14</f>
        <v>10.966507055671759</v>
      </c>
      <c r="E8" s="8">
        <f>'CpH N'!H8/'CPI Deflator 01'!$C14</f>
        <v>11.290733992569724</v>
      </c>
      <c r="F8" s="8">
        <f>'CpH N'!I8/'CPI Deflator 01'!$C14</f>
        <v>8.2473596109151508</v>
      </c>
      <c r="G8" s="8">
        <f>'CpH N'!J8/'CPI Deflator 01'!$C14</f>
        <v>9.8887689557055793</v>
      </c>
      <c r="H8" s="8">
        <f>'CpH N'!K8/'CPI Deflator 01'!$C14</f>
        <v>6.1390882335348236</v>
      </c>
      <c r="I8" s="8">
        <f>'CpH N'!L8/'CPI Deflator 01'!$C14</f>
        <v>16.558085878881304</v>
      </c>
      <c r="J8" s="8">
        <f>'CpH N'!M8/'CPI Deflator 01'!$C14</f>
        <v>15.416124954238891</v>
      </c>
      <c r="K8" s="8">
        <f>'CpH N'!N8/'CPI Deflator 01'!$C14</f>
        <v>14.782971883756959</v>
      </c>
      <c r="L8" s="8">
        <f>'CpH N'!O8/'CPI Deflator 01'!$C14</f>
        <v>9.2066435672022084</v>
      </c>
      <c r="M8" s="8">
        <f>'CpH N'!P8/'CPI Deflator 01'!$C14</f>
        <v>12.948134191230647</v>
      </c>
      <c r="N8" s="8">
        <f>'CpH N'!Q8/'CPI Deflator 01'!$C14</f>
        <v>13.049089431182258</v>
      </c>
      <c r="O8" s="8">
        <f>'CpH N'!R8/'CPI Deflator 01'!$C14</f>
        <v>9.9233402735482965</v>
      </c>
      <c r="P8" s="8"/>
    </row>
    <row r="9" spans="1:16" x14ac:dyDescent="0.25">
      <c r="A9" s="7" t="s">
        <v>39</v>
      </c>
      <c r="B9" s="8">
        <f>'CpH N'!E9/'CPI Deflator 01'!$C15</f>
        <v>7.1977562164260114</v>
      </c>
      <c r="C9" s="8">
        <f>'CpH N'!F9/'CPI Deflator 01'!$C15</f>
        <v>13.142835889532556</v>
      </c>
      <c r="D9" s="8">
        <f>'CpH N'!G9/'CPI Deflator 01'!$C15</f>
        <v>11.273510133700656</v>
      </c>
      <c r="E9" s="8">
        <f>'CpH N'!H9/'CPI Deflator 01'!$C15</f>
        <v>11.179593832933305</v>
      </c>
      <c r="F9" s="8">
        <f>'CpH N'!I9/'CPI Deflator 01'!$C15</f>
        <v>8.3200278678988155</v>
      </c>
      <c r="G9" s="8">
        <f>'CpH N'!J9/'CPI Deflator 01'!$C15</f>
        <v>10.12755888000223</v>
      </c>
      <c r="H9" s="8">
        <f>'CpH N'!K9/'CPI Deflator 01'!$C15</f>
        <v>6.1711746061787256</v>
      </c>
      <c r="I9" s="8">
        <f>'CpH N'!L9/'CPI Deflator 01'!$C15</f>
        <v>16.572361579560503</v>
      </c>
      <c r="J9" s="8">
        <f>'CpH N'!M9/'CPI Deflator 01'!$C15</f>
        <v>15.194647852956779</v>
      </c>
      <c r="K9" s="8">
        <f>'CpH N'!N9/'CPI Deflator 01'!$C15</f>
        <v>15.706469348104903</v>
      </c>
      <c r="L9" s="8">
        <f>'CpH N'!O9/'CPI Deflator 01'!$C15</f>
        <v>8.9980361483765989</v>
      </c>
      <c r="M9" s="8">
        <f>'CpH N'!P9/'CPI Deflator 01'!$C15</f>
        <v>12.711557487469953</v>
      </c>
      <c r="N9" s="8">
        <f>'CpH N'!Q9/'CPI Deflator 01'!$C15</f>
        <v>13.258477654100874</v>
      </c>
      <c r="O9" s="8">
        <f>'CpH N'!R9/'CPI Deflator 01'!$C15</f>
        <v>10.062584752203593</v>
      </c>
      <c r="P9" s="8"/>
    </row>
    <row r="10" spans="1:16" x14ac:dyDescent="0.25">
      <c r="A10" s="7" t="s">
        <v>40</v>
      </c>
      <c r="B10" s="8">
        <f>'CpH N'!E10/'CPI Deflator 01'!$C16</f>
        <v>7.9135601383832626</v>
      </c>
      <c r="C10" s="8">
        <f>'CpH N'!F10/'CPI Deflator 01'!$C16</f>
        <v>13.209456351179028</v>
      </c>
      <c r="D10" s="8">
        <f>'CpH N'!G10/'CPI Deflator 01'!$C16</f>
        <v>11.175369724107959</v>
      </c>
      <c r="E10" s="8">
        <f>'CpH N'!H10/'CPI Deflator 01'!$C16</f>
        <v>11.464599842283313</v>
      </c>
      <c r="F10" s="8">
        <f>'CpH N'!I10/'CPI Deflator 01'!$C16</f>
        <v>8.2364537124289114</v>
      </c>
      <c r="G10" s="8">
        <f>'CpH N'!J10/'CPI Deflator 01'!$C16</f>
        <v>10.416069089607493</v>
      </c>
      <c r="H10" s="8">
        <f>'CpH N'!K10/'CPI Deflator 01'!$C16</f>
        <v>6.1528786371558928</v>
      </c>
      <c r="I10" s="8">
        <f>'CpH N'!L10/'CPI Deflator 01'!$C16</f>
        <v>16.089664981472406</v>
      </c>
      <c r="J10" s="8">
        <f>'CpH N'!M10/'CPI Deflator 01'!$C16</f>
        <v>15.190405277904372</v>
      </c>
      <c r="K10" s="8">
        <f>'CpH N'!N10/'CPI Deflator 01'!$C16</f>
        <v>15.022601673601288</v>
      </c>
      <c r="L10" s="8">
        <f>'CpH N'!O10/'CPI Deflator 01'!$C16</f>
        <v>9.3484856869956818</v>
      </c>
      <c r="M10" s="8">
        <f>'CpH N'!P10/'CPI Deflator 01'!$C16</f>
        <v>13.06154398943371</v>
      </c>
      <c r="N10" s="8">
        <f>'CpH N'!Q10/'CPI Deflator 01'!$C16</f>
        <v>13.579149719490562</v>
      </c>
      <c r="O10" s="8">
        <f>'CpH N'!R10/'CPI Deflator 01'!$C16</f>
        <v>10.239210290124969</v>
      </c>
      <c r="P10" s="8"/>
    </row>
    <row r="11" spans="1:16" x14ac:dyDescent="0.25">
      <c r="A11" s="7" t="s">
        <v>41</v>
      </c>
      <c r="B11" s="8">
        <f>'CpH N'!E11/'CPI Deflator 01'!$C17</f>
        <v>7.9945032375499654</v>
      </c>
      <c r="C11" s="8">
        <f>'CpH N'!F11/'CPI Deflator 01'!$C17</f>
        <v>13.160676650942341</v>
      </c>
      <c r="D11" s="8">
        <f>'CpH N'!G11/'CPI Deflator 01'!$C17</f>
        <v>11.646068318111723</v>
      </c>
      <c r="E11" s="8">
        <f>'CpH N'!H11/'CPI Deflator 01'!$C17</f>
        <v>11.593871860286388</v>
      </c>
      <c r="F11" s="8">
        <f>'CpH N'!I11/'CPI Deflator 01'!$C17</f>
        <v>8.3778989277359415</v>
      </c>
      <c r="G11" s="8">
        <f>'CpH N'!J11/'CPI Deflator 01'!$C17</f>
        <v>10.3733451409227</v>
      </c>
      <c r="H11" s="8">
        <f>'CpH N'!K11/'CPI Deflator 01'!$C17</f>
        <v>6.2708737403649666</v>
      </c>
      <c r="I11" s="8">
        <f>'CpH N'!L11/'CPI Deflator 01'!$C17</f>
        <v>16.159111379319359</v>
      </c>
      <c r="J11" s="8">
        <f>'CpH N'!M11/'CPI Deflator 01'!$C17</f>
        <v>15.56378146295684</v>
      </c>
      <c r="K11" s="8">
        <f>'CpH N'!N11/'CPI Deflator 01'!$C17</f>
        <v>16.001593176417412</v>
      </c>
      <c r="L11" s="8">
        <f>'CpH N'!O11/'CPI Deflator 01'!$C17</f>
        <v>9.1836217318258146</v>
      </c>
      <c r="M11" s="8">
        <f>'CpH N'!P11/'CPI Deflator 01'!$C17</f>
        <v>13.388384576325999</v>
      </c>
      <c r="N11" s="8">
        <f>'CpH N'!Q11/'CPI Deflator 01'!$C17</f>
        <v>13.298939451958784</v>
      </c>
      <c r="O11" s="8">
        <f>'CpH N'!R11/'CPI Deflator 01'!$C17</f>
        <v>10.252424580236585</v>
      </c>
      <c r="P11" s="8"/>
    </row>
    <row r="12" spans="1:16" x14ac:dyDescent="0.25">
      <c r="A12" s="7" t="s">
        <v>42</v>
      </c>
      <c r="B12" s="8">
        <f>'CpH N'!E12/'CPI Deflator 01'!$C18</f>
        <v>7.3889294183007594</v>
      </c>
      <c r="C12" s="8">
        <f>'CpH N'!F12/'CPI Deflator 01'!$C18</f>
        <v>12.562444648179772</v>
      </c>
      <c r="D12" s="8">
        <f>'CpH N'!G12/'CPI Deflator 01'!$C18</f>
        <v>11.439654637453875</v>
      </c>
      <c r="E12" s="8">
        <f>'CpH N'!H12/'CPI Deflator 01'!$C18</f>
        <v>11.555107822514874</v>
      </c>
      <c r="F12" s="8">
        <f>'CpH N'!I12/'CPI Deflator 01'!$C18</f>
        <v>8.4961393943467343</v>
      </c>
      <c r="G12" s="8">
        <f>'CpH N'!J12/'CPI Deflator 01'!$C18</f>
        <v>10.51186737425132</v>
      </c>
      <c r="H12" s="8">
        <f>'CpH N'!K12/'CPI Deflator 01'!$C18</f>
        <v>6.2425928199242753</v>
      </c>
      <c r="I12" s="8">
        <f>'CpH N'!L12/'CPI Deflator 01'!$C18</f>
        <v>16.074409800618035</v>
      </c>
      <c r="J12" s="8">
        <f>'CpH N'!M12/'CPI Deflator 01'!$C18</f>
        <v>16.054587747410338</v>
      </c>
      <c r="K12" s="8">
        <f>'CpH N'!N12/'CPI Deflator 01'!$C18</f>
        <v>15.923570272554434</v>
      </c>
      <c r="L12" s="8">
        <f>'CpH N'!O12/'CPI Deflator 01'!$C18</f>
        <v>9.8987036817875733</v>
      </c>
      <c r="M12" s="8">
        <f>'CpH N'!P12/'CPI Deflator 01'!$C18</f>
        <v>13.193457221058617</v>
      </c>
      <c r="N12" s="8">
        <f>'CpH N'!Q12/'CPI Deflator 01'!$C18</f>
        <v>13.699839576329946</v>
      </c>
      <c r="O12" s="8">
        <f>'CpH N'!R12/'CPI Deflator 01'!$C18</f>
        <v>10.370284658480877</v>
      </c>
      <c r="P12" s="8"/>
    </row>
    <row r="13" spans="1:16" x14ac:dyDescent="0.25">
      <c r="A13" s="7" t="s">
        <v>43</v>
      </c>
      <c r="B13" s="8">
        <f>'CpH N'!E13/'CPI Deflator 01'!$C19</f>
        <v>7.5512623592833075</v>
      </c>
      <c r="C13" s="8">
        <f>'CpH N'!F13/'CPI Deflator 01'!$C19</f>
        <v>13.308040303762036</v>
      </c>
      <c r="D13" s="8">
        <f>'CpH N'!G13/'CPI Deflator 01'!$C19</f>
        <v>11.731299959398436</v>
      </c>
      <c r="E13" s="8">
        <f>'CpH N'!H13/'CPI Deflator 01'!$C19</f>
        <v>11.86894222812491</v>
      </c>
      <c r="F13" s="8">
        <f>'CpH N'!I13/'CPI Deflator 01'!$C19</f>
        <v>8.4859725548651586</v>
      </c>
      <c r="G13" s="8">
        <f>'CpH N'!J13/'CPI Deflator 01'!$C19</f>
        <v>10.499055198754506</v>
      </c>
      <c r="H13" s="8">
        <f>'CpH N'!K13/'CPI Deflator 01'!$C19</f>
        <v>6.5314509545664716</v>
      </c>
      <c r="I13" s="8">
        <f>'CpH N'!L13/'CPI Deflator 01'!$C19</f>
        <v>16.24889042078085</v>
      </c>
      <c r="J13" s="8">
        <f>'CpH N'!M13/'CPI Deflator 01'!$C19</f>
        <v>15.435940246528443</v>
      </c>
      <c r="K13" s="8">
        <f>'CpH N'!N13/'CPI Deflator 01'!$C19</f>
        <v>15.76934568421909</v>
      </c>
      <c r="L13" s="8">
        <f>'CpH N'!O13/'CPI Deflator 01'!$C19</f>
        <v>9.2655264804926265</v>
      </c>
      <c r="M13" s="8">
        <f>'CpH N'!P13/'CPI Deflator 01'!$C19</f>
        <v>13.104560317904467</v>
      </c>
      <c r="N13" s="8">
        <f>'CpH N'!Q13/'CPI Deflator 01'!$C19</f>
        <v>12.910754320669859</v>
      </c>
      <c r="O13" s="8">
        <f>'CpH N'!R13/'CPI Deflator 01'!$C19</f>
        <v>10.503221840460673</v>
      </c>
      <c r="P13" s="8"/>
    </row>
    <row r="14" spans="1:16" x14ac:dyDescent="0.25">
      <c r="A14" s="7" t="s">
        <v>44</v>
      </c>
      <c r="B14" s="8">
        <f>'CpH N'!E14/'CPI Deflator 01'!$C20</f>
        <v>7.9767873471566269</v>
      </c>
      <c r="C14" s="8">
        <f>'CpH N'!F14/'CPI Deflator 01'!$C20</f>
        <v>13.084658988128337</v>
      </c>
      <c r="D14" s="8">
        <f>'CpH N'!G14/'CPI Deflator 01'!$C20</f>
        <v>11.753868585278989</v>
      </c>
      <c r="E14" s="8">
        <f>'CpH N'!H14/'CPI Deflator 01'!$C20</f>
        <v>11.441466484771253</v>
      </c>
      <c r="F14" s="8">
        <f>'CpH N'!I14/'CPI Deflator 01'!$C20</f>
        <v>8.3563252909109078</v>
      </c>
      <c r="G14" s="8">
        <f>'CpH N'!J14/'CPI Deflator 01'!$C20</f>
        <v>10.645756532959862</v>
      </c>
      <c r="H14" s="8">
        <f>'CpH N'!K14/'CPI Deflator 01'!$C20</f>
        <v>6.5510177252060746</v>
      </c>
      <c r="I14" s="8">
        <f>'CpH N'!L14/'CPI Deflator 01'!$C20</f>
        <v>16.615497450081204</v>
      </c>
      <c r="J14" s="8">
        <f>'CpH N'!M14/'CPI Deflator 01'!$C20</f>
        <v>15.233550381918587</v>
      </c>
      <c r="K14" s="8">
        <f>'CpH N'!N14/'CPI Deflator 01'!$C20</f>
        <v>15.799093879030385</v>
      </c>
      <c r="L14" s="8">
        <f>'CpH N'!O14/'CPI Deflator 01'!$C20</f>
        <v>9.385947743990009</v>
      </c>
      <c r="M14" s="8">
        <f>'CpH N'!P14/'CPI Deflator 01'!$C20</f>
        <v>13.217844352368111</v>
      </c>
      <c r="N14" s="8">
        <f>'CpH N'!Q14/'CPI Deflator 01'!$C20</f>
        <v>13.378072317924277</v>
      </c>
      <c r="O14" s="8">
        <f>'CpH N'!R14/'CPI Deflator 01'!$C20</f>
        <v>10.602224683948062</v>
      </c>
      <c r="P14" s="8"/>
    </row>
    <row r="15" spans="1:16" x14ac:dyDescent="0.25">
      <c r="A15" s="7" t="s">
        <v>45</v>
      </c>
      <c r="B15" s="8">
        <f>'CpH N'!E15/'CPI Deflator 01'!$C21</f>
        <v>7.6206586394951508</v>
      </c>
      <c r="C15" s="8">
        <f>'CpH N'!F15/'CPI Deflator 01'!$C21</f>
        <v>13.574335937987211</v>
      </c>
      <c r="D15" s="8">
        <f>'CpH N'!G15/'CPI Deflator 01'!$C21</f>
        <v>12.06387503175274</v>
      </c>
      <c r="E15" s="8">
        <f>'CpH N'!H15/'CPI Deflator 01'!$C21</f>
        <v>11.825935026851635</v>
      </c>
      <c r="F15" s="8">
        <f>'CpH N'!I15/'CPI Deflator 01'!$C21</f>
        <v>8.5599979551031318</v>
      </c>
      <c r="G15" s="8">
        <f>'CpH N'!J15/'CPI Deflator 01'!$C21</f>
        <v>10.615573859799111</v>
      </c>
      <c r="H15" s="8">
        <f>'CpH N'!K15/'CPI Deflator 01'!$C21</f>
        <v>6.746403548425735</v>
      </c>
      <c r="I15" s="8">
        <f>'CpH N'!L15/'CPI Deflator 01'!$C21</f>
        <v>18.032954786652585</v>
      </c>
      <c r="J15" s="8">
        <f>'CpH N'!M15/'CPI Deflator 01'!$C21</f>
        <v>16.367372121544516</v>
      </c>
      <c r="K15" s="8">
        <f>'CpH N'!N15/'CPI Deflator 01'!$C21</f>
        <v>15.860326873323102</v>
      </c>
      <c r="L15" s="8">
        <f>'CpH N'!O15/'CPI Deflator 01'!$C21</f>
        <v>10.26948701039588</v>
      </c>
      <c r="M15" s="8">
        <f>'CpH N'!P15/'CPI Deflator 01'!$C21</f>
        <v>13.719986387145729</v>
      </c>
      <c r="N15" s="8">
        <f>'CpH N'!Q15/'CPI Deflator 01'!$C21</f>
        <v>13.677415742444309</v>
      </c>
      <c r="O15" s="8">
        <f>'CpH N'!R15/'CPI Deflator 01'!$C21</f>
        <v>10.806359268198964</v>
      </c>
      <c r="P15" s="8"/>
    </row>
    <row r="16" spans="1:16" x14ac:dyDescent="0.25">
      <c r="A16" s="7" t="s">
        <v>46</v>
      </c>
      <c r="B16" s="8">
        <f>'CpH N'!E16/'CPI Deflator 01'!$C22</f>
        <v>7.7981755807672188</v>
      </c>
      <c r="C16" s="8">
        <f>'CpH N'!F16/'CPI Deflator 01'!$C22</f>
        <v>13.56341115486144</v>
      </c>
      <c r="D16" s="8">
        <f>'CpH N'!G16/'CPI Deflator 01'!$C22</f>
        <v>12.094728649768536</v>
      </c>
      <c r="E16" s="8">
        <f>'CpH N'!H16/'CPI Deflator 01'!$C22</f>
        <v>12.096006415472266</v>
      </c>
      <c r="F16" s="8">
        <f>'CpH N'!I16/'CPI Deflator 01'!$C22</f>
        <v>8.7940139346460882</v>
      </c>
      <c r="G16" s="8">
        <f>'CpH N'!J16/'CPI Deflator 01'!$C22</f>
        <v>11.071080589851734</v>
      </c>
      <c r="H16" s="8">
        <f>'CpH N'!K16/'CPI Deflator 01'!$C22</f>
        <v>6.4744625672881497</v>
      </c>
      <c r="I16" s="8">
        <f>'CpH N'!L16/'CPI Deflator 01'!$C22</f>
        <v>17.350979184621323</v>
      </c>
      <c r="J16" s="8">
        <f>'CpH N'!M16/'CPI Deflator 01'!$C22</f>
        <v>16.53899631387236</v>
      </c>
      <c r="K16" s="8">
        <f>'CpH N'!N16/'CPI Deflator 01'!$C22</f>
        <v>16.975503530450592</v>
      </c>
      <c r="L16" s="8">
        <f>'CpH N'!O16/'CPI Deflator 01'!$C22</f>
        <v>10.326605470400601</v>
      </c>
      <c r="M16" s="8">
        <f>'CpH N'!P16/'CPI Deflator 01'!$C22</f>
        <v>13.488697049931741</v>
      </c>
      <c r="N16" s="8">
        <f>'CpH N'!Q16/'CPI Deflator 01'!$C22</f>
        <v>13.893249090211288</v>
      </c>
      <c r="O16" s="8">
        <f>'CpH N'!R16/'CPI Deflator 01'!$C22</f>
        <v>11.076832562551818</v>
      </c>
      <c r="P16" s="8"/>
    </row>
    <row r="17" spans="1:16" x14ac:dyDescent="0.25">
      <c r="A17" s="7" t="s">
        <v>47</v>
      </c>
      <c r="B17" s="8">
        <f>'CpH N'!E17/'CPI Deflator 01'!$C23</f>
        <v>7.9482515598499806</v>
      </c>
      <c r="C17" s="8">
        <f>'CpH N'!F17/'CPI Deflator 01'!$C23</f>
        <v>13.082853618528947</v>
      </c>
      <c r="D17" s="8">
        <f>'CpH N'!G17/'CPI Deflator 01'!$C23</f>
        <v>12.190762233861301</v>
      </c>
      <c r="E17" s="8">
        <f>'CpH N'!H17/'CPI Deflator 01'!$C23</f>
        <v>12.06200360315956</v>
      </c>
      <c r="F17" s="8">
        <f>'CpH N'!I17/'CPI Deflator 01'!$C23</f>
        <v>8.9813419844131968</v>
      </c>
      <c r="G17" s="8">
        <f>'CpH N'!J17/'CPI Deflator 01'!$C23</f>
        <v>10.917281431100696</v>
      </c>
      <c r="H17" s="8">
        <f>'CpH N'!K17/'CPI Deflator 01'!$C23</f>
        <v>6.7184462824802864</v>
      </c>
      <c r="I17" s="8">
        <f>'CpH N'!L17/'CPI Deflator 01'!$C23</f>
        <v>17.598309442968223</v>
      </c>
      <c r="J17" s="8">
        <f>'CpH N'!M17/'CPI Deflator 01'!$C23</f>
        <v>16.490913141040725</v>
      </c>
      <c r="K17" s="8">
        <f>'CpH N'!N17/'CPI Deflator 01'!$C23</f>
        <v>16.985786385554686</v>
      </c>
      <c r="L17" s="8">
        <f>'CpH N'!O17/'CPI Deflator 01'!$C23</f>
        <v>10.366396454272691</v>
      </c>
      <c r="M17" s="8">
        <f>'CpH N'!P17/'CPI Deflator 01'!$C23</f>
        <v>13.345463853330669</v>
      </c>
      <c r="N17" s="8">
        <f>'CpH N'!Q17/'CPI Deflator 01'!$C23</f>
        <v>13.202778986178979</v>
      </c>
      <c r="O17" s="8">
        <f>'CpH N'!R17/'CPI Deflator 01'!$C23</f>
        <v>11.048050949758238</v>
      </c>
      <c r="P17" s="8"/>
    </row>
    <row r="18" spans="1:16" x14ac:dyDescent="0.25">
      <c r="A18" s="7" t="s">
        <v>48</v>
      </c>
      <c r="B18" s="8">
        <f>'CpH N'!E18/'CPI Deflator 01'!$C24</f>
        <v>9.4071290332989008</v>
      </c>
      <c r="C18" s="8">
        <f>'CpH N'!F18/'CPI Deflator 01'!$C24</f>
        <v>14.151717849087024</v>
      </c>
      <c r="D18" s="8">
        <f>'CpH N'!G18/'CPI Deflator 01'!$C24</f>
        <v>11.96851355187321</v>
      </c>
      <c r="E18" s="8">
        <f>'CpH N'!H18/'CPI Deflator 01'!$C24</f>
        <v>12.566511993413799</v>
      </c>
      <c r="F18" s="8">
        <f>'CpH N'!I18/'CPI Deflator 01'!$C24</f>
        <v>8.8371646995283015</v>
      </c>
      <c r="G18" s="8">
        <f>'CpH N'!J18/'CPI Deflator 01'!$C24</f>
        <v>11.10244135878219</v>
      </c>
      <c r="H18" s="8">
        <f>'CpH N'!K18/'CPI Deflator 01'!$C24</f>
        <v>6.8345740862212709</v>
      </c>
      <c r="I18" s="8">
        <f>'CpH N'!L18/'CPI Deflator 01'!$C24</f>
        <v>18.335738922086385</v>
      </c>
      <c r="J18" s="8">
        <f>'CpH N'!M18/'CPI Deflator 01'!$C24</f>
        <v>17.097839209356874</v>
      </c>
      <c r="K18" s="8">
        <f>'CpH N'!N18/'CPI Deflator 01'!$C24</f>
        <v>15.944665509468617</v>
      </c>
      <c r="L18" s="8">
        <f>'CpH N'!O18/'CPI Deflator 01'!$C24</f>
        <v>9.9767605522388667</v>
      </c>
      <c r="M18" s="8">
        <f>'CpH N'!P18/'CPI Deflator 01'!$C24</f>
        <v>13.459377270576301</v>
      </c>
      <c r="N18" s="8">
        <f>'CpH N'!Q18/'CPI Deflator 01'!$C24</f>
        <v>14.019034185429705</v>
      </c>
      <c r="O18" s="8">
        <f>'CpH N'!R18/'CPI Deflator 01'!$C24</f>
        <v>11.237186623127087</v>
      </c>
      <c r="P18" s="8"/>
    </row>
    <row r="19" spans="1:16" x14ac:dyDescent="0.25">
      <c r="A19" s="7" t="s">
        <v>49</v>
      </c>
      <c r="B19" s="8">
        <f>'CpH N'!E19/'CPI Deflator 01'!$C25</f>
        <v>9.1835964118484696</v>
      </c>
      <c r="C19" s="8">
        <f>'CpH N'!F19/'CPI Deflator 01'!$C25</f>
        <v>14.406763386086384</v>
      </c>
      <c r="D19" s="8">
        <f>'CpH N'!G19/'CPI Deflator 01'!$C25</f>
        <v>12.328307427488665</v>
      </c>
      <c r="E19" s="8">
        <f>'CpH N'!H19/'CPI Deflator 01'!$C25</f>
        <v>12.739028881748428</v>
      </c>
      <c r="F19" s="8">
        <f>'CpH N'!I19/'CPI Deflator 01'!$C25</f>
        <v>9.140360482527214</v>
      </c>
      <c r="G19" s="8">
        <f>'CpH N'!J19/'CPI Deflator 01'!$C25</f>
        <v>11.275292026961438</v>
      </c>
      <c r="H19" s="8">
        <f>'CpH N'!K19/'CPI Deflator 01'!$C25</f>
        <v>6.9114859258177939</v>
      </c>
      <c r="I19" s="8">
        <f>'CpH N'!L19/'CPI Deflator 01'!$C25</f>
        <v>18.700086537447397</v>
      </c>
      <c r="J19" s="8">
        <f>'CpH N'!M19/'CPI Deflator 01'!$C25</f>
        <v>16.961279913738281</v>
      </c>
      <c r="K19" s="8">
        <f>'CpH N'!N19/'CPI Deflator 01'!$C25</f>
        <v>17.005142616765692</v>
      </c>
      <c r="L19" s="8">
        <f>'CpH N'!O19/'CPI Deflator 01'!$C25</f>
        <v>10.441511915817884</v>
      </c>
      <c r="M19" s="8">
        <f>'CpH N'!P19/'CPI Deflator 01'!$C25</f>
        <v>13.792665276527675</v>
      </c>
      <c r="N19" s="8">
        <f>'CpH N'!Q19/'CPI Deflator 01'!$C25</f>
        <v>14.250577396460436</v>
      </c>
      <c r="O19" s="8">
        <f>'CpH N'!R19/'CPI Deflator 01'!$C25</f>
        <v>11.396628433003368</v>
      </c>
      <c r="P19" s="8"/>
    </row>
    <row r="20" spans="1:16" x14ac:dyDescent="0.25">
      <c r="A20" s="7" t="s">
        <v>50</v>
      </c>
      <c r="B20" s="8">
        <f>'CpH N'!E20/'CPI Deflator 01'!$C26</f>
        <v>8.787666562705386</v>
      </c>
      <c r="C20" s="8">
        <f>'CpH N'!F20/'CPI Deflator 01'!$C26</f>
        <v>14.386436347710124</v>
      </c>
      <c r="D20" s="8">
        <f>'CpH N'!G20/'CPI Deflator 01'!$C26</f>
        <v>12.451305819041066</v>
      </c>
      <c r="E20" s="8">
        <f>'CpH N'!H20/'CPI Deflator 01'!$C26</f>
        <v>12.668481399250421</v>
      </c>
      <c r="F20" s="8">
        <f>'CpH N'!I20/'CPI Deflator 01'!$C26</f>
        <v>9.2676968868630158</v>
      </c>
      <c r="G20" s="8">
        <f>'CpH N'!J20/'CPI Deflator 01'!$C26</f>
        <v>11.232842976459747</v>
      </c>
      <c r="H20" s="8">
        <f>'CpH N'!K20/'CPI Deflator 01'!$C26</f>
        <v>6.856660266770648</v>
      </c>
      <c r="I20" s="8">
        <f>'CpH N'!L20/'CPI Deflator 01'!$C26</f>
        <v>18.706727788016497</v>
      </c>
      <c r="J20" s="8">
        <f>'CpH N'!M20/'CPI Deflator 01'!$C26</f>
        <v>16.504072158744858</v>
      </c>
      <c r="K20" s="8">
        <f>'CpH N'!N20/'CPI Deflator 01'!$C26</f>
        <v>17.73440717761493</v>
      </c>
      <c r="L20" s="8">
        <f>'CpH N'!O20/'CPI Deflator 01'!$C26</f>
        <v>10.704407351208655</v>
      </c>
      <c r="M20" s="8">
        <f>'CpH N'!P20/'CPI Deflator 01'!$C26</f>
        <v>13.861594147103579</v>
      </c>
      <c r="N20" s="8">
        <f>'CpH N'!Q20/'CPI Deflator 01'!$C26</f>
        <v>14.209901985788413</v>
      </c>
      <c r="O20" s="8">
        <f>'CpH N'!R20/'CPI Deflator 01'!$C26</f>
        <v>11.3385777646665</v>
      </c>
      <c r="P20" s="8"/>
    </row>
    <row r="21" spans="1:16" x14ac:dyDescent="0.25">
      <c r="A21" s="7" t="s">
        <v>51</v>
      </c>
      <c r="B21" s="8">
        <f>'CpH N'!E21/'CPI Deflator 01'!$C27</f>
        <v>8.6402032499922683</v>
      </c>
      <c r="C21" s="8">
        <f>'CpH N'!F21/'CPI Deflator 01'!$C27</f>
        <v>13.628752079211985</v>
      </c>
      <c r="D21" s="8">
        <f>'CpH N'!G21/'CPI Deflator 01'!$C27</f>
        <v>12.573785636753891</v>
      </c>
      <c r="E21" s="8">
        <f>'CpH N'!H21/'CPI Deflator 01'!$C27</f>
        <v>12.610234154884333</v>
      </c>
      <c r="F21" s="8">
        <f>'CpH N'!I21/'CPI Deflator 01'!$C27</f>
        <v>9.0588474356397413</v>
      </c>
      <c r="G21" s="8">
        <f>'CpH N'!J21/'CPI Deflator 01'!$C27</f>
        <v>11.425840722222748</v>
      </c>
      <c r="H21" s="8">
        <f>'CpH N'!K21/'CPI Deflator 01'!$C27</f>
        <v>7.1516972735026787</v>
      </c>
      <c r="I21" s="8">
        <f>'CpH N'!L21/'CPI Deflator 01'!$C27</f>
        <v>19.713217399949844</v>
      </c>
      <c r="J21" s="8">
        <f>'CpH N'!M21/'CPI Deflator 01'!$C27</f>
        <v>16.574264089440241</v>
      </c>
      <c r="K21" s="8">
        <f>'CpH N'!N21/'CPI Deflator 01'!$C27</f>
        <v>18.22369794198401</v>
      </c>
      <c r="L21" s="8">
        <f>'CpH N'!O21/'CPI Deflator 01'!$C27</f>
        <v>10.409941351013599</v>
      </c>
      <c r="M21" s="8">
        <f>'CpH N'!P21/'CPI Deflator 01'!$C27</f>
        <v>13.745980919698354</v>
      </c>
      <c r="N21" s="8">
        <f>'CpH N'!Q21/'CPI Deflator 01'!$C27</f>
        <v>14.14832378128326</v>
      </c>
      <c r="O21" s="8">
        <f>'CpH N'!R21/'CPI Deflator 01'!$C27</f>
        <v>11.340133377251282</v>
      </c>
      <c r="P21" s="8"/>
    </row>
    <row r="22" spans="1:16" x14ac:dyDescent="0.25">
      <c r="A22" s="7" t="s">
        <v>52</v>
      </c>
      <c r="B22" s="8">
        <f>'CpH N'!E22/'CPI Deflator 01'!$C28</f>
        <v>9.2872214770432606</v>
      </c>
      <c r="C22" s="8">
        <f>'CpH N'!F22/'CPI Deflator 01'!$C28</f>
        <v>14.214828624930878</v>
      </c>
      <c r="D22" s="8">
        <f>'CpH N'!G22/'CPI Deflator 01'!$C28</f>
        <v>12.746611828178201</v>
      </c>
      <c r="E22" s="8">
        <f>'CpH N'!H22/'CPI Deflator 01'!$C28</f>
        <v>13.15285064841088</v>
      </c>
      <c r="F22" s="8">
        <f>'CpH N'!I22/'CPI Deflator 01'!$C28</f>
        <v>9.5588250416238942</v>
      </c>
      <c r="G22" s="8">
        <f>'CpH N'!J22/'CPI Deflator 01'!$C28</f>
        <v>11.844511532893026</v>
      </c>
      <c r="H22" s="8">
        <f>'CpH N'!K22/'CPI Deflator 01'!$C28</f>
        <v>7.0865007043595423</v>
      </c>
      <c r="I22" s="8">
        <f>'CpH N'!L22/'CPI Deflator 01'!$C28</f>
        <v>18.909521087285921</v>
      </c>
      <c r="J22" s="8">
        <f>'CpH N'!M22/'CPI Deflator 01'!$C28</f>
        <v>16.688589407918485</v>
      </c>
      <c r="K22" s="8">
        <f>'CpH N'!N22/'CPI Deflator 01'!$C28</f>
        <v>17.510185704975544</v>
      </c>
      <c r="L22" s="8">
        <f>'CpH N'!O22/'CPI Deflator 01'!$C28</f>
        <v>11.113102865541627</v>
      </c>
      <c r="M22" s="8">
        <f>'CpH N'!P22/'CPI Deflator 01'!$C28</f>
        <v>13.917608838426805</v>
      </c>
      <c r="N22" s="8">
        <f>'CpH N'!Q22/'CPI Deflator 01'!$C28</f>
        <v>14.376312902660313</v>
      </c>
      <c r="O22" s="8">
        <f>'CpH N'!R22/'CPI Deflator 01'!$C28</f>
        <v>11.692656885045714</v>
      </c>
      <c r="P22" s="8"/>
    </row>
    <row r="23" spans="1:16" x14ac:dyDescent="0.25">
      <c r="A23" s="7" t="s">
        <v>53</v>
      </c>
      <c r="B23" s="8">
        <f>'CpH N'!E23/'CPI Deflator 01'!$C29</f>
        <v>8.7907253082713055</v>
      </c>
      <c r="C23" s="8">
        <f>'CpH N'!F23/'CPI Deflator 01'!$C29</f>
        <v>14.519902969019801</v>
      </c>
      <c r="D23" s="8">
        <f>'CpH N'!G23/'CPI Deflator 01'!$C29</f>
        <v>12.889354420969859</v>
      </c>
      <c r="E23" s="8">
        <f>'CpH N'!H23/'CPI Deflator 01'!$C29</f>
        <v>13.088246338346385</v>
      </c>
      <c r="F23" s="8">
        <f>'CpH N'!I23/'CPI Deflator 01'!$C29</f>
        <v>9.3099228842927531</v>
      </c>
      <c r="G23" s="8">
        <f>'CpH N'!J23/'CPI Deflator 01'!$C29</f>
        <v>11.269071511180105</v>
      </c>
      <c r="H23" s="8">
        <f>'CpH N'!K23/'CPI Deflator 01'!$C29</f>
        <v>7.5881493734122882</v>
      </c>
      <c r="I23" s="8">
        <f>'CpH N'!L23/'CPI Deflator 01'!$C29</f>
        <v>20.29784713815534</v>
      </c>
      <c r="J23" s="8">
        <f>'CpH N'!M23/'CPI Deflator 01'!$C29</f>
        <v>16.50038263458427</v>
      </c>
      <c r="K23" s="8">
        <f>'CpH N'!N23/'CPI Deflator 01'!$C29</f>
        <v>18.021430655909317</v>
      </c>
      <c r="L23" s="8">
        <f>'CpH N'!O23/'CPI Deflator 01'!$C29</f>
        <v>10.434777907294917</v>
      </c>
      <c r="M23" s="8">
        <f>'CpH N'!P23/'CPI Deflator 01'!$C29</f>
        <v>14.257952565962542</v>
      </c>
      <c r="N23" s="8">
        <f>'CpH N'!Q23/'CPI Deflator 01'!$C29</f>
        <v>13.985510941513436</v>
      </c>
      <c r="O23" s="8">
        <f>'CpH N'!R23/'CPI Deflator 01'!$C29</f>
        <v>11.632782546713413</v>
      </c>
      <c r="P23" s="8"/>
    </row>
    <row r="24" spans="1:16" x14ac:dyDescent="0.25">
      <c r="A24" s="7" t="s">
        <v>54</v>
      </c>
      <c r="B24" s="8">
        <f>'CpH N'!E24/'CPI Deflator 01'!$C30</f>
        <v>8.3203923661841497</v>
      </c>
      <c r="C24" s="8">
        <f>'CpH N'!F24/'CPI Deflator 01'!$C30</f>
        <v>14.271664390297017</v>
      </c>
      <c r="D24" s="8">
        <f>'CpH N'!G24/'CPI Deflator 01'!$C30</f>
        <v>13.182742168138727</v>
      </c>
      <c r="E24" s="8">
        <f>'CpH N'!H24/'CPI Deflator 01'!$C30</f>
        <v>13.086374235804971</v>
      </c>
      <c r="F24" s="8">
        <f>'CpH N'!I24/'CPI Deflator 01'!$C30</f>
        <v>9.6583793132492648</v>
      </c>
      <c r="G24" s="8">
        <f>'CpH N'!J24/'CPI Deflator 01'!$C30</f>
        <v>11.493307427649516</v>
      </c>
      <c r="H24" s="8">
        <f>'CpH N'!K24/'CPI Deflator 01'!$C30</f>
        <v>7.8497553859025677</v>
      </c>
      <c r="I24" s="8">
        <f>'CpH N'!L24/'CPI Deflator 01'!$C30</f>
        <v>18.632713537504873</v>
      </c>
      <c r="J24" s="8">
        <f>'CpH N'!M24/'CPI Deflator 01'!$C30</f>
        <v>16.854901456264606</v>
      </c>
      <c r="K24" s="8">
        <f>'CpH N'!N24/'CPI Deflator 01'!$C30</f>
        <v>18.151437325781941</v>
      </c>
      <c r="L24" s="8">
        <f>'CpH N'!O24/'CPI Deflator 01'!$C30</f>
        <v>10.998936913050855</v>
      </c>
      <c r="M24" s="8">
        <f>'CpH N'!P24/'CPI Deflator 01'!$C30</f>
        <v>14.005711999316391</v>
      </c>
      <c r="N24" s="8">
        <f>'CpH N'!Q24/'CPI Deflator 01'!$C30</f>
        <v>14.2902383215381</v>
      </c>
      <c r="O24" s="8">
        <f>'CpH N'!R24/'CPI Deflator 01'!$C30</f>
        <v>11.657606403134899</v>
      </c>
      <c r="P24" s="8"/>
    </row>
    <row r="25" spans="1:16" x14ac:dyDescent="0.25">
      <c r="A25" s="7" t="s">
        <v>55</v>
      </c>
      <c r="B25" s="8">
        <f>'CpH N'!E25/'CPI Deflator 01'!$C31</f>
        <v>8.5564768232801054</v>
      </c>
      <c r="C25" s="8">
        <f>'CpH N'!F25/'CPI Deflator 01'!$C31</f>
        <v>15.796985881045893</v>
      </c>
      <c r="D25" s="8">
        <f>'CpH N'!G25/'CPI Deflator 01'!$C31</f>
        <v>13.123288788244631</v>
      </c>
      <c r="E25" s="8">
        <f>'CpH N'!H25/'CPI Deflator 01'!$C31</f>
        <v>12.900095786848375</v>
      </c>
      <c r="F25" s="8">
        <f>'CpH N'!I25/'CPI Deflator 01'!$C31</f>
        <v>9.347403491323572</v>
      </c>
      <c r="G25" s="8">
        <f>'CpH N'!J25/'CPI Deflator 01'!$C31</f>
        <v>12.009304406059455</v>
      </c>
      <c r="H25" s="8">
        <f>'CpH N'!K25/'CPI Deflator 01'!$C31</f>
        <v>7.1660683559434633</v>
      </c>
      <c r="I25" s="8">
        <f>'CpH N'!L25/'CPI Deflator 01'!$C31</f>
        <v>20.507773703032733</v>
      </c>
      <c r="J25" s="8">
        <f>'CpH N'!M25/'CPI Deflator 01'!$C31</f>
        <v>17.436361286658002</v>
      </c>
      <c r="K25" s="8">
        <f>'CpH N'!N25/'CPI Deflator 01'!$C31</f>
        <v>17.973136278221368</v>
      </c>
      <c r="L25" s="8">
        <f>'CpH N'!O25/'CPI Deflator 01'!$C31</f>
        <v>11.098271138516692</v>
      </c>
      <c r="M25" s="8">
        <f>'CpH N'!P25/'CPI Deflator 01'!$C31</f>
        <v>14.097641527670723</v>
      </c>
      <c r="N25" s="8">
        <f>'CpH N'!Q25/'CPI Deflator 01'!$C31</f>
        <v>14.031876958750029</v>
      </c>
      <c r="O25" s="8">
        <f>'CpH N'!R25/'CPI Deflator 01'!$C31</f>
        <v>11.971170161997986</v>
      </c>
      <c r="P25" s="8"/>
    </row>
    <row r="26" spans="1:16" x14ac:dyDescent="0.25">
      <c r="A26" s="7" t="s">
        <v>56</v>
      </c>
      <c r="B26" s="8">
        <f>'CpH N'!E26/'CPI Deflator 01'!$C32</f>
        <v>9.4107049370430769</v>
      </c>
      <c r="C26" s="8">
        <f>'CpH N'!F26/'CPI Deflator 01'!$C32</f>
        <v>14.167364047574495</v>
      </c>
      <c r="D26" s="8">
        <f>'CpH N'!G26/'CPI Deflator 01'!$C32</f>
        <v>13.264035863484581</v>
      </c>
      <c r="E26" s="8">
        <f>'CpH N'!H26/'CPI Deflator 01'!$C32</f>
        <v>13.262096500250957</v>
      </c>
      <c r="F26" s="8">
        <f>'CpH N'!I26/'CPI Deflator 01'!$C32</f>
        <v>9.0842194945784485</v>
      </c>
      <c r="G26" s="8">
        <f>'CpH N'!J26/'CPI Deflator 01'!$C32</f>
        <v>11.953452928153546</v>
      </c>
      <c r="H26" s="8">
        <f>'CpH N'!K26/'CPI Deflator 01'!$C32</f>
        <v>7.1782590296823843</v>
      </c>
      <c r="I26" s="8">
        <f>'CpH N'!L26/'CPI Deflator 01'!$C32</f>
        <v>19.681265636356272</v>
      </c>
      <c r="J26" s="8">
        <f>'CpH N'!M26/'CPI Deflator 01'!$C32</f>
        <v>17.267904298910398</v>
      </c>
      <c r="K26" s="8">
        <f>'CpH N'!N26/'CPI Deflator 01'!$C32</f>
        <v>16.51032567347788</v>
      </c>
      <c r="L26" s="8">
        <f>'CpH N'!O26/'CPI Deflator 01'!$C32</f>
        <v>11.314653330780656</v>
      </c>
      <c r="M26" s="8">
        <f>'CpH N'!P26/'CPI Deflator 01'!$C32</f>
        <v>14.400599507937137</v>
      </c>
      <c r="N26" s="8">
        <f>'CpH N'!Q26/'CPI Deflator 01'!$C32</f>
        <v>14.731000629612604</v>
      </c>
      <c r="O26" s="8">
        <f>'CpH N'!R26/'CPI Deflator 01'!$C32</f>
        <v>12.050977480132614</v>
      </c>
      <c r="P26" s="8"/>
    </row>
    <row r="27" spans="1:16" x14ac:dyDescent="0.25">
      <c r="A27" s="7" t="s">
        <v>57</v>
      </c>
      <c r="B27" s="8">
        <f>'CpH N'!E27/'CPI Deflator 01'!$C33</f>
        <v>8.9307036856091777</v>
      </c>
      <c r="C27" s="8">
        <f>'CpH N'!F27/'CPI Deflator 01'!$C33</f>
        <v>14.848924207780824</v>
      </c>
      <c r="D27" s="8">
        <f>'CpH N'!G27/'CPI Deflator 01'!$C33</f>
        <v>13.298568913147266</v>
      </c>
      <c r="E27" s="8">
        <f>'CpH N'!H27/'CPI Deflator 01'!$C33</f>
        <v>13.408195015295384</v>
      </c>
      <c r="F27" s="8">
        <f>'CpH N'!I27/'CPI Deflator 01'!$C33</f>
        <v>9.5086423867221157</v>
      </c>
      <c r="G27" s="8">
        <f>'CpH N'!J27/'CPI Deflator 01'!$C33</f>
        <v>11.652313531659317</v>
      </c>
      <c r="H27" s="8">
        <f>'CpH N'!K27/'CPI Deflator 01'!$C33</f>
        <v>7.4363334225511784</v>
      </c>
      <c r="I27" s="8">
        <f>'CpH N'!L27/'CPI Deflator 01'!$C33</f>
        <v>18.963708152604603</v>
      </c>
      <c r="J27" s="8">
        <f>'CpH N'!M27/'CPI Deflator 01'!$C33</f>
        <v>16.580960909250141</v>
      </c>
      <c r="K27" s="8">
        <f>'CpH N'!N27/'CPI Deflator 01'!$C33</f>
        <v>18.60155852978486</v>
      </c>
      <c r="L27" s="8">
        <f>'CpH N'!O27/'CPI Deflator 01'!$C33</f>
        <v>11.232717209242303</v>
      </c>
      <c r="M27" s="8">
        <f>'CpH N'!P27/'CPI Deflator 01'!$C33</f>
        <v>14.344064019125293</v>
      </c>
      <c r="N27" s="8">
        <f>'CpH N'!Q27/'CPI Deflator 01'!$C33</f>
        <v>14.73421820387833</v>
      </c>
      <c r="O27" s="8">
        <f>'CpH N'!R27/'CPI Deflator 01'!$C33</f>
        <v>12.22900887901298</v>
      </c>
      <c r="P27" s="8"/>
    </row>
    <row r="28" spans="1:16" x14ac:dyDescent="0.25">
      <c r="A28" s="7" t="s">
        <v>58</v>
      </c>
      <c r="B28" s="8">
        <f>'CpH N'!E28/'CPI Deflator 01'!$C34</f>
        <v>9.1462644575419088</v>
      </c>
      <c r="C28" s="8">
        <f>'CpH N'!F28/'CPI Deflator 01'!$C34</f>
        <v>15.42798779257533</v>
      </c>
      <c r="D28" s="8">
        <f>'CpH N'!G28/'CPI Deflator 01'!$C34</f>
        <v>13.49618936439507</v>
      </c>
      <c r="E28" s="8">
        <f>'CpH N'!H28/'CPI Deflator 01'!$C34</f>
        <v>13.466324003326953</v>
      </c>
      <c r="F28" s="8">
        <f>'CpH N'!I28/'CPI Deflator 01'!$C34</f>
        <v>9.3136266510145909</v>
      </c>
      <c r="G28" s="8">
        <f>'CpH N'!J28/'CPI Deflator 01'!$C34</f>
        <v>11.794981096846703</v>
      </c>
      <c r="H28" s="8">
        <f>'CpH N'!K28/'CPI Deflator 01'!$C34</f>
        <v>7.5381117672422215</v>
      </c>
      <c r="I28" s="8">
        <f>'CpH N'!L28/'CPI Deflator 01'!$C34</f>
        <v>18.932714788419229</v>
      </c>
      <c r="J28" s="8">
        <f>'CpH N'!M28/'CPI Deflator 01'!$C34</f>
        <v>17.799245441768335</v>
      </c>
      <c r="K28" s="8">
        <f>'CpH N'!N28/'CPI Deflator 01'!$C34</f>
        <v>18.489037526275276</v>
      </c>
      <c r="L28" s="8">
        <f>'CpH N'!O28/'CPI Deflator 01'!$C34</f>
        <v>11.485817952193008</v>
      </c>
      <c r="M28" s="8">
        <f>'CpH N'!P28/'CPI Deflator 01'!$C34</f>
        <v>14.583141998105321</v>
      </c>
      <c r="N28" s="8">
        <f>'CpH N'!Q28/'CPI Deflator 01'!$C34</f>
        <v>14.631577962407778</v>
      </c>
      <c r="O28" s="8">
        <f>'CpH N'!R28/'CPI Deflator 01'!$C34</f>
        <v>11.809468050861748</v>
      </c>
      <c r="P28" s="8"/>
    </row>
    <row r="29" spans="1:16" x14ac:dyDescent="0.25">
      <c r="A29" s="7" t="s">
        <v>59</v>
      </c>
      <c r="B29" s="8">
        <f>'CpH N'!E29/'CPI Deflator 01'!$C35</f>
        <v>8.5807806927970116</v>
      </c>
      <c r="C29" s="8">
        <f>'CpH N'!F29/'CPI Deflator 01'!$C35</f>
        <v>15.404246054295662</v>
      </c>
      <c r="D29" s="8">
        <f>'CpH N'!G29/'CPI Deflator 01'!$C35</f>
        <v>13.217308890606956</v>
      </c>
      <c r="E29" s="8">
        <f>'CpH N'!H29/'CPI Deflator 01'!$C35</f>
        <v>13.073044101468378</v>
      </c>
      <c r="F29" s="8">
        <f>'CpH N'!I29/'CPI Deflator 01'!$C35</f>
        <v>9.5736093194915775</v>
      </c>
      <c r="G29" s="8">
        <f>'CpH N'!J29/'CPI Deflator 01'!$C35</f>
        <v>12.049913355461182</v>
      </c>
      <c r="H29" s="8">
        <f>'CpH N'!K29/'CPI Deflator 01'!$C35</f>
        <v>7.7871479307775955</v>
      </c>
      <c r="I29" s="8">
        <f>'CpH N'!L29/'CPI Deflator 01'!$C35</f>
        <v>19.573039289079773</v>
      </c>
      <c r="J29" s="8">
        <f>'CpH N'!M29/'CPI Deflator 01'!$C35</f>
        <v>18.199966343164249</v>
      </c>
      <c r="K29" s="8">
        <f>'CpH N'!N29/'CPI Deflator 01'!$C35</f>
        <v>17.917332879675136</v>
      </c>
      <c r="L29" s="8">
        <f>'CpH N'!O29/'CPI Deflator 01'!$C35</f>
        <v>10.777518608012596</v>
      </c>
      <c r="M29" s="8">
        <f>'CpH N'!P29/'CPI Deflator 01'!$C35</f>
        <v>14.753339495495206</v>
      </c>
      <c r="N29" s="8">
        <f>'CpH N'!Q29/'CPI Deflator 01'!$C35</f>
        <v>14.640670863089897</v>
      </c>
      <c r="O29" s="8">
        <f>'CpH N'!R29/'CPI Deflator 01'!$C35</f>
        <v>12.295225261074222</v>
      </c>
      <c r="P29" s="8"/>
    </row>
    <row r="30" spans="1:16" x14ac:dyDescent="0.25">
      <c r="A30" s="7" t="s">
        <v>60</v>
      </c>
      <c r="B30" s="8">
        <f>'CpH N'!E30/'CPI Deflator 01'!$C36</f>
        <v>8.9375423004725469</v>
      </c>
      <c r="C30" s="8">
        <f>'CpH N'!F30/'CPI Deflator 01'!$C36</f>
        <v>14.990795457511073</v>
      </c>
      <c r="D30" s="8">
        <f>'CpH N'!G30/'CPI Deflator 01'!$C36</f>
        <v>13.145631898836255</v>
      </c>
      <c r="E30" s="8">
        <f>'CpH N'!H30/'CPI Deflator 01'!$C36</f>
        <v>13.894621190041093</v>
      </c>
      <c r="F30" s="8">
        <f>'CpH N'!I30/'CPI Deflator 01'!$C36</f>
        <v>9.6472751637092866</v>
      </c>
      <c r="G30" s="8">
        <f>'CpH N'!J30/'CPI Deflator 01'!$C36</f>
        <v>12.06515398286666</v>
      </c>
      <c r="H30" s="8">
        <f>'CpH N'!K30/'CPI Deflator 01'!$C36</f>
        <v>7.75240647583529</v>
      </c>
      <c r="I30" s="8">
        <f>'CpH N'!L30/'CPI Deflator 01'!$C36</f>
        <v>19.184752733210406</v>
      </c>
      <c r="J30" s="8">
        <f>'CpH N'!M30/'CPI Deflator 01'!$C36</f>
        <v>17.614236915635672</v>
      </c>
      <c r="K30" s="8">
        <f>'CpH N'!N30/'CPI Deflator 01'!$C36</f>
        <v>18.800845472996063</v>
      </c>
      <c r="L30" s="8">
        <f>'CpH N'!O30/'CPI Deflator 01'!$C36</f>
        <v>11.381857802032997</v>
      </c>
      <c r="M30" s="8">
        <f>'CpH N'!P30/'CPI Deflator 01'!$C36</f>
        <v>14.88040697419075</v>
      </c>
      <c r="N30" s="8">
        <f>'CpH N'!Q30/'CPI Deflator 01'!$C36</f>
        <v>15.014792899311693</v>
      </c>
      <c r="O30" s="8">
        <f>'CpH N'!R30/'CPI Deflator 01'!$C36</f>
        <v>12.204987508819812</v>
      </c>
      <c r="P30" s="8"/>
    </row>
    <row r="31" spans="1:16" x14ac:dyDescent="0.25">
      <c r="A31" s="7" t="s">
        <v>61</v>
      </c>
      <c r="B31" s="8">
        <f>'CpH N'!E31/'CPI Deflator 01'!$C37</f>
        <v>8.4165183729911366</v>
      </c>
      <c r="C31" s="8">
        <f>'CpH N'!F31/'CPI Deflator 01'!$C37</f>
        <v>14.899448197405198</v>
      </c>
      <c r="D31" s="8">
        <f>'CpH N'!G31/'CPI Deflator 01'!$C37</f>
        <v>13.536460670587836</v>
      </c>
      <c r="E31" s="8">
        <f>'CpH N'!H31/'CPI Deflator 01'!$C37</f>
        <v>14.115326279074511</v>
      </c>
      <c r="F31" s="8">
        <f>'CpH N'!I31/'CPI Deflator 01'!$C37</f>
        <v>9.4715636151964908</v>
      </c>
      <c r="G31" s="8">
        <f>'CpH N'!J31/'CPI Deflator 01'!$C37</f>
        <v>12.582539853127814</v>
      </c>
      <c r="H31" s="8">
        <f>'CpH N'!K31/'CPI Deflator 01'!$C37</f>
        <v>7.6530344014317935</v>
      </c>
      <c r="I31" s="8">
        <f>'CpH N'!L31/'CPI Deflator 01'!$C37</f>
        <v>19.548297275391398</v>
      </c>
      <c r="J31" s="8">
        <f>'CpH N'!M31/'CPI Deflator 01'!$C37</f>
        <v>17.91064548072702</v>
      </c>
      <c r="K31" s="8">
        <f>'CpH N'!N31/'CPI Deflator 01'!$C37</f>
        <v>17.431102095812328</v>
      </c>
      <c r="L31" s="8">
        <f>'CpH N'!O31/'CPI Deflator 01'!$C37</f>
        <v>11.410422091469458</v>
      </c>
      <c r="M31" s="8">
        <f>'CpH N'!P31/'CPI Deflator 01'!$C37</f>
        <v>15.354364655524311</v>
      </c>
      <c r="N31" s="8">
        <f>'CpH N'!Q31/'CPI Deflator 01'!$C37</f>
        <v>15.069216587252322</v>
      </c>
      <c r="O31" s="8">
        <f>'CpH N'!R31/'CPI Deflator 01'!$C37</f>
        <v>12.174687718815978</v>
      </c>
      <c r="P31" s="8"/>
    </row>
    <row r="32" spans="1:16" x14ac:dyDescent="0.25">
      <c r="A32" s="7" t="s">
        <v>62</v>
      </c>
      <c r="B32" s="8">
        <f>'CpH N'!E32/'CPI Deflator 01'!$C38</f>
        <v>8.6982698510181375</v>
      </c>
      <c r="C32" s="8">
        <f>'CpH N'!F32/'CPI Deflator 01'!$C38</f>
        <v>14.189889624045822</v>
      </c>
      <c r="D32" s="8">
        <f>'CpH N'!G32/'CPI Deflator 01'!$C38</f>
        <v>13.491178448125858</v>
      </c>
      <c r="E32" s="8">
        <f>'CpH N'!H32/'CPI Deflator 01'!$C38</f>
        <v>14.113311664059815</v>
      </c>
      <c r="F32" s="8">
        <f>'CpH N'!I32/'CPI Deflator 01'!$C38</f>
        <v>10.013357476131107</v>
      </c>
      <c r="G32" s="8">
        <f>'CpH N'!J32/'CPI Deflator 01'!$C38</f>
        <v>12.383705695369773</v>
      </c>
      <c r="H32" s="8">
        <f>'CpH N'!K32/'CPI Deflator 01'!$C38</f>
        <v>7.826324026871796</v>
      </c>
      <c r="I32" s="8">
        <f>'CpH N'!L32/'CPI Deflator 01'!$C38</f>
        <v>20.884468935596647</v>
      </c>
      <c r="J32" s="8">
        <f>'CpH N'!M32/'CPI Deflator 01'!$C38</f>
        <v>18.530136045017571</v>
      </c>
      <c r="K32" s="8">
        <f>'CpH N'!N32/'CPI Deflator 01'!$C38</f>
        <v>18.444764545766372</v>
      </c>
      <c r="L32" s="8">
        <f>'CpH N'!O32/'CPI Deflator 01'!$C38</f>
        <v>11.838716653522278</v>
      </c>
      <c r="M32" s="8">
        <f>'CpH N'!P32/'CPI Deflator 01'!$C38</f>
        <v>14.986762858271844</v>
      </c>
      <c r="N32" s="8">
        <f>'CpH N'!Q32/'CPI Deflator 01'!$C38</f>
        <v>15.217407655919837</v>
      </c>
      <c r="O32" s="8">
        <f>'CpH N'!R32/'CPI Deflator 01'!$C38</f>
        <v>12.807717025024715</v>
      </c>
      <c r="P32" s="8"/>
    </row>
    <row r="33" spans="1:16" x14ac:dyDescent="0.25">
      <c r="A33" s="7" t="s">
        <v>63</v>
      </c>
      <c r="B33" s="8">
        <f>'CpH N'!E33/'CPI Deflator 01'!$C39</f>
        <v>8.259494419396809</v>
      </c>
      <c r="C33" s="8">
        <f>'CpH N'!F33/'CPI Deflator 01'!$C39</f>
        <v>15.050749675771746</v>
      </c>
      <c r="D33" s="8">
        <f>'CpH N'!G33/'CPI Deflator 01'!$C39</f>
        <v>13.683472866935443</v>
      </c>
      <c r="E33" s="8">
        <f>'CpH N'!H33/'CPI Deflator 01'!$C39</f>
        <v>13.620713912813986</v>
      </c>
      <c r="F33" s="8">
        <f>'CpH N'!I33/'CPI Deflator 01'!$C39</f>
        <v>9.598616154576078</v>
      </c>
      <c r="G33" s="8">
        <f>'CpH N'!J33/'CPI Deflator 01'!$C39</f>
        <v>12.521214481496678</v>
      </c>
      <c r="H33" s="8">
        <f>'CpH N'!K33/'CPI Deflator 01'!$C39</f>
        <v>8.050508457634594</v>
      </c>
      <c r="I33" s="8">
        <f>'CpH N'!L33/'CPI Deflator 01'!$C39</f>
        <v>19.68142326308525</v>
      </c>
      <c r="J33" s="8">
        <f>'CpH N'!M33/'CPI Deflator 01'!$C39</f>
        <v>18.103225759614311</v>
      </c>
      <c r="K33" s="8">
        <f>'CpH N'!N33/'CPI Deflator 01'!$C39</f>
        <v>17.888178090210893</v>
      </c>
      <c r="L33" s="8">
        <f>'CpH N'!O33/'CPI Deflator 01'!$C39</f>
        <v>11.442542765774439</v>
      </c>
      <c r="M33" s="8">
        <f>'CpH N'!P33/'CPI Deflator 01'!$C39</f>
        <v>15.017315142030681</v>
      </c>
      <c r="N33" s="8">
        <f>'CpH N'!Q33/'CPI Deflator 01'!$C39</f>
        <v>14.938058551470561</v>
      </c>
      <c r="O33" s="8">
        <f>'CpH N'!R33/'CPI Deflator 01'!$C39</f>
        <v>12.848681400187438</v>
      </c>
      <c r="P33" s="8"/>
    </row>
    <row r="34" spans="1:16" x14ac:dyDescent="0.25">
      <c r="A34" s="7" t="s">
        <v>64</v>
      </c>
      <c r="B34" s="8">
        <f>'CpH N'!E34/'CPI Deflator 01'!$C40</f>
        <v>8.3634658089090763</v>
      </c>
      <c r="C34" s="8">
        <f>'CpH N'!F34/'CPI Deflator 01'!$C40</f>
        <v>15.108162617087693</v>
      </c>
      <c r="D34" s="8">
        <f>'CpH N'!G34/'CPI Deflator 01'!$C40</f>
        <v>13.570776166363471</v>
      </c>
      <c r="E34" s="8">
        <f>'CpH N'!H34/'CPI Deflator 01'!$C40</f>
        <v>13.963918339521159</v>
      </c>
      <c r="F34" s="8">
        <f>'CpH N'!I34/'CPI Deflator 01'!$C40</f>
        <v>9.6791540766940702</v>
      </c>
      <c r="G34" s="8">
        <f>'CpH N'!J34/'CPI Deflator 01'!$C40</f>
        <v>11.864183577629609</v>
      </c>
      <c r="H34" s="8">
        <f>'CpH N'!K34/'CPI Deflator 01'!$C40</f>
        <v>7.8232974810875513</v>
      </c>
      <c r="I34" s="8">
        <f>'CpH N'!L34/'CPI Deflator 01'!$C40</f>
        <v>19.982931062003995</v>
      </c>
      <c r="J34" s="8">
        <f>'CpH N'!M34/'CPI Deflator 01'!$C40</f>
        <v>17.629617798330443</v>
      </c>
      <c r="K34" s="8">
        <f>'CpH N'!N34/'CPI Deflator 01'!$C40</f>
        <v>17.735676014707213</v>
      </c>
      <c r="L34" s="8">
        <f>'CpH N'!O34/'CPI Deflator 01'!$C40</f>
        <v>11.410778264384984</v>
      </c>
      <c r="M34" s="8">
        <f>'CpH N'!P34/'CPI Deflator 01'!$C40</f>
        <v>15.48340583963706</v>
      </c>
      <c r="N34" s="8">
        <f>'CpH N'!Q34/'CPI Deflator 01'!$C40</f>
        <v>15.036287304539155</v>
      </c>
      <c r="O34" s="8">
        <f>'CpH N'!R34/'CPI Deflator 01'!$C40</f>
        <v>12.712905416113376</v>
      </c>
      <c r="P34" s="8"/>
    </row>
    <row r="35" spans="1:16" x14ac:dyDescent="0.25">
      <c r="A35" s="7" t="s">
        <v>65</v>
      </c>
      <c r="B35" s="8">
        <f>'CpH N'!E35/'CPI Deflator 01'!$C41</f>
        <v>11.509888502443468</v>
      </c>
      <c r="C35" s="8">
        <f>'CpH N'!F35/'CPI Deflator 01'!$C41</f>
        <v>14.30947817137781</v>
      </c>
      <c r="D35" s="8">
        <f>'CpH N'!G35/'CPI Deflator 01'!$C41</f>
        <v>13.877678776033866</v>
      </c>
      <c r="E35" s="8">
        <f>'CpH N'!H35/'CPI Deflator 01'!$C41</f>
        <v>14.087805276837058</v>
      </c>
      <c r="F35" s="8">
        <f>'CpH N'!I35/'CPI Deflator 01'!$C41</f>
        <v>9.6110272286795944</v>
      </c>
      <c r="G35" s="8">
        <f>'CpH N'!J35/'CPI Deflator 01'!$C41</f>
        <v>12.360126048827095</v>
      </c>
      <c r="H35" s="8">
        <f>'CpH N'!K35/'CPI Deflator 01'!$C41</f>
        <v>8.1312085350946912</v>
      </c>
      <c r="I35" s="8">
        <f>'CpH N'!L35/'CPI Deflator 01'!$C41</f>
        <v>20.885169421971344</v>
      </c>
      <c r="J35" s="8">
        <f>'CpH N'!M35/'CPI Deflator 01'!$C41</f>
        <v>17.861333158870966</v>
      </c>
      <c r="K35" s="8">
        <f>'CpH N'!N35/'CPI Deflator 01'!$C41</f>
        <v>17.983932845802268</v>
      </c>
      <c r="L35" s="8">
        <f>'CpH N'!O35/'CPI Deflator 01'!$C41</f>
        <v>12.046486488690755</v>
      </c>
      <c r="M35" s="8">
        <f>'CpH N'!P35/'CPI Deflator 01'!$C41</f>
        <v>15.517521037072683</v>
      </c>
      <c r="N35" s="8">
        <f>'CpH N'!Q35/'CPI Deflator 01'!$C41</f>
        <v>15.105570200596054</v>
      </c>
      <c r="O35" s="8">
        <f>'CpH N'!R35/'CPI Deflator 01'!$C41</f>
        <v>13.237849514077064</v>
      </c>
      <c r="P35" s="8"/>
    </row>
    <row r="36" spans="1:16" x14ac:dyDescent="0.25">
      <c r="A36" s="7" t="s">
        <v>66</v>
      </c>
      <c r="B36" s="8">
        <f>'CpH N'!E36/'CPI Deflator 01'!$C42</f>
        <v>9.0877453306238074</v>
      </c>
      <c r="C36" s="8">
        <f>'CpH N'!F36/'CPI Deflator 01'!$C42</f>
        <v>15.423101914779851</v>
      </c>
      <c r="D36" s="8">
        <f>'CpH N'!G36/'CPI Deflator 01'!$C42</f>
        <v>14.118243014612649</v>
      </c>
      <c r="E36" s="8">
        <f>'CpH N'!H36/'CPI Deflator 01'!$C42</f>
        <v>14.058347670197957</v>
      </c>
      <c r="F36" s="8">
        <f>'CpH N'!I36/'CPI Deflator 01'!$C42</f>
        <v>9.9448367906327135</v>
      </c>
      <c r="G36" s="8">
        <f>'CpH N'!J36/'CPI Deflator 01'!$C42</f>
        <v>12.214239970661854</v>
      </c>
      <c r="H36" s="8">
        <f>'CpH N'!K36/'CPI Deflator 01'!$C42</f>
        <v>7.8653330087650684</v>
      </c>
      <c r="I36" s="8">
        <f>'CpH N'!L36/'CPI Deflator 01'!$C42</f>
        <v>20.069854886967029</v>
      </c>
      <c r="J36" s="8">
        <f>'CpH N'!M36/'CPI Deflator 01'!$C42</f>
        <v>18.719056865079885</v>
      </c>
      <c r="K36" s="8">
        <f>'CpH N'!N36/'CPI Deflator 01'!$C42</f>
        <v>18.411420222880999</v>
      </c>
      <c r="L36" s="8">
        <f>'CpH N'!O36/'CPI Deflator 01'!$C42</f>
        <v>11.406263359794838</v>
      </c>
      <c r="M36" s="8">
        <f>'CpH N'!P36/'CPI Deflator 01'!$C42</f>
        <v>15.44811994895052</v>
      </c>
      <c r="N36" s="8">
        <f>'CpH N'!Q36/'CPI Deflator 01'!$C42</f>
        <v>15.635619899040652</v>
      </c>
      <c r="O36" s="8">
        <f>'CpH N'!R36/'CPI Deflator 01'!$C42</f>
        <v>12.893345351287085</v>
      </c>
      <c r="P36" s="8"/>
    </row>
    <row r="37" spans="1:16" x14ac:dyDescent="0.25">
      <c r="A37" s="7" t="s">
        <v>67</v>
      </c>
      <c r="B37" s="8">
        <f>'CpH N'!E37/'CPI Deflator 01'!$C43</f>
        <v>8.9222453633648442</v>
      </c>
      <c r="C37" s="8">
        <f>'CpH N'!F37/'CPI Deflator 01'!$C43</f>
        <v>15.475005429858371</v>
      </c>
      <c r="D37" s="8">
        <f>'CpH N'!G37/'CPI Deflator 01'!$C43</f>
        <v>13.966159291024454</v>
      </c>
      <c r="E37" s="8">
        <f>'CpH N'!H37/'CPI Deflator 01'!$C43</f>
        <v>14.105160179881198</v>
      </c>
      <c r="F37" s="8">
        <f>'CpH N'!I37/'CPI Deflator 01'!$C43</f>
        <v>9.6891010020153825</v>
      </c>
      <c r="G37" s="8">
        <f>'CpH N'!J37/'CPI Deflator 01'!$C43</f>
        <v>12.369363976882054</v>
      </c>
      <c r="H37" s="8">
        <f>'CpH N'!K37/'CPI Deflator 01'!$C43</f>
        <v>8.2034141734224786</v>
      </c>
      <c r="I37" s="8">
        <f>'CpH N'!L37/'CPI Deflator 01'!$C43</f>
        <v>19.843492565645818</v>
      </c>
      <c r="J37" s="8">
        <f>'CpH N'!M37/'CPI Deflator 01'!$C43</f>
        <v>18.291371806931718</v>
      </c>
      <c r="K37" s="8">
        <f>'CpH N'!N37/'CPI Deflator 01'!$C43</f>
        <v>19.038228284638699</v>
      </c>
      <c r="L37" s="8">
        <f>'CpH N'!O37/'CPI Deflator 01'!$C43</f>
        <v>11.61448016688985</v>
      </c>
      <c r="M37" s="8">
        <f>'CpH N'!P37/'CPI Deflator 01'!$C43</f>
        <v>15.82057066869006</v>
      </c>
      <c r="N37" s="8">
        <f>'CpH N'!Q37/'CPI Deflator 01'!$C43</f>
        <v>15.076786900274721</v>
      </c>
      <c r="O37" s="8">
        <f>'CpH N'!R37/'CPI Deflator 01'!$C43</f>
        <v>12.970976323766026</v>
      </c>
      <c r="P37" s="8"/>
    </row>
    <row r="38" spans="1:16" x14ac:dyDescent="0.25">
      <c r="A38" s="7" t="s">
        <v>68</v>
      </c>
      <c r="B38" s="8">
        <f>'CpH N'!E38/'CPI Deflator 01'!$C44</f>
        <v>8.8660368880279563</v>
      </c>
      <c r="C38" s="8">
        <f>'CpH N'!F38/'CPI Deflator 01'!$C44</f>
        <v>15.482711553354621</v>
      </c>
      <c r="D38" s="8">
        <f>'CpH N'!G38/'CPI Deflator 01'!$C44</f>
        <v>13.873348341056753</v>
      </c>
      <c r="E38" s="8">
        <f>'CpH N'!H38/'CPI Deflator 01'!$C44</f>
        <v>14.372637250654408</v>
      </c>
      <c r="F38" s="8">
        <f>'CpH N'!I38/'CPI Deflator 01'!$C44</f>
        <v>9.78869365926192</v>
      </c>
      <c r="G38" s="8">
        <f>'CpH N'!J38/'CPI Deflator 01'!$C44</f>
        <v>12.667486330046575</v>
      </c>
      <c r="H38" s="8">
        <f>'CpH N'!K38/'CPI Deflator 01'!$C44</f>
        <v>8.1466332468039599</v>
      </c>
      <c r="I38" s="8">
        <f>'CpH N'!L38/'CPI Deflator 01'!$C44</f>
        <v>19.834837219365546</v>
      </c>
      <c r="J38" s="8">
        <f>'CpH N'!M38/'CPI Deflator 01'!$C44</f>
        <v>18.059910723292745</v>
      </c>
      <c r="K38" s="8">
        <f>'CpH N'!N38/'CPI Deflator 01'!$C44</f>
        <v>18.690564342008535</v>
      </c>
      <c r="L38" s="8">
        <f>'CpH N'!O38/'CPI Deflator 01'!$C44</f>
        <v>12.311126759297872</v>
      </c>
      <c r="M38" s="8">
        <f>'CpH N'!P38/'CPI Deflator 01'!$C44</f>
        <v>15.44994651457886</v>
      </c>
      <c r="N38" s="8">
        <f>'CpH N'!Q38/'CPI Deflator 01'!$C44</f>
        <v>14.965771113544475</v>
      </c>
      <c r="O38" s="8">
        <f>'CpH N'!R38/'CPI Deflator 01'!$C44</f>
        <v>13.253187370660816</v>
      </c>
      <c r="P38" s="8"/>
    </row>
    <row r="39" spans="1:16" x14ac:dyDescent="0.25">
      <c r="A39" s="7" t="s">
        <v>69</v>
      </c>
      <c r="B39" s="8">
        <f>'CpH N'!E39/'CPI Deflator 01'!$C45</f>
        <v>10.221118099041783</v>
      </c>
      <c r="C39" s="8">
        <f>'CpH N'!F39/'CPI Deflator 01'!$C45</f>
        <v>15.404044018477773</v>
      </c>
      <c r="D39" s="8">
        <f>'CpH N'!G39/'CPI Deflator 01'!$C45</f>
        <v>14.395087761666705</v>
      </c>
      <c r="E39" s="8">
        <f>'CpH N'!H39/'CPI Deflator 01'!$C45</f>
        <v>14.277392782822488</v>
      </c>
      <c r="F39" s="8">
        <f>'CpH N'!I39/'CPI Deflator 01'!$C45</f>
        <v>10.252077950620517</v>
      </c>
      <c r="G39" s="8">
        <f>'CpH N'!J39/'CPI Deflator 01'!$C45</f>
        <v>12.981293846723371</v>
      </c>
      <c r="H39" s="8">
        <f>'CpH N'!K39/'CPI Deflator 01'!$C45</f>
        <v>8.1041960044288661</v>
      </c>
      <c r="I39" s="8">
        <f>'CpH N'!L39/'CPI Deflator 01'!$C45</f>
        <v>20.219627171383635</v>
      </c>
      <c r="J39" s="8">
        <f>'CpH N'!M39/'CPI Deflator 01'!$C45</f>
        <v>18.125592338379697</v>
      </c>
      <c r="K39" s="8">
        <f>'CpH N'!N39/'CPI Deflator 01'!$C45</f>
        <v>18.371601574340968</v>
      </c>
      <c r="L39" s="8">
        <f>'CpH N'!O39/'CPI Deflator 01'!$C45</f>
        <v>12.556782956131347</v>
      </c>
      <c r="M39" s="8">
        <f>'CpH N'!P39/'CPI Deflator 01'!$C45</f>
        <v>15.938477406061054</v>
      </c>
      <c r="N39" s="8">
        <f>'CpH N'!Q39/'CPI Deflator 01'!$C45</f>
        <v>15.744308141793837</v>
      </c>
      <c r="O39" s="8">
        <f>'CpH N'!R39/'CPI Deflator 01'!$C45</f>
        <v>13.487116977279493</v>
      </c>
      <c r="P39" s="8"/>
    </row>
    <row r="40" spans="1:16" x14ac:dyDescent="0.25">
      <c r="A40" s="7" t="s">
        <v>70</v>
      </c>
      <c r="B40" s="8">
        <f>'CpH N'!E40/'CPI Deflator 01'!$C46</f>
        <v>9.3298574396579035</v>
      </c>
      <c r="C40" s="8">
        <f>'CpH N'!F40/'CPI Deflator 01'!$C46</f>
        <v>15.356229831467656</v>
      </c>
      <c r="D40" s="8">
        <f>'CpH N'!G40/'CPI Deflator 01'!$C46</f>
        <v>14.159188677542318</v>
      </c>
      <c r="E40" s="8">
        <f>'CpH N'!H40/'CPI Deflator 01'!$C46</f>
        <v>14.746197333250914</v>
      </c>
      <c r="F40" s="8">
        <f>'CpH N'!I40/'CPI Deflator 01'!$C46</f>
        <v>9.6674969625841527</v>
      </c>
      <c r="G40" s="8">
        <f>'CpH N'!J40/'CPI Deflator 01'!$C46</f>
        <v>12.845495831662493</v>
      </c>
      <c r="H40" s="8">
        <f>'CpH N'!K40/'CPI Deflator 01'!$C46</f>
        <v>8.1162730530938614</v>
      </c>
      <c r="I40" s="8">
        <f>'CpH N'!L40/'CPI Deflator 01'!$C46</f>
        <v>21.046936845335871</v>
      </c>
      <c r="J40" s="8">
        <f>'CpH N'!M40/'CPI Deflator 01'!$C46</f>
        <v>18.198579311711541</v>
      </c>
      <c r="K40" s="8">
        <f>'CpH N'!N40/'CPI Deflator 01'!$C46</f>
        <v>18.821766459807499</v>
      </c>
      <c r="L40" s="8">
        <f>'CpH N'!O40/'CPI Deflator 01'!$C46</f>
        <v>11.717345097181219</v>
      </c>
      <c r="M40" s="8">
        <f>'CpH N'!P40/'CPI Deflator 01'!$C46</f>
        <v>15.593029456212353</v>
      </c>
      <c r="N40" s="8">
        <f>'CpH N'!Q40/'CPI Deflator 01'!$C46</f>
        <v>15.256563249042893</v>
      </c>
      <c r="O40" s="8">
        <f>'CpH N'!R40/'CPI Deflator 01'!$C46</f>
        <v>13.153925590957554</v>
      </c>
      <c r="P40" s="8"/>
    </row>
    <row r="41" spans="1:16" x14ac:dyDescent="0.25">
      <c r="A41" s="7" t="s">
        <v>71</v>
      </c>
      <c r="B41" s="8">
        <f>'CpH N'!E41/'CPI Deflator 01'!$C47</f>
        <v>9.7099998675206631</v>
      </c>
      <c r="C41" s="8">
        <f>'CpH N'!F41/'CPI Deflator 01'!$C47</f>
        <v>16.163335236834897</v>
      </c>
      <c r="D41" s="8">
        <f>'CpH N'!G41/'CPI Deflator 01'!$C47</f>
        <v>14.329298188892961</v>
      </c>
      <c r="E41" s="8">
        <f>'CpH N'!H41/'CPI Deflator 01'!$C47</f>
        <v>14.159949724441406</v>
      </c>
      <c r="F41" s="8">
        <f>'CpH N'!I41/'CPI Deflator 01'!$C47</f>
        <v>9.7766238924999556</v>
      </c>
      <c r="G41" s="8">
        <f>'CpH N'!J41/'CPI Deflator 01'!$C47</f>
        <v>12.61105719733362</v>
      </c>
      <c r="H41" s="8">
        <f>'CpH N'!K41/'CPI Deflator 01'!$C47</f>
        <v>8.1716581060818942</v>
      </c>
      <c r="I41" s="8">
        <f>'CpH N'!L41/'CPI Deflator 01'!$C47</f>
        <v>19.573214433515432</v>
      </c>
      <c r="J41" s="8">
        <f>'CpH N'!M41/'CPI Deflator 01'!$C47</f>
        <v>17.769934873115581</v>
      </c>
      <c r="K41" s="8">
        <f>'CpH N'!N41/'CPI Deflator 01'!$C47</f>
        <v>18.570005097257297</v>
      </c>
      <c r="L41" s="8">
        <f>'CpH N'!O41/'CPI Deflator 01'!$C47</f>
        <v>11.595928878538041</v>
      </c>
      <c r="M41" s="8">
        <f>'CpH N'!P41/'CPI Deflator 01'!$C47</f>
        <v>15.999111456595577</v>
      </c>
      <c r="N41" s="8">
        <f>'CpH N'!Q41/'CPI Deflator 01'!$C47</f>
        <v>15.190402891927192</v>
      </c>
      <c r="O41" s="8">
        <f>'CpH N'!R41/'CPI Deflator 01'!$C47</f>
        <v>13.820615435577619</v>
      </c>
      <c r="P41" s="8"/>
    </row>
    <row r="42" spans="1:16" x14ac:dyDescent="0.25">
      <c r="A42" s="7" t="s">
        <v>72</v>
      </c>
      <c r="B42" s="8">
        <f>'CpH N'!E42/'CPI Deflator 01'!$C48</f>
        <v>10.683539576928228</v>
      </c>
      <c r="C42" s="8">
        <f>'CpH N'!F42/'CPI Deflator 01'!$C48</f>
        <v>14.868342638242209</v>
      </c>
      <c r="D42" s="8">
        <f>'CpH N'!G42/'CPI Deflator 01'!$C48</f>
        <v>14.241537167164406</v>
      </c>
      <c r="E42" s="8">
        <f>'CpH N'!H42/'CPI Deflator 01'!$C48</f>
        <v>14.604039312930594</v>
      </c>
      <c r="F42" s="8">
        <f>'CpH N'!I42/'CPI Deflator 01'!$C48</f>
        <v>9.8522081656696034</v>
      </c>
      <c r="G42" s="8">
        <f>'CpH N'!J42/'CPI Deflator 01'!$C48</f>
        <v>12.834047170041938</v>
      </c>
      <c r="H42" s="8">
        <f>'CpH N'!K42/'CPI Deflator 01'!$C48</f>
        <v>8.2166314327161913</v>
      </c>
      <c r="I42" s="8">
        <f>'CpH N'!L42/'CPI Deflator 01'!$C48</f>
        <v>20.848533987545917</v>
      </c>
      <c r="J42" s="8">
        <f>'CpH N'!M42/'CPI Deflator 01'!$C48</f>
        <v>19.219972813567274</v>
      </c>
      <c r="K42" s="8">
        <f>'CpH N'!N42/'CPI Deflator 01'!$C48</f>
        <v>18.670853301155606</v>
      </c>
      <c r="L42" s="8">
        <f>'CpH N'!O42/'CPI Deflator 01'!$C48</f>
        <v>11.431183936986589</v>
      </c>
      <c r="M42" s="8">
        <f>'CpH N'!P42/'CPI Deflator 01'!$C48</f>
        <v>15.768614920326028</v>
      </c>
      <c r="N42" s="8">
        <f>'CpH N'!Q42/'CPI Deflator 01'!$C48</f>
        <v>15.053328876867615</v>
      </c>
      <c r="O42" s="8">
        <f>'CpH N'!R42/'CPI Deflator 01'!$C48</f>
        <v>12.948463588481879</v>
      </c>
      <c r="P42" s="8"/>
    </row>
    <row r="43" spans="1:16" x14ac:dyDescent="0.25">
      <c r="A43" s="7" t="s">
        <v>73</v>
      </c>
      <c r="B43" s="8">
        <f>'CpH N'!E43/'CPI Deflator 01'!$C49</f>
        <v>11.625168105331168</v>
      </c>
      <c r="C43" s="8">
        <f>'CpH N'!F43/'CPI Deflator 01'!$C49</f>
        <v>14.743768983993004</v>
      </c>
      <c r="D43" s="8">
        <f>'CpH N'!G43/'CPI Deflator 01'!$C49</f>
        <v>14.231701731269323</v>
      </c>
      <c r="E43" s="8">
        <f>'CpH N'!H43/'CPI Deflator 01'!$C49</f>
        <v>14.493737171389942</v>
      </c>
      <c r="F43" s="8">
        <f>'CpH N'!I43/'CPI Deflator 01'!$C49</f>
        <v>10.184832469837973</v>
      </c>
      <c r="G43" s="8">
        <f>'CpH N'!J43/'CPI Deflator 01'!$C49</f>
        <v>12.773917865656703</v>
      </c>
      <c r="H43" s="8">
        <f>'CpH N'!K43/'CPI Deflator 01'!$C49</f>
        <v>8.2493405071774024</v>
      </c>
      <c r="I43" s="8">
        <f>'CpH N'!L43/'CPI Deflator 01'!$C49</f>
        <v>20.126915637196259</v>
      </c>
      <c r="J43" s="8">
        <f>'CpH N'!M43/'CPI Deflator 01'!$C49</f>
        <v>19.270188109556717</v>
      </c>
      <c r="K43" s="8">
        <f>'CpH N'!N43/'CPI Deflator 01'!$C49</f>
        <v>19.580117737818725</v>
      </c>
      <c r="L43" s="8">
        <f>'CpH N'!O43/'CPI Deflator 01'!$C49</f>
        <v>12.229914949640388</v>
      </c>
      <c r="M43" s="8">
        <f>'CpH N'!P43/'CPI Deflator 01'!$C49</f>
        <v>15.79984127629206</v>
      </c>
      <c r="N43" s="8">
        <f>'CpH N'!Q43/'CPI Deflator 01'!$C49</f>
        <v>15.754725592480959</v>
      </c>
      <c r="O43" s="8">
        <f>'CpH N'!R43/'CPI Deflator 01'!$C49</f>
        <v>13.549255109746053</v>
      </c>
      <c r="P43" s="8"/>
    </row>
    <row r="44" spans="1:16" x14ac:dyDescent="0.25">
      <c r="A44" s="7" t="s">
        <v>74</v>
      </c>
      <c r="B44" s="8">
        <f>'CpH N'!E44/'CPI Deflator 01'!$C50</f>
        <v>11.609493214585623</v>
      </c>
      <c r="C44" s="8">
        <f>'CpH N'!F44/'CPI Deflator 01'!$C50</f>
        <v>15.474554487300033</v>
      </c>
      <c r="D44" s="8">
        <f>'CpH N'!G44/'CPI Deflator 01'!$C50</f>
        <v>14.245770678644437</v>
      </c>
      <c r="E44" s="8">
        <f>'CpH N'!H44/'CPI Deflator 01'!$C50</f>
        <v>14.403841180672602</v>
      </c>
      <c r="F44" s="8">
        <f>'CpH N'!I44/'CPI Deflator 01'!$C50</f>
        <v>9.8499305629455325</v>
      </c>
      <c r="G44" s="8">
        <f>'CpH N'!J44/'CPI Deflator 01'!$C50</f>
        <v>12.921346242856258</v>
      </c>
      <c r="H44" s="8">
        <f>'CpH N'!K44/'CPI Deflator 01'!$C50</f>
        <v>8.5957483180804033</v>
      </c>
      <c r="I44" s="8">
        <f>'CpH N'!L44/'CPI Deflator 01'!$C50</f>
        <v>21.21202319401192</v>
      </c>
      <c r="J44" s="8">
        <f>'CpH N'!M44/'CPI Deflator 01'!$C50</f>
        <v>18.591981860555652</v>
      </c>
      <c r="K44" s="8">
        <f>'CpH N'!N44/'CPI Deflator 01'!$C50</f>
        <v>19.52646234978484</v>
      </c>
      <c r="L44" s="8">
        <f>'CpH N'!O44/'CPI Deflator 01'!$C50</f>
        <v>12.192328860871504</v>
      </c>
      <c r="M44" s="8">
        <f>'CpH N'!P44/'CPI Deflator 01'!$C50</f>
        <v>15.849256552777582</v>
      </c>
      <c r="N44" s="8">
        <f>'CpH N'!Q44/'CPI Deflator 01'!$C50</f>
        <v>15.408212123095417</v>
      </c>
      <c r="O44" s="8">
        <f>'CpH N'!R44/'CPI Deflator 01'!$C50</f>
        <v>13.299921219954408</v>
      </c>
      <c r="P44" s="8"/>
    </row>
    <row r="45" spans="1:16" x14ac:dyDescent="0.25">
      <c r="A45" s="7" t="s">
        <v>75</v>
      </c>
      <c r="B45" s="8">
        <f>'CpH N'!E45/'CPI Deflator 01'!$C51</f>
        <v>11.248163667601949</v>
      </c>
      <c r="C45" s="8">
        <f>'CpH N'!F45/'CPI Deflator 01'!$C51</f>
        <v>16.084468534129819</v>
      </c>
      <c r="D45" s="8">
        <f>'CpH N'!G45/'CPI Deflator 01'!$C51</f>
        <v>14.536882384738957</v>
      </c>
      <c r="E45" s="8">
        <f>'CpH N'!H45/'CPI Deflator 01'!$C51</f>
        <v>14.534254855273792</v>
      </c>
      <c r="F45" s="8">
        <f>'CpH N'!I45/'CPI Deflator 01'!$C51</f>
        <v>10.092017033511739</v>
      </c>
      <c r="G45" s="8">
        <f>'CpH N'!J45/'CPI Deflator 01'!$C51</f>
        <v>12.879450407862745</v>
      </c>
      <c r="H45" s="8">
        <f>'CpH N'!K45/'CPI Deflator 01'!$C51</f>
        <v>8.6116382176504995</v>
      </c>
      <c r="I45" s="8">
        <f>'CpH N'!L45/'CPI Deflator 01'!$C51</f>
        <v>20.861074760995251</v>
      </c>
      <c r="J45" s="8">
        <f>'CpH N'!M45/'CPI Deflator 01'!$C51</f>
        <v>18.740760189332555</v>
      </c>
      <c r="K45" s="8">
        <f>'CpH N'!N45/'CPI Deflator 01'!$C51</f>
        <v>18.35355980889479</v>
      </c>
      <c r="L45" s="8">
        <f>'CpH N'!O45/'CPI Deflator 01'!$C51</f>
        <v>12.187743410460211</v>
      </c>
      <c r="M45" s="8">
        <f>'CpH N'!P45/'CPI Deflator 01'!$C51</f>
        <v>15.801914620207762</v>
      </c>
      <c r="N45" s="8">
        <f>'CpH N'!Q45/'CPI Deflator 01'!$C51</f>
        <v>15.39102206351113</v>
      </c>
      <c r="O45" s="8">
        <f>'CpH N'!R45/'CPI Deflator 01'!$C51</f>
        <v>13.476683388025142</v>
      </c>
      <c r="P45" s="8"/>
    </row>
    <row r="46" spans="1:16" x14ac:dyDescent="0.25">
      <c r="A46" s="7" t="s">
        <v>76</v>
      </c>
      <c r="B46" s="8">
        <f>'CpH N'!E46/'CPI Deflator 01'!$C52</f>
        <v>11.96843169643803</v>
      </c>
      <c r="C46" s="8">
        <f>'CpH N'!F46/'CPI Deflator 01'!$C52</f>
        <v>16.948549407137882</v>
      </c>
      <c r="D46" s="8">
        <f>'CpH N'!G46/'CPI Deflator 01'!$C52</f>
        <v>14.367500192082536</v>
      </c>
      <c r="E46" s="8">
        <f>'CpH N'!H46/'CPI Deflator 01'!$C52</f>
        <v>14.677516111473016</v>
      </c>
      <c r="F46" s="8">
        <f>'CpH N'!I46/'CPI Deflator 01'!$C52</f>
        <v>10.109949379917694</v>
      </c>
      <c r="G46" s="8">
        <f>'CpH N'!J46/'CPI Deflator 01'!$C52</f>
        <v>12.571821484457224</v>
      </c>
      <c r="H46" s="8">
        <f>'CpH N'!K46/'CPI Deflator 01'!$C52</f>
        <v>8.324946154908476</v>
      </c>
      <c r="I46" s="8">
        <f>'CpH N'!L46/'CPI Deflator 01'!$C52</f>
        <v>19.677558817954861</v>
      </c>
      <c r="J46" s="8">
        <f>'CpH N'!M46/'CPI Deflator 01'!$C52</f>
        <v>19.912870067799275</v>
      </c>
      <c r="K46" s="8">
        <f>'CpH N'!N46/'CPI Deflator 01'!$C52</f>
        <v>18.379693238928041</v>
      </c>
      <c r="L46" s="8">
        <f>'CpH N'!O46/'CPI Deflator 01'!$C52</f>
        <v>11.895953096740328</v>
      </c>
      <c r="M46" s="8">
        <f>'CpH N'!P46/'CPI Deflator 01'!$C52</f>
        <v>15.913197629192311</v>
      </c>
      <c r="N46" s="8">
        <f>'CpH N'!Q46/'CPI Deflator 01'!$C52</f>
        <v>15.015203853322378</v>
      </c>
      <c r="O46" s="8">
        <f>'CpH N'!R46/'CPI Deflator 01'!$C52</f>
        <v>13.181696695444863</v>
      </c>
      <c r="P46" s="8"/>
    </row>
    <row r="47" spans="1:16" x14ac:dyDescent="0.25">
      <c r="A47" s="7" t="s">
        <v>77</v>
      </c>
      <c r="B47" s="8">
        <f>'CpH N'!E47/'CPI Deflator 01'!$C53</f>
        <v>9.9042958463411104</v>
      </c>
      <c r="C47" s="8">
        <f>'CpH N'!F47/'CPI Deflator 01'!$C53</f>
        <v>16.084842991409392</v>
      </c>
      <c r="D47" s="8">
        <f>'CpH N'!G47/'CPI Deflator 01'!$C53</f>
        <v>14.640309735568833</v>
      </c>
      <c r="E47" s="8">
        <f>'CpH N'!H47/'CPI Deflator 01'!$C53</f>
        <v>14.641883664413896</v>
      </c>
      <c r="F47" s="8">
        <f>'CpH N'!I47/'CPI Deflator 01'!$C53</f>
        <v>10.092866002368078</v>
      </c>
      <c r="G47" s="8">
        <f>'CpH N'!J47/'CPI Deflator 01'!$C53</f>
        <v>13.279744590034053</v>
      </c>
      <c r="H47" s="8">
        <f>'CpH N'!K47/'CPI Deflator 01'!$C53</f>
        <v>7.8857334385862359</v>
      </c>
      <c r="I47" s="8">
        <f>'CpH N'!L47/'CPI Deflator 01'!$C53</f>
        <v>20.467146908364359</v>
      </c>
      <c r="J47" s="8">
        <f>'CpH N'!M47/'CPI Deflator 01'!$C53</f>
        <v>20.502630860253188</v>
      </c>
      <c r="K47" s="8">
        <f>'CpH N'!N47/'CPI Deflator 01'!$C53</f>
        <v>20.967219172155914</v>
      </c>
      <c r="L47" s="8">
        <f>'CpH N'!O47/'CPI Deflator 01'!$C53</f>
        <v>12.188881947588229</v>
      </c>
      <c r="M47" s="8">
        <f>'CpH N'!P47/'CPI Deflator 01'!$C53</f>
        <v>15.943535269026786</v>
      </c>
      <c r="N47" s="8">
        <f>'CpH N'!Q47/'CPI Deflator 01'!$C53</f>
        <v>15.513652397815045</v>
      </c>
      <c r="O47" s="8">
        <f>'CpH N'!R47/'CPI Deflator 01'!$C53</f>
        <v>13.679770394307932</v>
      </c>
      <c r="P47" s="8"/>
    </row>
    <row r="48" spans="1:16" x14ac:dyDescent="0.25">
      <c r="A48" s="7" t="s">
        <v>78</v>
      </c>
      <c r="B48" s="8">
        <f>'CpH N'!E48/'CPI Deflator 01'!$C54</f>
        <v>9.3009344852537996</v>
      </c>
      <c r="C48" s="8">
        <f>'CpH N'!F48/'CPI Deflator 01'!$C54</f>
        <v>15.680521190924189</v>
      </c>
      <c r="D48" s="8">
        <f>'CpH N'!G48/'CPI Deflator 01'!$C54</f>
        <v>14.286812604601876</v>
      </c>
      <c r="E48" s="8">
        <f>'CpH N'!H48/'CPI Deflator 01'!$C54</f>
        <v>14.489627028043891</v>
      </c>
      <c r="F48" s="8">
        <f>'CpH N'!I48/'CPI Deflator 01'!$C54</f>
        <v>9.7929364633978242</v>
      </c>
      <c r="G48" s="8">
        <f>'CpH N'!J48/'CPI Deflator 01'!$C54</f>
        <v>13.079155924745596</v>
      </c>
      <c r="H48" s="8">
        <f>'CpH N'!K48/'CPI Deflator 01'!$C54</f>
        <v>8.1235771190227517</v>
      </c>
      <c r="I48" s="8">
        <f>'CpH N'!L48/'CPI Deflator 01'!$C54</f>
        <v>19.944660010590319</v>
      </c>
      <c r="J48" s="8">
        <f>'CpH N'!M48/'CPI Deflator 01'!$C54</f>
        <v>19.792312901088451</v>
      </c>
      <c r="K48" s="8">
        <f>'CpH N'!N48/'CPI Deflator 01'!$C54</f>
        <v>19.545792024801028</v>
      </c>
      <c r="L48" s="8">
        <f>'CpH N'!O48/'CPI Deflator 01'!$C54</f>
        <v>12.109329021884983</v>
      </c>
      <c r="M48" s="8">
        <f>'CpH N'!P48/'CPI Deflator 01'!$C54</f>
        <v>15.465566629048469</v>
      </c>
      <c r="N48" s="8">
        <f>'CpH N'!Q48/'CPI Deflator 01'!$C54</f>
        <v>14.945813168572862</v>
      </c>
      <c r="O48" s="8">
        <f>'CpH N'!R48/'CPI Deflator 01'!$C54</f>
        <v>13.634298174450025</v>
      </c>
      <c r="P48" s="8"/>
    </row>
    <row r="49" spans="1:16" x14ac:dyDescent="0.25">
      <c r="A49" s="7" t="s">
        <v>79</v>
      </c>
      <c r="B49" s="8">
        <f>'CpH N'!E49/'CPI Deflator 01'!$C55</f>
        <v>11.586514904203742</v>
      </c>
      <c r="C49" s="8">
        <f>'CpH N'!F49/'CPI Deflator 01'!$C55</f>
        <v>17.414511512043092</v>
      </c>
      <c r="D49" s="8">
        <f>'CpH N'!G49/'CPI Deflator 01'!$C55</f>
        <v>14.598798554175861</v>
      </c>
      <c r="E49" s="8">
        <f>'CpH N'!H49/'CPI Deflator 01'!$C55</f>
        <v>14.575695902322922</v>
      </c>
      <c r="F49" s="8">
        <f>'CpH N'!I49/'CPI Deflator 01'!$C55</f>
        <v>10.098758951088689</v>
      </c>
      <c r="G49" s="8">
        <f>'CpH N'!J49/'CPI Deflator 01'!$C55</f>
        <v>13.1611277230518</v>
      </c>
      <c r="H49" s="8">
        <f>'CpH N'!K49/'CPI Deflator 01'!$C55</f>
        <v>7.9377149671154426</v>
      </c>
      <c r="I49" s="8">
        <f>'CpH N'!L49/'CPI Deflator 01'!$C55</f>
        <v>20.656977736340902</v>
      </c>
      <c r="J49" s="8">
        <f>'CpH N'!M49/'CPI Deflator 01'!$C55</f>
        <v>18.541355375582409</v>
      </c>
      <c r="K49" s="8">
        <f>'CpH N'!N49/'CPI Deflator 01'!$C55</f>
        <v>18.821839048403653</v>
      </c>
      <c r="L49" s="8">
        <f>'CpH N'!O49/'CPI Deflator 01'!$C55</f>
        <v>11.565319341325292</v>
      </c>
      <c r="M49" s="8">
        <f>'CpH N'!P49/'CPI Deflator 01'!$C55</f>
        <v>15.332007186668678</v>
      </c>
      <c r="N49" s="8">
        <f>'CpH N'!Q49/'CPI Deflator 01'!$C55</f>
        <v>14.905786536037718</v>
      </c>
      <c r="O49" s="8">
        <f>'CpH N'!R49/'CPI Deflator 01'!$C55</f>
        <v>13.024638789741983</v>
      </c>
      <c r="P49" s="8"/>
    </row>
    <row r="50" spans="1:16" x14ac:dyDescent="0.25">
      <c r="A50" s="7" t="s">
        <v>80</v>
      </c>
      <c r="B50" s="8">
        <f>'CpH N'!E50/'CPI Deflator 01'!$C56</f>
        <v>9.2981421452788311</v>
      </c>
      <c r="C50" s="8">
        <f>'CpH N'!F50/'CPI Deflator 01'!$C56</f>
        <v>15.569482613003776</v>
      </c>
      <c r="D50" s="8">
        <f>'CpH N'!G50/'CPI Deflator 01'!$C56</f>
        <v>14.791926863325909</v>
      </c>
      <c r="E50" s="8">
        <f>'CpH N'!H50/'CPI Deflator 01'!$C56</f>
        <v>15.040230505453296</v>
      </c>
      <c r="F50" s="8">
        <f>'CpH N'!I50/'CPI Deflator 01'!$C56</f>
        <v>10.154483576675336</v>
      </c>
      <c r="G50" s="8">
        <f>'CpH N'!J50/'CPI Deflator 01'!$C56</f>
        <v>12.456966656069467</v>
      </c>
      <c r="H50" s="8">
        <f>'CpH N'!K50/'CPI Deflator 01'!$C56</f>
        <v>8.1966616141452207</v>
      </c>
      <c r="I50" s="8">
        <f>'CpH N'!L50/'CPI Deflator 01'!$C56</f>
        <v>20.895140508595446</v>
      </c>
      <c r="J50" s="8">
        <f>'CpH N'!M50/'CPI Deflator 01'!$C56</f>
        <v>19.551847183035601</v>
      </c>
      <c r="K50" s="8">
        <f>'CpH N'!N50/'CPI Deflator 01'!$C56</f>
        <v>18.841138808016495</v>
      </c>
      <c r="L50" s="8">
        <f>'CpH N'!O50/'CPI Deflator 01'!$C56</f>
        <v>12.394739914840404</v>
      </c>
      <c r="M50" s="8">
        <f>'CpH N'!P50/'CPI Deflator 01'!$C56</f>
        <v>15.86335417631949</v>
      </c>
      <c r="N50" s="8">
        <f>'CpH N'!Q50/'CPI Deflator 01'!$C56</f>
        <v>14.990152745491335</v>
      </c>
      <c r="O50" s="8">
        <f>'CpH N'!R50/'CPI Deflator 01'!$C56</f>
        <v>13.63021618699535</v>
      </c>
      <c r="P50" s="8"/>
    </row>
    <row r="51" spans="1:16" x14ac:dyDescent="0.25">
      <c r="A51" s="7" t="s">
        <v>81</v>
      </c>
      <c r="B51" s="8">
        <f>'CpH N'!E51/'CPI Deflator 01'!$C57</f>
        <v>10.420238359306516</v>
      </c>
      <c r="C51" s="8">
        <f>'CpH N'!F51/'CPI Deflator 01'!$C57</f>
        <v>15.657322433612665</v>
      </c>
      <c r="D51" s="8">
        <f>'CpH N'!G51/'CPI Deflator 01'!$C57</f>
        <v>14.604333808893097</v>
      </c>
      <c r="E51" s="8">
        <f>'CpH N'!H51/'CPI Deflator 01'!$C57</f>
        <v>15.034692162384035</v>
      </c>
      <c r="F51" s="8">
        <f>'CpH N'!I51/'CPI Deflator 01'!$C57</f>
        <v>10.261448032150563</v>
      </c>
      <c r="G51" s="8">
        <f>'CpH N'!J51/'CPI Deflator 01'!$C57</f>
        <v>13.717089629414728</v>
      </c>
      <c r="H51" s="8">
        <f>'CpH N'!K51/'CPI Deflator 01'!$C57</f>
        <v>7.7250461156418107</v>
      </c>
      <c r="I51" s="8">
        <f>'CpH N'!L51/'CPI Deflator 01'!$C57</f>
        <v>21.257866660888464</v>
      </c>
      <c r="J51" s="8">
        <f>'CpH N'!M51/'CPI Deflator 01'!$C57</f>
        <v>19.686102388056682</v>
      </c>
      <c r="K51" s="8">
        <f>'CpH N'!N51/'CPI Deflator 01'!$C57</f>
        <v>18.448294801272759</v>
      </c>
      <c r="L51" s="8">
        <f>'CpH N'!O51/'CPI Deflator 01'!$C57</f>
        <v>11.087564548318124</v>
      </c>
      <c r="M51" s="8">
        <f>'CpH N'!P51/'CPI Deflator 01'!$C57</f>
        <v>16.066024650453507</v>
      </c>
      <c r="N51" s="8">
        <f>'CpH N'!Q51/'CPI Deflator 01'!$C57</f>
        <v>15.266768445833469</v>
      </c>
      <c r="O51" s="8">
        <f>'CpH N'!R51/'CPI Deflator 01'!$C57</f>
        <v>13.697098098377998</v>
      </c>
      <c r="P51" s="8"/>
    </row>
    <row r="52" spans="1:16" x14ac:dyDescent="0.25">
      <c r="A52" s="7" t="s">
        <v>82</v>
      </c>
      <c r="B52" s="8">
        <f>'CpH N'!E52/'CPI Deflator 01'!$C58</f>
        <v>9.7757753187675114</v>
      </c>
      <c r="C52" s="8">
        <f>'CpH N'!F52/'CPI Deflator 01'!$C58</f>
        <v>15.930781337082394</v>
      </c>
      <c r="D52" s="8">
        <f>'CpH N'!G52/'CPI Deflator 01'!$C58</f>
        <v>14.255038680080951</v>
      </c>
      <c r="E52" s="8">
        <f>'CpH N'!H52/'CPI Deflator 01'!$C58</f>
        <v>15.168325205309438</v>
      </c>
      <c r="F52" s="8">
        <f>'CpH N'!I52/'CPI Deflator 01'!$C58</f>
        <v>10.043932882838289</v>
      </c>
      <c r="G52" s="8">
        <f>'CpH N'!J52/'CPI Deflator 01'!$C58</f>
        <v>13.165606520150732</v>
      </c>
      <c r="H52" s="8">
        <f>'CpH N'!K52/'CPI Deflator 01'!$C58</f>
        <v>8.3895491390546209</v>
      </c>
      <c r="I52" s="8">
        <f>'CpH N'!L52/'CPI Deflator 01'!$C58</f>
        <v>21.77831342319114</v>
      </c>
      <c r="J52" s="8">
        <f>'CpH N'!M52/'CPI Deflator 01'!$C58</f>
        <v>20.168575387203354</v>
      </c>
      <c r="K52" s="8">
        <f>'CpH N'!N52/'CPI Deflator 01'!$C58</f>
        <v>19.568702297347979</v>
      </c>
      <c r="L52" s="8">
        <f>'CpH N'!O52/'CPI Deflator 01'!$C58</f>
        <v>11.987595777968354</v>
      </c>
      <c r="M52" s="8">
        <f>'CpH N'!P52/'CPI Deflator 01'!$C58</f>
        <v>15.72510830718557</v>
      </c>
      <c r="N52" s="8">
        <f>'CpH N'!Q52/'CPI Deflator 01'!$C58</f>
        <v>15.096138377143131</v>
      </c>
      <c r="O52" s="8">
        <f>'CpH N'!R52/'CPI Deflator 01'!$C58</f>
        <v>13.414724373408934</v>
      </c>
      <c r="P52" s="8"/>
    </row>
    <row r="53" spans="1:16" x14ac:dyDescent="0.25">
      <c r="A53" s="7" t="s">
        <v>83</v>
      </c>
      <c r="B53" s="8">
        <f>'CpH N'!E53/'CPI Deflator 01'!$C59</f>
        <v>10.268322209581653</v>
      </c>
      <c r="C53" s="8">
        <f>'CpH N'!F53/'CPI Deflator 01'!$C59</f>
        <v>15.402130346079423</v>
      </c>
      <c r="D53" s="8">
        <f>'CpH N'!G53/'CPI Deflator 01'!$C59</f>
        <v>14.131476581937934</v>
      </c>
      <c r="E53" s="8">
        <f>'CpH N'!H53/'CPI Deflator 01'!$C59</f>
        <v>15.096894984976348</v>
      </c>
      <c r="F53" s="8">
        <f>'CpH N'!I53/'CPI Deflator 01'!$C59</f>
        <v>9.9548937581673886</v>
      </c>
      <c r="G53" s="8">
        <f>'CpH N'!J53/'CPI Deflator 01'!$C59</f>
        <v>12.779148823405709</v>
      </c>
      <c r="H53" s="8">
        <f>'CpH N'!K53/'CPI Deflator 01'!$C59</f>
        <v>8.0590423660652935</v>
      </c>
      <c r="I53" s="8">
        <f>'CpH N'!L53/'CPI Deflator 01'!$C59</f>
        <v>20.490032396363254</v>
      </c>
      <c r="J53" s="8">
        <f>'CpH N'!M53/'CPI Deflator 01'!$C59</f>
        <v>18.8200877786132</v>
      </c>
      <c r="K53" s="8">
        <f>'CpH N'!N53/'CPI Deflator 01'!$C59</f>
        <v>19.471459150139928</v>
      </c>
      <c r="L53" s="8">
        <f>'CpH N'!O53/'CPI Deflator 01'!$C59</f>
        <v>11.796717244719803</v>
      </c>
      <c r="M53" s="8">
        <f>'CpH N'!P53/'CPI Deflator 01'!$C59</f>
        <v>15.936469525914294</v>
      </c>
      <c r="N53" s="8">
        <f>'CpH N'!Q53/'CPI Deflator 01'!$C59</f>
        <v>15.230694050034169</v>
      </c>
      <c r="O53" s="8">
        <f>'CpH N'!R53/'CPI Deflator 01'!$C59</f>
        <v>13.455252571367545</v>
      </c>
      <c r="P53" s="8"/>
    </row>
    <row r="54" spans="1:16" x14ac:dyDescent="0.25">
      <c r="A54" s="7" t="s">
        <v>84</v>
      </c>
      <c r="B54" s="8">
        <f>'CpH N'!E54/'CPI Deflator 01'!$C60</f>
        <v>8.9694281000396092</v>
      </c>
      <c r="C54" s="8">
        <f>'CpH N'!F54/'CPI Deflator 01'!$C60</f>
        <v>17.438996129256221</v>
      </c>
      <c r="D54" s="8">
        <f>'CpH N'!G54/'CPI Deflator 01'!$C60</f>
        <v>14.330771766343712</v>
      </c>
      <c r="E54" s="8">
        <f>'CpH N'!H54/'CPI Deflator 01'!$C60</f>
        <v>15.361388643196523</v>
      </c>
      <c r="F54" s="8">
        <f>'CpH N'!I54/'CPI Deflator 01'!$C60</f>
        <v>10.223846396952075</v>
      </c>
      <c r="G54" s="8">
        <f>'CpH N'!J54/'CPI Deflator 01'!$C60</f>
        <v>13.172090098292371</v>
      </c>
      <c r="H54" s="8">
        <f>'CpH N'!K54/'CPI Deflator 01'!$C60</f>
        <v>8.2137165354264212</v>
      </c>
      <c r="I54" s="8">
        <f>'CpH N'!L54/'CPI Deflator 01'!$C60</f>
        <v>20.918243896538762</v>
      </c>
      <c r="J54" s="8">
        <f>'CpH N'!M54/'CPI Deflator 01'!$C60</f>
        <v>18.70986936520131</v>
      </c>
      <c r="K54" s="8">
        <f>'CpH N'!N54/'CPI Deflator 01'!$C60</f>
        <v>19.782229581149082</v>
      </c>
      <c r="L54" s="8">
        <f>'CpH N'!O54/'CPI Deflator 01'!$C60</f>
        <v>12.066315668873646</v>
      </c>
      <c r="M54" s="8">
        <f>'CpH N'!P54/'CPI Deflator 01'!$C60</f>
        <v>16.37821726275542</v>
      </c>
      <c r="N54" s="8">
        <f>'CpH N'!Q54/'CPI Deflator 01'!$C60</f>
        <v>15.125052457775782</v>
      </c>
      <c r="O54" s="8">
        <f>'CpH N'!R54/'CPI Deflator 01'!$C60</f>
        <v>13.473210867131717</v>
      </c>
      <c r="P54" s="8"/>
    </row>
    <row r="55" spans="1:16" x14ac:dyDescent="0.25">
      <c r="A55" s="7" t="s">
        <v>85</v>
      </c>
      <c r="B55" s="8">
        <f>'CpH N'!E55/'CPI Deflator 01'!$C61</f>
        <v>8.4186142251966967</v>
      </c>
      <c r="C55" s="8">
        <f>'CpH N'!F55/'CPI Deflator 01'!$C61</f>
        <v>16.124662311992953</v>
      </c>
      <c r="D55" s="8">
        <f>'CpH N'!G55/'CPI Deflator 01'!$C61</f>
        <v>13.868875275406779</v>
      </c>
      <c r="E55" s="8">
        <f>'CpH N'!H55/'CPI Deflator 01'!$C61</f>
        <v>14.965741408354297</v>
      </c>
      <c r="F55" s="8">
        <f>'CpH N'!I55/'CPI Deflator 01'!$C61</f>
        <v>10.179885451136968</v>
      </c>
      <c r="G55" s="8">
        <f>'CpH N'!J55/'CPI Deflator 01'!$C61</f>
        <v>13.320108022628354</v>
      </c>
      <c r="H55" s="8">
        <f>'CpH N'!K55/'CPI Deflator 01'!$C61</f>
        <v>8.4526046322208241</v>
      </c>
      <c r="I55" s="8">
        <f>'CpH N'!L55/'CPI Deflator 01'!$C61</f>
        <v>20.656061914861628</v>
      </c>
      <c r="J55" s="8">
        <f>'CpH N'!M55/'CPI Deflator 01'!$C61</f>
        <v>19.205389552861465</v>
      </c>
      <c r="K55" s="8">
        <f>'CpH N'!N55/'CPI Deflator 01'!$C61</f>
        <v>19.189935388881363</v>
      </c>
      <c r="L55" s="8">
        <f>'CpH N'!O55/'CPI Deflator 01'!$C61</f>
        <v>11.642607930351412</v>
      </c>
      <c r="M55" s="8">
        <f>'CpH N'!P55/'CPI Deflator 01'!$C61</f>
        <v>16.261117638222487</v>
      </c>
      <c r="N55" s="8">
        <f>'CpH N'!Q55/'CPI Deflator 01'!$C61</f>
        <v>15.33716469801834</v>
      </c>
      <c r="O55" s="8">
        <f>'CpH N'!R55/'CPI Deflator 01'!$C61</f>
        <v>13.588326608438791</v>
      </c>
      <c r="P55" s="8"/>
    </row>
    <row r="56" spans="1:16" x14ac:dyDescent="0.25">
      <c r="A56" s="7" t="s">
        <v>86</v>
      </c>
      <c r="B56" s="8">
        <f>'CpH N'!E56/'CPI Deflator 01'!$C62</f>
        <v>8.6260967375715527</v>
      </c>
      <c r="C56" s="8">
        <f>'CpH N'!F56/'CPI Deflator 01'!$C62</f>
        <v>17.451866634068139</v>
      </c>
      <c r="D56" s="8">
        <f>'CpH N'!G56/'CPI Deflator 01'!$C62</f>
        <v>14.15719943068015</v>
      </c>
      <c r="E56" s="8">
        <f>'CpH N'!H56/'CPI Deflator 01'!$C62</f>
        <v>14.429941778202007</v>
      </c>
      <c r="F56" s="8">
        <f>'CpH N'!I56/'CPI Deflator 01'!$C62</f>
        <v>10.047562362300738</v>
      </c>
      <c r="G56" s="8">
        <f>'CpH N'!J56/'CPI Deflator 01'!$C62</f>
        <v>13.037167834247299</v>
      </c>
      <c r="H56" s="8">
        <f>'CpH N'!K56/'CPI Deflator 01'!$C62</f>
        <v>7.8337268330375469</v>
      </c>
      <c r="I56" s="8">
        <f>'CpH N'!L56/'CPI Deflator 01'!$C62</f>
        <v>20.688513544567144</v>
      </c>
      <c r="J56" s="8">
        <f>'CpH N'!M56/'CPI Deflator 01'!$C62</f>
        <v>20.462628323057807</v>
      </c>
      <c r="K56" s="8">
        <f>'CpH N'!N56/'CPI Deflator 01'!$C62</f>
        <v>18.849996469935043</v>
      </c>
      <c r="L56" s="8">
        <f>'CpH N'!O56/'CPI Deflator 01'!$C62</f>
        <v>12.109739559004144</v>
      </c>
      <c r="M56" s="8">
        <f>'CpH N'!P56/'CPI Deflator 01'!$C62</f>
        <v>16.293805846079621</v>
      </c>
      <c r="N56" s="8">
        <f>'CpH N'!Q56/'CPI Deflator 01'!$C62</f>
        <v>15.178643873509309</v>
      </c>
      <c r="O56" s="8">
        <f>'CpH N'!R56/'CPI Deflator 01'!$C62</f>
        <v>13.363005126030757</v>
      </c>
      <c r="P56" s="8"/>
    </row>
    <row r="57" spans="1:16" x14ac:dyDescent="0.25">
      <c r="A57" s="7" t="s">
        <v>87</v>
      </c>
      <c r="B57" s="8">
        <f>'CpH N'!E57/'CPI Deflator 01'!$C63</f>
        <v>9.337513316062612</v>
      </c>
      <c r="C57" s="8">
        <f>'CpH N'!F57/'CPI Deflator 01'!$C63</f>
        <v>16.452885382211726</v>
      </c>
      <c r="D57" s="8">
        <f>'CpH N'!G57/'CPI Deflator 01'!$C63</f>
        <v>13.869760399577258</v>
      </c>
      <c r="E57" s="8">
        <f>'CpH N'!H57/'CPI Deflator 01'!$C63</f>
        <v>14.738584106930544</v>
      </c>
      <c r="F57" s="8">
        <f>'CpH N'!I57/'CPI Deflator 01'!$C63</f>
        <v>9.9608103988770704</v>
      </c>
      <c r="G57" s="8">
        <f>'CpH N'!J57/'CPI Deflator 01'!$C63</f>
        <v>12.73457547264865</v>
      </c>
      <c r="H57" s="8">
        <f>'CpH N'!K57/'CPI Deflator 01'!$C63</f>
        <v>7.9772118208134533</v>
      </c>
      <c r="I57" s="8">
        <f>'CpH N'!L57/'CPI Deflator 01'!$C63</f>
        <v>20.79693889278121</v>
      </c>
      <c r="J57" s="8">
        <f>'CpH N'!M57/'CPI Deflator 01'!$C63</f>
        <v>18.908895619572057</v>
      </c>
      <c r="K57" s="8">
        <f>'CpH N'!N57/'CPI Deflator 01'!$C63</f>
        <v>19.257638556365976</v>
      </c>
      <c r="L57" s="8">
        <f>'CpH N'!O57/'CPI Deflator 01'!$C63</f>
        <v>11.810921668732398</v>
      </c>
      <c r="M57" s="8">
        <f>'CpH N'!P57/'CPI Deflator 01'!$C63</f>
        <v>16.186253323507753</v>
      </c>
      <c r="N57" s="8">
        <f>'CpH N'!Q57/'CPI Deflator 01'!$C63</f>
        <v>15.029044061580706</v>
      </c>
      <c r="O57" s="8">
        <f>'CpH N'!R57/'CPI Deflator 01'!$C63</f>
        <v>13.41832127994714</v>
      </c>
      <c r="P57" s="8"/>
    </row>
    <row r="58" spans="1:16" x14ac:dyDescent="0.25">
      <c r="A58" s="7" t="s">
        <v>88</v>
      </c>
      <c r="B58" s="8">
        <f>'CpH N'!E58/'CPI Deflator 01'!$C64</f>
        <v>9.4835919124238437</v>
      </c>
      <c r="C58" s="8">
        <f>'CpH N'!F58/'CPI Deflator 01'!$C64</f>
        <v>15.847799309545961</v>
      </c>
      <c r="D58" s="8">
        <f>'CpH N'!G58/'CPI Deflator 01'!$C64</f>
        <v>13.812491368551267</v>
      </c>
      <c r="E58" s="8">
        <f>'CpH N'!H58/'CPI Deflator 01'!$C64</f>
        <v>14.452865068301319</v>
      </c>
      <c r="F58" s="8">
        <f>'CpH N'!I58/'CPI Deflator 01'!$C64</f>
        <v>9.9274166229386953</v>
      </c>
      <c r="G58" s="8">
        <f>'CpH N'!J58/'CPI Deflator 01'!$C64</f>
        <v>12.730430650743278</v>
      </c>
      <c r="H58" s="8">
        <f>'CpH N'!K58/'CPI Deflator 01'!$C64</f>
        <v>7.8466608461675538</v>
      </c>
      <c r="I58" s="8">
        <f>'CpH N'!L58/'CPI Deflator 01'!$C64</f>
        <v>20.521016241780849</v>
      </c>
      <c r="J58" s="8">
        <f>'CpH N'!M58/'CPI Deflator 01'!$C64</f>
        <v>20.633171447585568</v>
      </c>
      <c r="K58" s="8">
        <f>'CpH N'!N58/'CPI Deflator 01'!$C64</f>
        <v>19.612444667237089</v>
      </c>
      <c r="L58" s="8">
        <f>'CpH N'!O58/'CPI Deflator 01'!$C64</f>
        <v>11.783813478356988</v>
      </c>
      <c r="M58" s="8">
        <f>'CpH N'!P58/'CPI Deflator 01'!$C64</f>
        <v>16.066903999864181</v>
      </c>
      <c r="N58" s="8">
        <f>'CpH N'!Q58/'CPI Deflator 01'!$C64</f>
        <v>15.026913275687967</v>
      </c>
      <c r="O58" s="8">
        <f>'CpH N'!R58/'CPI Deflator 01'!$C64</f>
        <v>13.345097467669092</v>
      </c>
      <c r="P58" s="8"/>
    </row>
    <row r="59" spans="1:16" x14ac:dyDescent="0.25">
      <c r="A59" s="7" t="s">
        <v>89</v>
      </c>
      <c r="B59" s="8">
        <f>'CpH N'!E59/'CPI Deflator 01'!$C65</f>
        <v>9.8144906168296036</v>
      </c>
      <c r="C59" s="8">
        <f>'CpH N'!F59/'CPI Deflator 01'!$C65</f>
        <v>16.131087550135931</v>
      </c>
      <c r="D59" s="8">
        <f>'CpH N'!G59/'CPI Deflator 01'!$C65</f>
        <v>13.763403524680697</v>
      </c>
      <c r="E59" s="8">
        <f>'CpH N'!H59/'CPI Deflator 01'!$C65</f>
        <v>14.079079481744706</v>
      </c>
      <c r="F59" s="8">
        <f>'CpH N'!I59/'CPI Deflator 01'!$C65</f>
        <v>10.170511760454973</v>
      </c>
      <c r="G59" s="8">
        <f>'CpH N'!J59/'CPI Deflator 01'!$C65</f>
        <v>12.365970862421845</v>
      </c>
      <c r="H59" s="8">
        <f>'CpH N'!K59/'CPI Deflator 01'!$C65</f>
        <v>8.0101995889199369</v>
      </c>
      <c r="I59" s="8">
        <f>'CpH N'!L59/'CPI Deflator 01'!$C65</f>
        <v>20.083839395018654</v>
      </c>
      <c r="J59" s="8">
        <f>'CpH N'!M59/'CPI Deflator 01'!$C65</f>
        <v>19.350550887126989</v>
      </c>
      <c r="K59" s="8">
        <f>'CpH N'!N59/'CPI Deflator 01'!$C65</f>
        <v>18.981936681249874</v>
      </c>
      <c r="L59" s="8">
        <f>'CpH N'!O59/'CPI Deflator 01'!$C65</f>
        <v>11.651013786935625</v>
      </c>
      <c r="M59" s="8">
        <f>'CpH N'!P59/'CPI Deflator 01'!$C65</f>
        <v>15.828346623056433</v>
      </c>
      <c r="N59" s="8">
        <f>'CpH N'!Q59/'CPI Deflator 01'!$C65</f>
        <v>14.572070769150129</v>
      </c>
      <c r="O59" s="8">
        <f>'CpH N'!R59/'CPI Deflator 01'!$C65</f>
        <v>13.294523315436232</v>
      </c>
      <c r="P59" s="8"/>
    </row>
    <row r="60" spans="1:16" x14ac:dyDescent="0.25">
      <c r="A60" s="7" t="s">
        <v>90</v>
      </c>
      <c r="B60" s="8">
        <f>'CpH N'!E60/'CPI Deflator 01'!$C66</f>
        <v>9.2073192442788301</v>
      </c>
      <c r="C60" s="8">
        <f>'CpH N'!F60/'CPI Deflator 01'!$C66</f>
        <v>15.982751274506912</v>
      </c>
      <c r="D60" s="8">
        <f>'CpH N'!G60/'CPI Deflator 01'!$C66</f>
        <v>14.109136010052923</v>
      </c>
      <c r="E60" s="8">
        <f>'CpH N'!H60/'CPI Deflator 01'!$C66</f>
        <v>14.046278188925804</v>
      </c>
      <c r="F60" s="8">
        <f>'CpH N'!I60/'CPI Deflator 01'!$C66</f>
        <v>9.4065009477192643</v>
      </c>
      <c r="G60" s="8">
        <f>'CpH N'!J60/'CPI Deflator 01'!$C66</f>
        <v>12.652163468478646</v>
      </c>
      <c r="H60" s="8">
        <f>'CpH N'!K60/'CPI Deflator 01'!$C66</f>
        <v>7.7751839286334308</v>
      </c>
      <c r="I60" s="8">
        <f>'CpH N'!L60/'CPI Deflator 01'!$C66</f>
        <v>20.350377765481028</v>
      </c>
      <c r="J60" s="8">
        <f>'CpH N'!M60/'CPI Deflator 01'!$C66</f>
        <v>18.75947769229732</v>
      </c>
      <c r="K60" s="8">
        <f>'CpH N'!N60/'CPI Deflator 01'!$C66</f>
        <v>19.137254361946386</v>
      </c>
      <c r="L60" s="8">
        <f>'CpH N'!O60/'CPI Deflator 01'!$C66</f>
        <v>10.362324704664358</v>
      </c>
      <c r="M60" s="8">
        <f>'CpH N'!P60/'CPI Deflator 01'!$C66</f>
        <v>15.713141398690887</v>
      </c>
      <c r="N60" s="8">
        <f>'CpH N'!Q60/'CPI Deflator 01'!$C66</f>
        <v>14.417062646741952</v>
      </c>
      <c r="O60" s="8">
        <f>'CpH N'!R60/'CPI Deflator 01'!$C66</f>
        <v>13.018739881075975</v>
      </c>
      <c r="P60" s="8"/>
    </row>
    <row r="61" spans="1:16" x14ac:dyDescent="0.25">
      <c r="A61" s="7" t="s">
        <v>91</v>
      </c>
      <c r="B61" s="8">
        <f>'CpH N'!E61/'CPI Deflator 01'!$C67</f>
        <v>7.7338688833899454</v>
      </c>
      <c r="C61" s="8">
        <f>'CpH N'!F61/'CPI Deflator 01'!$C67</f>
        <v>16.557480212841241</v>
      </c>
      <c r="D61" s="8">
        <f>'CpH N'!G61/'CPI Deflator 01'!$C67</f>
        <v>13.753053811858742</v>
      </c>
      <c r="E61" s="8">
        <f>'CpH N'!H61/'CPI Deflator 01'!$C67</f>
        <v>14.402036387393531</v>
      </c>
      <c r="F61" s="8">
        <f>'CpH N'!I61/'CPI Deflator 01'!$C67</f>
        <v>9.3308332341290612</v>
      </c>
      <c r="G61" s="8">
        <f>'CpH N'!J61/'CPI Deflator 01'!$C67</f>
        <v>12.712935505966984</v>
      </c>
      <c r="H61" s="8">
        <f>'CpH N'!K61/'CPI Deflator 01'!$C67</f>
        <v>7.5962610745001964</v>
      </c>
      <c r="I61" s="8">
        <f>'CpH N'!L61/'CPI Deflator 01'!$C67</f>
        <v>19.77171299354503</v>
      </c>
      <c r="J61" s="8">
        <f>'CpH N'!M61/'CPI Deflator 01'!$C67</f>
        <v>20.084544564087949</v>
      </c>
      <c r="K61" s="8">
        <f>'CpH N'!N61/'CPI Deflator 01'!$C67</f>
        <v>18.409462964739582</v>
      </c>
      <c r="L61" s="8">
        <f>'CpH N'!O61/'CPI Deflator 01'!$C67</f>
        <v>11.367061595082561</v>
      </c>
      <c r="M61" s="8">
        <f>'CpH N'!P61/'CPI Deflator 01'!$C67</f>
        <v>15.817057354441452</v>
      </c>
      <c r="N61" s="8">
        <f>'CpH N'!Q61/'CPI Deflator 01'!$C67</f>
        <v>14.862966836473079</v>
      </c>
      <c r="O61" s="8">
        <f>'CpH N'!R61/'CPI Deflator 01'!$C67</f>
        <v>12.650933692597583</v>
      </c>
      <c r="P61" s="8"/>
    </row>
    <row r="62" spans="1:16" x14ac:dyDescent="0.25">
      <c r="A62" s="7" t="s">
        <v>92</v>
      </c>
      <c r="B62" s="8">
        <f>'CpH N'!E62/'CPI Deflator 01'!$C68</f>
        <v>9.3306556523160094</v>
      </c>
      <c r="C62" s="8">
        <f>'CpH N'!F62/'CPI Deflator 01'!$C68</f>
        <v>15.483271252968816</v>
      </c>
      <c r="D62" s="8">
        <f>'CpH N'!G62/'CPI Deflator 01'!$C68</f>
        <v>13.600238635988413</v>
      </c>
      <c r="E62" s="8">
        <f>'CpH N'!H62/'CPI Deflator 01'!$C68</f>
        <v>14.377577585516697</v>
      </c>
      <c r="F62" s="8">
        <f>'CpH N'!I62/'CPI Deflator 01'!$C68</f>
        <v>9.4644736846886435</v>
      </c>
      <c r="G62" s="8">
        <f>'CpH N'!J62/'CPI Deflator 01'!$C68</f>
        <v>12.032325900406311</v>
      </c>
      <c r="H62" s="8">
        <f>'CpH N'!K62/'CPI Deflator 01'!$C68</f>
        <v>7.5582675608886403</v>
      </c>
      <c r="I62" s="8">
        <f>'CpH N'!L62/'CPI Deflator 01'!$C68</f>
        <v>19.961198270721365</v>
      </c>
      <c r="J62" s="8">
        <f>'CpH N'!M62/'CPI Deflator 01'!$C68</f>
        <v>18.042650760962669</v>
      </c>
      <c r="K62" s="8">
        <f>'CpH N'!N62/'CPI Deflator 01'!$C68</f>
        <v>18.485326813580571</v>
      </c>
      <c r="L62" s="8">
        <f>'CpH N'!O62/'CPI Deflator 01'!$C68</f>
        <v>10.969492254014066</v>
      </c>
      <c r="M62" s="8">
        <f>'CpH N'!P62/'CPI Deflator 01'!$C68</f>
        <v>15.664922535006879</v>
      </c>
      <c r="N62" s="8">
        <f>'CpH N'!Q62/'CPI Deflator 01'!$C68</f>
        <v>14.195051526450817</v>
      </c>
      <c r="O62" s="8">
        <f>'CpH N'!R62/'CPI Deflator 01'!$C68</f>
        <v>13.163408045772861</v>
      </c>
      <c r="P62" s="8"/>
    </row>
    <row r="63" spans="1:16" x14ac:dyDescent="0.25">
      <c r="A63" s="7" t="s">
        <v>93</v>
      </c>
      <c r="B63" s="8">
        <f>'CpH N'!E63/'CPI Deflator 01'!$C69</f>
        <v>9.4267142146279994</v>
      </c>
      <c r="C63" s="8">
        <f>'CpH N'!F63/'CPI Deflator 01'!$C69</f>
        <v>15.554428164956152</v>
      </c>
      <c r="D63" s="8">
        <f>'CpH N'!G63/'CPI Deflator 01'!$C69</f>
        <v>13.616276471138054</v>
      </c>
      <c r="E63" s="8">
        <f>'CpH N'!H63/'CPI Deflator 01'!$C69</f>
        <v>14.040470318356103</v>
      </c>
      <c r="F63" s="8">
        <f>'CpH N'!I63/'CPI Deflator 01'!$C69</f>
        <v>9.7089202379201218</v>
      </c>
      <c r="G63" s="8">
        <f>'CpH N'!J63/'CPI Deflator 01'!$C69</f>
        <v>11.957332410467695</v>
      </c>
      <c r="H63" s="8">
        <f>'CpH N'!K63/'CPI Deflator 01'!$C69</f>
        <v>7.7988533492710799</v>
      </c>
      <c r="I63" s="8">
        <f>'CpH N'!L63/'CPI Deflator 01'!$C69</f>
        <v>19.619230687066512</v>
      </c>
      <c r="J63" s="8">
        <f>'CpH N'!M63/'CPI Deflator 01'!$C69</f>
        <v>18.132478898043367</v>
      </c>
      <c r="K63" s="8">
        <f>'CpH N'!N63/'CPI Deflator 01'!$C69</f>
        <v>17.4290964200903</v>
      </c>
      <c r="L63" s="8">
        <f>'CpH N'!O63/'CPI Deflator 01'!$C69</f>
        <v>10.798357805091211</v>
      </c>
      <c r="M63" s="8">
        <f>'CpH N'!P63/'CPI Deflator 01'!$C69</f>
        <v>15.925944251706259</v>
      </c>
      <c r="N63" s="8">
        <f>'CpH N'!Q63/'CPI Deflator 01'!$C69</f>
        <v>14.477214622348731</v>
      </c>
      <c r="O63" s="8">
        <f>'CpH N'!R63/'CPI Deflator 01'!$C69</f>
        <v>12.935040352654333</v>
      </c>
      <c r="P63" s="8"/>
    </row>
    <row r="64" spans="1:16" x14ac:dyDescent="0.25">
      <c r="A64" s="7" t="s">
        <v>94</v>
      </c>
      <c r="B64" s="8">
        <f>'CpH N'!E64/'CPI Deflator 01'!$C70</f>
        <v>9.5716638536054912</v>
      </c>
      <c r="C64" s="8">
        <f>'CpH N'!F64/'CPI Deflator 01'!$C70</f>
        <v>15.500241029270697</v>
      </c>
      <c r="D64" s="8">
        <f>'CpH N'!G64/'CPI Deflator 01'!$C70</f>
        <v>13.945840285149142</v>
      </c>
      <c r="E64" s="8">
        <f>'CpH N'!H64/'CPI Deflator 01'!$C70</f>
        <v>14.781538549056005</v>
      </c>
      <c r="F64" s="8">
        <f>'CpH N'!I64/'CPI Deflator 01'!$C70</f>
        <v>9.4098527248892179</v>
      </c>
      <c r="G64" s="8">
        <f>'CpH N'!J64/'CPI Deflator 01'!$C70</f>
        <v>12.943940526885873</v>
      </c>
      <c r="H64" s="8">
        <f>'CpH N'!K64/'CPI Deflator 01'!$C70</f>
        <v>7.5518761956395695</v>
      </c>
      <c r="I64" s="8">
        <f>'CpH N'!L64/'CPI Deflator 01'!$C70</f>
        <v>19.851130290390291</v>
      </c>
      <c r="J64" s="8">
        <f>'CpH N'!M64/'CPI Deflator 01'!$C70</f>
        <v>18.096532096271243</v>
      </c>
      <c r="K64" s="8">
        <f>'CpH N'!N64/'CPI Deflator 01'!$C70</f>
        <v>18.865027191642877</v>
      </c>
      <c r="L64" s="8">
        <f>'CpH N'!O64/'CPI Deflator 01'!$C70</f>
        <v>10.7674131245933</v>
      </c>
      <c r="M64" s="8">
        <f>'CpH N'!P64/'CPI Deflator 01'!$C70</f>
        <v>15.560847121625937</v>
      </c>
      <c r="N64" s="8">
        <f>'CpH N'!Q64/'CPI Deflator 01'!$C70</f>
        <v>14.021830280864426</v>
      </c>
      <c r="O64" s="8">
        <f>'CpH N'!R64/'CPI Deflator 01'!$C70</f>
        <v>12.814431914711038</v>
      </c>
      <c r="P64" s="8"/>
    </row>
    <row r="65" spans="1:16" x14ac:dyDescent="0.25">
      <c r="A65" s="7" t="s">
        <v>95</v>
      </c>
      <c r="B65" s="8">
        <f>'CpH N'!E65/'CPI Deflator 01'!$C71</f>
        <v>9.0973546428466321</v>
      </c>
      <c r="C65" s="8">
        <f>'CpH N'!F65/'CPI Deflator 01'!$C71</f>
        <v>15.005572144989484</v>
      </c>
      <c r="D65" s="8">
        <f>'CpH N'!G65/'CPI Deflator 01'!$C71</f>
        <v>14.016907621060394</v>
      </c>
      <c r="E65" s="8">
        <f>'CpH N'!H65/'CPI Deflator 01'!$C71</f>
        <v>14.014619382052642</v>
      </c>
      <c r="F65" s="8">
        <f>'CpH N'!I65/'CPI Deflator 01'!$C71</f>
        <v>9.4407495198096125</v>
      </c>
      <c r="G65" s="8">
        <f>'CpH N'!J65/'CPI Deflator 01'!$C71</f>
        <v>12.729915918010001</v>
      </c>
      <c r="H65" s="8">
        <f>'CpH N'!K65/'CPI Deflator 01'!$C71</f>
        <v>7.2505546226579467</v>
      </c>
      <c r="I65" s="8">
        <f>'CpH N'!L65/'CPI Deflator 01'!$C71</f>
        <v>19.85740865880053</v>
      </c>
      <c r="J65" s="8">
        <f>'CpH N'!M65/'CPI Deflator 01'!$C71</f>
        <v>19.383871273247276</v>
      </c>
      <c r="K65" s="8">
        <f>'CpH N'!N65/'CPI Deflator 01'!$C71</f>
        <v>18.177508136831449</v>
      </c>
      <c r="L65" s="8">
        <f>'CpH N'!O65/'CPI Deflator 01'!$C71</f>
        <v>11.475997139874623</v>
      </c>
      <c r="M65" s="8">
        <f>'CpH N'!P65/'CPI Deflator 01'!$C71</f>
        <v>16.295494636419033</v>
      </c>
      <c r="N65" s="8">
        <f>'CpH N'!Q65/'CPI Deflator 01'!$C71</f>
        <v>14.270645587500649</v>
      </c>
      <c r="O65" s="8">
        <f>'CpH N'!R65/'CPI Deflator 01'!$C71</f>
        <v>12.96951257464519</v>
      </c>
      <c r="P65" s="8"/>
    </row>
    <row r="66" spans="1:16" x14ac:dyDescent="0.25">
      <c r="A66" s="7" t="s">
        <v>96</v>
      </c>
      <c r="B66" s="8">
        <f>'CpH N'!E66/'CPI Deflator 01'!$C72</f>
        <v>8.6664530836743197</v>
      </c>
      <c r="C66" s="8">
        <f>'CpH N'!F66/'CPI Deflator 01'!$C72</f>
        <v>15.02839618691976</v>
      </c>
      <c r="D66" s="8">
        <f>'CpH N'!G66/'CPI Deflator 01'!$C72</f>
        <v>13.727587562797934</v>
      </c>
      <c r="E66" s="8">
        <f>'CpH N'!H66/'CPI Deflator 01'!$C72</f>
        <v>13.958229705832466</v>
      </c>
      <c r="F66" s="8">
        <f>'CpH N'!I66/'CPI Deflator 01'!$C72</f>
        <v>9.6171246310411185</v>
      </c>
      <c r="G66" s="8">
        <f>'CpH N'!J66/'CPI Deflator 01'!$C72</f>
        <v>12.478243707908813</v>
      </c>
      <c r="H66" s="8">
        <f>'CpH N'!K66/'CPI Deflator 01'!$C72</f>
        <v>7.5688468051900388</v>
      </c>
      <c r="I66" s="8">
        <f>'CpH N'!L66/'CPI Deflator 01'!$C72</f>
        <v>19.339413920815005</v>
      </c>
      <c r="J66" s="8">
        <f>'CpH N'!M66/'CPI Deflator 01'!$C72</f>
        <v>19.157607342348804</v>
      </c>
      <c r="K66" s="8">
        <f>'CpH N'!N66/'CPI Deflator 01'!$C72</f>
        <v>19.025296324019322</v>
      </c>
      <c r="L66" s="8">
        <f>'CpH N'!O66/'CPI Deflator 01'!$C72</f>
        <v>11.137844710427363</v>
      </c>
      <c r="M66" s="8">
        <f>'CpH N'!P66/'CPI Deflator 01'!$C72</f>
        <v>15.429285568538958</v>
      </c>
      <c r="N66" s="8">
        <f>'CpH N'!Q66/'CPI Deflator 01'!$C72</f>
        <v>14.396036962998142</v>
      </c>
      <c r="O66" s="8">
        <f>'CpH N'!R66/'CPI Deflator 01'!$C72</f>
        <v>12.581005770520234</v>
      </c>
      <c r="P66" s="8"/>
    </row>
    <row r="67" spans="1:16" x14ac:dyDescent="0.25">
      <c r="A67" s="7" t="s">
        <v>97</v>
      </c>
      <c r="B67" s="8">
        <f>'CpH N'!E67/'CPI Deflator 01'!$C73</f>
        <v>11.197973196451484</v>
      </c>
      <c r="C67" s="8">
        <f>'CpH N'!F67/'CPI Deflator 01'!$C73</f>
        <v>15.291236835512988</v>
      </c>
      <c r="D67" s="8">
        <f>'CpH N'!G67/'CPI Deflator 01'!$C73</f>
        <v>13.767372604705244</v>
      </c>
      <c r="E67" s="8">
        <f>'CpH N'!H67/'CPI Deflator 01'!$C73</f>
        <v>14.035981712510697</v>
      </c>
      <c r="F67" s="8">
        <f>'CpH N'!I67/'CPI Deflator 01'!$C73</f>
        <v>9.4876397605694009</v>
      </c>
      <c r="G67" s="8">
        <f>'CpH N'!J67/'CPI Deflator 01'!$C73</f>
        <v>12.119738608276883</v>
      </c>
      <c r="H67" s="8">
        <f>'CpH N'!K67/'CPI Deflator 01'!$C73</f>
        <v>7.5185907081687766</v>
      </c>
      <c r="I67" s="8">
        <f>'CpH N'!L67/'CPI Deflator 01'!$C73</f>
        <v>19.717932212888037</v>
      </c>
      <c r="J67" s="8">
        <f>'CpH N'!M67/'CPI Deflator 01'!$C73</f>
        <v>17.815863806678927</v>
      </c>
      <c r="K67" s="8">
        <f>'CpH N'!N67/'CPI Deflator 01'!$C73</f>
        <v>18.642576408754152</v>
      </c>
      <c r="L67" s="8">
        <f>'CpH N'!O67/'CPI Deflator 01'!$C73</f>
        <v>11.408727943331343</v>
      </c>
      <c r="M67" s="8">
        <f>'CpH N'!P67/'CPI Deflator 01'!$C73</f>
        <v>15.550379185864527</v>
      </c>
      <c r="N67" s="8">
        <f>'CpH N'!Q67/'CPI Deflator 01'!$C73</f>
        <v>14.175820458847758</v>
      </c>
      <c r="O67" s="8">
        <f>'CpH N'!R67/'CPI Deflator 01'!$C73</f>
        <v>12.933474642912611</v>
      </c>
      <c r="P67" s="8"/>
    </row>
    <row r="68" spans="1:16" x14ac:dyDescent="0.25">
      <c r="A68" s="7" t="s">
        <v>98</v>
      </c>
      <c r="B68" s="8">
        <f>'CpH N'!E68/'CPI Deflator 01'!$C74</f>
        <v>9.3964216019208173</v>
      </c>
      <c r="C68" s="8">
        <f>'CpH N'!F68/'CPI Deflator 01'!$C74</f>
        <v>15.125099867584185</v>
      </c>
      <c r="D68" s="8">
        <f>'CpH N'!G68/'CPI Deflator 01'!$C74</f>
        <v>13.789374413299166</v>
      </c>
      <c r="E68" s="8">
        <f>'CpH N'!H68/'CPI Deflator 01'!$C74</f>
        <v>13.674544655234932</v>
      </c>
      <c r="F68" s="8">
        <f>'CpH N'!I68/'CPI Deflator 01'!$C74</f>
        <v>9.9308110596477999</v>
      </c>
      <c r="G68" s="8">
        <f>'CpH N'!J68/'CPI Deflator 01'!$C74</f>
        <v>12.3632284822227</v>
      </c>
      <c r="H68" s="8">
        <f>'CpH N'!K68/'CPI Deflator 01'!$C74</f>
        <v>7.4960957386261686</v>
      </c>
      <c r="I68" s="8">
        <f>'CpH N'!L68/'CPI Deflator 01'!$C74</f>
        <v>19.824653626122803</v>
      </c>
      <c r="J68" s="8">
        <f>'CpH N'!M68/'CPI Deflator 01'!$C74</f>
        <v>18.251961739747443</v>
      </c>
      <c r="K68" s="8">
        <f>'CpH N'!N68/'CPI Deflator 01'!$C74</f>
        <v>18.793141483590457</v>
      </c>
      <c r="L68" s="8">
        <f>'CpH N'!O68/'CPI Deflator 01'!$C74</f>
        <v>10.703998525565792</v>
      </c>
      <c r="M68" s="8">
        <f>'CpH N'!P68/'CPI Deflator 01'!$C74</f>
        <v>15.163520084294152</v>
      </c>
      <c r="N68" s="8">
        <f>'CpH N'!Q68/'CPI Deflator 01'!$C74</f>
        <v>14.117508633979158</v>
      </c>
      <c r="O68" s="8">
        <f>'CpH N'!R68/'CPI Deflator 01'!$C74</f>
        <v>12.67986812764436</v>
      </c>
      <c r="P68" s="8"/>
    </row>
    <row r="69" spans="1:16" x14ac:dyDescent="0.25">
      <c r="A69" s="7" t="s">
        <v>99</v>
      </c>
      <c r="B69" s="8">
        <f>'CpH N'!E69/'CPI Deflator 01'!$C75</f>
        <v>9.5733943666841395</v>
      </c>
      <c r="C69" s="8">
        <f>'CpH N'!F69/'CPI Deflator 01'!$C75</f>
        <v>15.875946085206767</v>
      </c>
      <c r="D69" s="8">
        <f>'CpH N'!G69/'CPI Deflator 01'!$C75</f>
        <v>13.63741457638816</v>
      </c>
      <c r="E69" s="8">
        <f>'CpH N'!H69/'CPI Deflator 01'!$C75</f>
        <v>14.045939285623099</v>
      </c>
      <c r="F69" s="8">
        <f>'CpH N'!I69/'CPI Deflator 01'!$C75</f>
        <v>9.4921931001286879</v>
      </c>
      <c r="G69" s="8">
        <f>'CpH N'!J69/'CPI Deflator 01'!$C75</f>
        <v>12.644870922357942</v>
      </c>
      <c r="H69" s="8">
        <f>'CpH N'!K69/'CPI Deflator 01'!$C75</f>
        <v>7.2821730570567027</v>
      </c>
      <c r="I69" s="8">
        <f>'CpH N'!L69/'CPI Deflator 01'!$C75</f>
        <v>19.452483507301487</v>
      </c>
      <c r="J69" s="8">
        <f>'CpH N'!M69/'CPI Deflator 01'!$C75</f>
        <v>18.458838563879059</v>
      </c>
      <c r="K69" s="8">
        <f>'CpH N'!N69/'CPI Deflator 01'!$C75</f>
        <v>19.338263808722221</v>
      </c>
      <c r="L69" s="8">
        <f>'CpH N'!O69/'CPI Deflator 01'!$C75</f>
        <v>11.310633079079029</v>
      </c>
      <c r="M69" s="8">
        <f>'CpH N'!P69/'CPI Deflator 01'!$C75</f>
        <v>15.228593284131945</v>
      </c>
      <c r="N69" s="8">
        <f>'CpH N'!Q69/'CPI Deflator 01'!$C75</f>
        <v>13.996877665030214</v>
      </c>
      <c r="O69" s="8">
        <f>'CpH N'!R69/'CPI Deflator 01'!$C75</f>
        <v>12.389215973043068</v>
      </c>
      <c r="P69" s="8"/>
    </row>
    <row r="70" spans="1:16" x14ac:dyDescent="0.25">
      <c r="A70" s="7" t="s">
        <v>100</v>
      </c>
      <c r="B70" s="8">
        <f>'CpH N'!E70/'CPI Deflator 01'!$C76</f>
        <v>7.8349171268616997</v>
      </c>
      <c r="C70" s="8">
        <f>'CpH N'!F70/'CPI Deflator 01'!$C76</f>
        <v>14.313133604887579</v>
      </c>
      <c r="D70" s="8">
        <f>'CpH N'!G70/'CPI Deflator 01'!$C76</f>
        <v>13.595679372533835</v>
      </c>
      <c r="E70" s="8">
        <f>'CpH N'!H70/'CPI Deflator 01'!$C76</f>
        <v>13.26834350343392</v>
      </c>
      <c r="F70" s="8">
        <f>'CpH N'!I70/'CPI Deflator 01'!$C76</f>
        <v>9.631007274811898</v>
      </c>
      <c r="G70" s="8">
        <f>'CpH N'!J70/'CPI Deflator 01'!$C76</f>
        <v>11.939787729179743</v>
      </c>
      <c r="H70" s="8">
        <f>'CpH N'!K70/'CPI Deflator 01'!$C76</f>
        <v>7.4157526146414838</v>
      </c>
      <c r="I70" s="8">
        <f>'CpH N'!L70/'CPI Deflator 01'!$C76</f>
        <v>19.580820674986636</v>
      </c>
      <c r="J70" s="8">
        <f>'CpH N'!M70/'CPI Deflator 01'!$C76</f>
        <v>19.198184998834051</v>
      </c>
      <c r="K70" s="8">
        <f>'CpH N'!N70/'CPI Deflator 01'!$C76</f>
        <v>17.628989654065553</v>
      </c>
      <c r="L70" s="8">
        <f>'CpH N'!O70/'CPI Deflator 01'!$C76</f>
        <v>10.679544572042388</v>
      </c>
      <c r="M70" s="8">
        <f>'CpH N'!P70/'CPI Deflator 01'!$C76</f>
        <v>15.761224388589813</v>
      </c>
      <c r="N70" s="8">
        <f>'CpH N'!Q70/'CPI Deflator 01'!$C76</f>
        <v>13.643873146132375</v>
      </c>
      <c r="O70" s="8">
        <f>'CpH N'!R70/'CPI Deflator 01'!$C76</f>
        <v>12.249033304849291</v>
      </c>
      <c r="P70" s="8"/>
    </row>
    <row r="71" spans="1:16" x14ac:dyDescent="0.25">
      <c r="A71" s="7" t="s">
        <v>101</v>
      </c>
      <c r="B71" s="8">
        <f>'CpH N'!E71/'CPI Deflator 01'!$C77</f>
        <v>8.5967265700786477</v>
      </c>
      <c r="C71" s="8">
        <f>'CpH N'!F71/'CPI Deflator 01'!$C77</f>
        <v>16.018522573223052</v>
      </c>
      <c r="D71" s="8">
        <f>'CpH N'!G71/'CPI Deflator 01'!$C77</f>
        <v>13.862271475792591</v>
      </c>
      <c r="E71" s="8">
        <f>'CpH N'!H71/'CPI Deflator 01'!$C77</f>
        <v>13.349751333418997</v>
      </c>
      <c r="F71" s="8">
        <f>'CpH N'!I71/'CPI Deflator 01'!$C77</f>
        <v>9.4776088121341076</v>
      </c>
      <c r="G71" s="8">
        <f>'CpH N'!J71/'CPI Deflator 01'!$C77</f>
        <v>12.339314630348451</v>
      </c>
      <c r="H71" s="8">
        <f>'CpH N'!K71/'CPI Deflator 01'!$C77</f>
        <v>7.3161869971338458</v>
      </c>
      <c r="I71" s="8">
        <f>'CpH N'!L71/'CPI Deflator 01'!$C77</f>
        <v>20.395486632292236</v>
      </c>
      <c r="J71" s="8">
        <f>'CpH N'!M71/'CPI Deflator 01'!$C77</f>
        <v>18.02804103567647</v>
      </c>
      <c r="K71" s="8">
        <f>'CpH N'!N71/'CPI Deflator 01'!$C77</f>
        <v>18.673671242219214</v>
      </c>
      <c r="L71" s="8">
        <f>'CpH N'!O71/'CPI Deflator 01'!$C77</f>
        <v>10.976607656343615</v>
      </c>
      <c r="M71" s="8">
        <f>'CpH N'!P71/'CPI Deflator 01'!$C77</f>
        <v>15.353410191351694</v>
      </c>
      <c r="N71" s="8">
        <f>'CpH N'!Q71/'CPI Deflator 01'!$C77</f>
        <v>13.975023228083979</v>
      </c>
      <c r="O71" s="8">
        <f>'CpH N'!R71/'CPI Deflator 01'!$C77</f>
        <v>12.427067182619608</v>
      </c>
      <c r="P71" s="8"/>
    </row>
    <row r="72" spans="1:16" x14ac:dyDescent="0.25">
      <c r="A72" s="7" t="s">
        <v>102</v>
      </c>
      <c r="B72" s="8">
        <f>'CpH N'!E72/'CPI Deflator 01'!$C78</f>
        <v>9.6356543161182735</v>
      </c>
      <c r="C72" s="8">
        <f>'CpH N'!F72/'CPI Deflator 01'!$C78</f>
        <v>15.946358849256637</v>
      </c>
      <c r="D72" s="8">
        <f>'CpH N'!G72/'CPI Deflator 01'!$C78</f>
        <v>13.485254433756358</v>
      </c>
      <c r="E72" s="8">
        <f>'CpH N'!H72/'CPI Deflator 01'!$C78</f>
        <v>13.11584686537504</v>
      </c>
      <c r="F72" s="8">
        <f>'CpH N'!I72/'CPI Deflator 01'!$C78</f>
        <v>9.4272307527638386</v>
      </c>
      <c r="G72" s="8">
        <f>'CpH N'!J72/'CPI Deflator 01'!$C78</f>
        <v>11.859004538496938</v>
      </c>
      <c r="H72" s="8">
        <f>'CpH N'!K72/'CPI Deflator 01'!$C78</f>
        <v>7.3767267694015723</v>
      </c>
      <c r="I72" s="8">
        <f>'CpH N'!L72/'CPI Deflator 01'!$C78</f>
        <v>20.868223055904952</v>
      </c>
      <c r="J72" s="8">
        <f>'CpH N'!M72/'CPI Deflator 01'!$C78</f>
        <v>18.003416451641893</v>
      </c>
      <c r="K72" s="8">
        <f>'CpH N'!N72/'CPI Deflator 01'!$C78</f>
        <v>17.485896158963453</v>
      </c>
      <c r="L72" s="8">
        <f>'CpH N'!O72/'CPI Deflator 01'!$C78</f>
        <v>11.115521631965159</v>
      </c>
      <c r="M72" s="8">
        <f>'CpH N'!P72/'CPI Deflator 01'!$C78</f>
        <v>15.285568322001479</v>
      </c>
      <c r="N72" s="8">
        <f>'CpH N'!Q72/'CPI Deflator 01'!$C78</f>
        <v>13.593758247772437</v>
      </c>
      <c r="O72" s="8">
        <f>'CpH N'!R72/'CPI Deflator 01'!$C78</f>
        <v>12.617029507884054</v>
      </c>
      <c r="P72" s="8"/>
    </row>
    <row r="73" spans="1:16" x14ac:dyDescent="0.25">
      <c r="A73" s="7" t="s">
        <v>103</v>
      </c>
      <c r="B73" s="8">
        <f>'CpH N'!E73/'CPI Deflator 01'!$C79</f>
        <v>10.148605986753745</v>
      </c>
      <c r="C73" s="8">
        <f>'CpH N'!F73/'CPI Deflator 01'!$C79</f>
        <v>15.452346051048464</v>
      </c>
      <c r="D73" s="8">
        <f>'CpH N'!G73/'CPI Deflator 01'!$C79</f>
        <v>13.178855896433234</v>
      </c>
      <c r="E73" s="8">
        <f>'CpH N'!H73/'CPI Deflator 01'!$C79</f>
        <v>13.246175554940917</v>
      </c>
      <c r="F73" s="8">
        <f>'CpH N'!I73/'CPI Deflator 01'!$C79</f>
        <v>9.698493498165913</v>
      </c>
      <c r="G73" s="8">
        <f>'CpH N'!J73/'CPI Deflator 01'!$C79</f>
        <v>12.509337510029228</v>
      </c>
      <c r="H73" s="8">
        <f>'CpH N'!K73/'CPI Deflator 01'!$C79</f>
        <v>7.4339745198187899</v>
      </c>
      <c r="I73" s="8">
        <f>'CpH N'!L73/'CPI Deflator 01'!$C79</f>
        <v>20.470643106474839</v>
      </c>
      <c r="J73" s="8">
        <f>'CpH N'!M73/'CPI Deflator 01'!$C79</f>
        <v>18.497812058184561</v>
      </c>
      <c r="K73" s="8">
        <f>'CpH N'!N73/'CPI Deflator 01'!$C79</f>
        <v>17.914324444254781</v>
      </c>
      <c r="L73" s="8">
        <f>'CpH N'!O73/'CPI Deflator 01'!$C79</f>
        <v>11.198147861508534</v>
      </c>
      <c r="M73" s="8">
        <f>'CpH N'!P73/'CPI Deflator 01'!$C79</f>
        <v>15.699595699790629</v>
      </c>
      <c r="N73" s="8">
        <f>'CpH N'!Q73/'CPI Deflator 01'!$C79</f>
        <v>14.315872095601176</v>
      </c>
      <c r="O73" s="8">
        <f>'CpH N'!R73/'CPI Deflator 01'!$C79</f>
        <v>12.437028652466918</v>
      </c>
      <c r="P73" s="8"/>
    </row>
    <row r="74" spans="1:16" x14ac:dyDescent="0.25">
      <c r="A74" s="7" t="s">
        <v>104</v>
      </c>
      <c r="B74" s="8">
        <f>'CpH N'!E74/'CPI Deflator 01'!$C80</f>
        <v>9.117131768957929</v>
      </c>
      <c r="C74" s="8">
        <f>'CpH N'!F74/'CPI Deflator 01'!$C80</f>
        <v>18.444396497178616</v>
      </c>
      <c r="D74" s="8">
        <f>'CpH N'!G74/'CPI Deflator 01'!$C80</f>
        <v>13.498001194567198</v>
      </c>
      <c r="E74" s="8">
        <f>'CpH N'!H74/'CPI Deflator 01'!$C80</f>
        <v>13.183228818275689</v>
      </c>
      <c r="F74" s="8">
        <f>'CpH N'!I74/'CPI Deflator 01'!$C80</f>
        <v>9.6092774798311584</v>
      </c>
      <c r="G74" s="8">
        <f>'CpH N'!J74/'CPI Deflator 01'!$C80</f>
        <v>12.493252485434567</v>
      </c>
      <c r="H74" s="8">
        <f>'CpH N'!K74/'CPI Deflator 01'!$C80</f>
        <v>7.6608173732992375</v>
      </c>
      <c r="I74" s="8">
        <f>'CpH N'!L74/'CPI Deflator 01'!$C80</f>
        <v>19.779777065429993</v>
      </c>
      <c r="J74" s="8">
        <f>'CpH N'!M74/'CPI Deflator 01'!$C80</f>
        <v>19.689499602895395</v>
      </c>
      <c r="K74" s="8">
        <f>'CpH N'!N74/'CPI Deflator 01'!$C80</f>
        <v>17.534891203426522</v>
      </c>
      <c r="L74" s="8">
        <f>'CpH N'!O74/'CPI Deflator 01'!$C80</f>
        <v>10.839039867835004</v>
      </c>
      <c r="M74" s="8">
        <f>'CpH N'!P74/'CPI Deflator 01'!$C80</f>
        <v>15.378477125066022</v>
      </c>
      <c r="N74" s="8">
        <f>'CpH N'!Q74/'CPI Deflator 01'!$C80</f>
        <v>13.895418436181178</v>
      </c>
      <c r="O74" s="8">
        <f>'CpH N'!R74/'CPI Deflator 01'!$C80</f>
        <v>12.412998290566184</v>
      </c>
      <c r="P74" s="8"/>
    </row>
    <row r="75" spans="1:16" x14ac:dyDescent="0.25">
      <c r="A75" s="7" t="s">
        <v>105</v>
      </c>
      <c r="B75" s="8">
        <f>'CpH N'!E75/'CPI Deflator 01'!$C81</f>
        <v>8.4312401513434647</v>
      </c>
      <c r="C75" s="8">
        <f>'CpH N'!F75/'CPI Deflator 01'!$C81</f>
        <v>16.951038439338124</v>
      </c>
      <c r="D75" s="8">
        <f>'CpH N'!G75/'CPI Deflator 01'!$C81</f>
        <v>13.626790111431502</v>
      </c>
      <c r="E75" s="8">
        <f>'CpH N'!H75/'CPI Deflator 01'!$C81</f>
        <v>14.279144612696644</v>
      </c>
      <c r="F75" s="8">
        <f>'CpH N'!I75/'CPI Deflator 01'!$C81</f>
        <v>9.9052589006152765</v>
      </c>
      <c r="G75" s="8">
        <f>'CpH N'!J75/'CPI Deflator 01'!$C81</f>
        <v>13.002639937858243</v>
      </c>
      <c r="H75" s="8">
        <f>'CpH N'!K75/'CPI Deflator 01'!$C81</f>
        <v>7.5253693060906119</v>
      </c>
      <c r="I75" s="8">
        <f>'CpH N'!L75/'CPI Deflator 01'!$C81</f>
        <v>20.020341901072182</v>
      </c>
      <c r="J75" s="8">
        <f>'CpH N'!M75/'CPI Deflator 01'!$C81</f>
        <v>18.747540016291879</v>
      </c>
      <c r="K75" s="8">
        <f>'CpH N'!N75/'CPI Deflator 01'!$C81</f>
        <v>18.164293146741272</v>
      </c>
      <c r="L75" s="8">
        <f>'CpH N'!O75/'CPI Deflator 01'!$C81</f>
        <v>10.759406886313331</v>
      </c>
      <c r="M75" s="8">
        <f>'CpH N'!P75/'CPI Deflator 01'!$C81</f>
        <v>15.885075855464819</v>
      </c>
      <c r="N75" s="8">
        <f>'CpH N'!Q75/'CPI Deflator 01'!$C81</f>
        <v>13.850655437262542</v>
      </c>
      <c r="O75" s="8">
        <f>'CpH N'!R75/'CPI Deflator 01'!$C81</f>
        <v>12.837095118503962</v>
      </c>
      <c r="P75" s="8"/>
    </row>
    <row r="76" spans="1:16" x14ac:dyDescent="0.25">
      <c r="A76" s="7" t="s">
        <v>106</v>
      </c>
      <c r="B76" s="8">
        <f>'CpH N'!E76/'CPI Deflator 01'!$C82</f>
        <v>9.8904070694074786</v>
      </c>
      <c r="C76" s="8">
        <f>'CpH N'!F76/'CPI Deflator 01'!$C82</f>
        <v>16.618285147589859</v>
      </c>
      <c r="D76" s="8">
        <f>'CpH N'!G76/'CPI Deflator 01'!$C82</f>
        <v>13.773571771278405</v>
      </c>
      <c r="E76" s="8">
        <f>'CpH N'!H76/'CPI Deflator 01'!$C82</f>
        <v>14.195582677525</v>
      </c>
      <c r="F76" s="8">
        <f>'CpH N'!I76/'CPI Deflator 01'!$C82</f>
        <v>9.9550559471933173</v>
      </c>
      <c r="G76" s="8">
        <f>'CpH N'!J76/'CPI Deflator 01'!$C82</f>
        <v>12.223662209459015</v>
      </c>
      <c r="H76" s="8">
        <f>'CpH N'!K76/'CPI Deflator 01'!$C82</f>
        <v>7.6615028810324661</v>
      </c>
      <c r="I76" s="8">
        <f>'CpH N'!L76/'CPI Deflator 01'!$C82</f>
        <v>21.123108434205609</v>
      </c>
      <c r="J76" s="8">
        <f>'CpH N'!M76/'CPI Deflator 01'!$C82</f>
        <v>19.023872757762749</v>
      </c>
      <c r="K76" s="8">
        <f>'CpH N'!N76/'CPI Deflator 01'!$C82</f>
        <v>18.110204329285331</v>
      </c>
      <c r="L76" s="8">
        <f>'CpH N'!O76/'CPI Deflator 01'!$C82</f>
        <v>11.746290185440019</v>
      </c>
      <c r="M76" s="8">
        <f>'CpH N'!P76/'CPI Deflator 01'!$C82</f>
        <v>15.548724609694506</v>
      </c>
      <c r="N76" s="8">
        <f>'CpH N'!Q76/'CPI Deflator 01'!$C82</f>
        <v>13.811613532114814</v>
      </c>
      <c r="O76" s="8">
        <f>'CpH N'!R76/'CPI Deflator 01'!$C82</f>
        <v>12.670613377102315</v>
      </c>
      <c r="P76" s="8"/>
    </row>
    <row r="77" spans="1:16" x14ac:dyDescent="0.25">
      <c r="A77" s="7" t="s">
        <v>107</v>
      </c>
      <c r="B77" s="8">
        <f>'CpH N'!E77/'CPI Deflator 01'!$C83</f>
        <v>8.3203498404700706</v>
      </c>
      <c r="C77" s="8">
        <f>'CpH N'!F77/'CPI Deflator 01'!$C83</f>
        <v>16.959598537788658</v>
      </c>
      <c r="D77" s="8">
        <f>'CpH N'!G77/'CPI Deflator 01'!$C83</f>
        <v>13.450272356930533</v>
      </c>
      <c r="E77" s="8">
        <f>'CpH N'!H77/'CPI Deflator 01'!$C83</f>
        <v>13.690214908659307</v>
      </c>
      <c r="F77" s="8">
        <f>'CpH N'!I77/'CPI Deflator 01'!$C83</f>
        <v>9.7472527747084659</v>
      </c>
      <c r="G77" s="8">
        <f>'CpH N'!J77/'CPI Deflator 01'!$C83</f>
        <v>12.319759550972122</v>
      </c>
      <c r="H77" s="8">
        <f>'CpH N'!K77/'CPI Deflator 01'!$C83</f>
        <v>7.6456404333725603</v>
      </c>
      <c r="I77" s="8">
        <f>'CpH N'!L77/'CPI Deflator 01'!$C83</f>
        <v>20.683270785649508</v>
      </c>
      <c r="J77" s="8">
        <f>'CpH N'!M77/'CPI Deflator 01'!$C83</f>
        <v>19.404072548029571</v>
      </c>
      <c r="K77" s="8">
        <f>'CpH N'!N77/'CPI Deflator 01'!$C83</f>
        <v>17.532758495979685</v>
      </c>
      <c r="L77" s="8">
        <f>'CpH N'!O77/'CPI Deflator 01'!$C83</f>
        <v>11.486885733556603</v>
      </c>
      <c r="M77" s="8">
        <f>'CpH N'!P77/'CPI Deflator 01'!$C83</f>
        <v>15.290326226845391</v>
      </c>
      <c r="N77" s="8">
        <f>'CpH N'!Q77/'CPI Deflator 01'!$C83</f>
        <v>13.943656011392136</v>
      </c>
      <c r="O77" s="8">
        <f>'CpH N'!R77/'CPI Deflator 01'!$C83</f>
        <v>12.428182938816612</v>
      </c>
      <c r="P77" s="8"/>
    </row>
    <row r="78" spans="1:16" x14ac:dyDescent="0.25">
      <c r="A78" s="7" t="s">
        <v>108</v>
      </c>
      <c r="B78" s="8">
        <f>'CpH N'!E78/'CPI Deflator 01'!$C84</f>
        <v>9.6029610985254514</v>
      </c>
      <c r="C78" s="8">
        <f>'CpH N'!F78/'CPI Deflator 01'!$C84</f>
        <v>16.453039079970164</v>
      </c>
      <c r="D78" s="8">
        <f>'CpH N'!G78/'CPI Deflator 01'!$C84</f>
        <v>14.044426705270249</v>
      </c>
      <c r="E78" s="8">
        <f>'CpH N'!H78/'CPI Deflator 01'!$C84</f>
        <v>13.516517312402931</v>
      </c>
      <c r="F78" s="8">
        <f>'CpH N'!I78/'CPI Deflator 01'!$C84</f>
        <v>9.5405237944444217</v>
      </c>
      <c r="G78" s="8">
        <f>'CpH N'!J78/'CPI Deflator 01'!$C84</f>
        <v>12.020446645652848</v>
      </c>
      <c r="H78" s="8">
        <f>'CpH N'!K78/'CPI Deflator 01'!$C84</f>
        <v>7.9050528171613754</v>
      </c>
      <c r="I78" s="8">
        <f>'CpH N'!L78/'CPI Deflator 01'!$C84</f>
        <v>20.335654873936296</v>
      </c>
      <c r="J78" s="8">
        <f>'CpH N'!M78/'CPI Deflator 01'!$C84</f>
        <v>19.548927863744069</v>
      </c>
      <c r="K78" s="8">
        <f>'CpH N'!N78/'CPI Deflator 01'!$C84</f>
        <v>18.531389692099872</v>
      </c>
      <c r="L78" s="8">
        <f>'CpH N'!O78/'CPI Deflator 01'!$C84</f>
        <v>11.59809709678516</v>
      </c>
      <c r="M78" s="8">
        <f>'CpH N'!P78/'CPI Deflator 01'!$C84</f>
        <v>15.726211371563352</v>
      </c>
      <c r="N78" s="8">
        <f>'CpH N'!Q78/'CPI Deflator 01'!$C84</f>
        <v>13.882088315138493</v>
      </c>
      <c r="O78" s="8">
        <f>'CpH N'!R78/'CPI Deflator 01'!$C84</f>
        <v>12.76837232827269</v>
      </c>
      <c r="P78" s="8"/>
    </row>
    <row r="79" spans="1:16" x14ac:dyDescent="0.25">
      <c r="A79" s="7" t="s">
        <v>109</v>
      </c>
      <c r="B79" s="8">
        <f>'CpH N'!E79/'CPI Deflator 01'!$C85</f>
        <v>9.1537836189871253</v>
      </c>
      <c r="C79" s="8">
        <f>'CpH N'!F79/'CPI Deflator 01'!$C85</f>
        <v>18.181369199393828</v>
      </c>
      <c r="D79" s="8">
        <f>'CpH N'!G79/'CPI Deflator 01'!$C85</f>
        <v>13.914036892755764</v>
      </c>
      <c r="E79" s="8">
        <f>'CpH N'!H79/'CPI Deflator 01'!$C85</f>
        <v>13.985689930782323</v>
      </c>
      <c r="F79" s="8">
        <f>'CpH N'!I79/'CPI Deflator 01'!$C85</f>
        <v>9.8724242645495863</v>
      </c>
      <c r="G79" s="8">
        <f>'CpH N'!J79/'CPI Deflator 01'!$C85</f>
        <v>13.408225961438685</v>
      </c>
      <c r="H79" s="8">
        <f>'CpH N'!K79/'CPI Deflator 01'!$C85</f>
        <v>7.6372787474744452</v>
      </c>
      <c r="I79" s="8">
        <f>'CpH N'!L79/'CPI Deflator 01'!$C85</f>
        <v>20.481507427981491</v>
      </c>
      <c r="J79" s="8">
        <f>'CpH N'!M79/'CPI Deflator 01'!$C85</f>
        <v>19.782449849728174</v>
      </c>
      <c r="K79" s="8">
        <f>'CpH N'!N79/'CPI Deflator 01'!$C85</f>
        <v>18.404394712821908</v>
      </c>
      <c r="L79" s="8">
        <f>'CpH N'!O79/'CPI Deflator 01'!$C85</f>
        <v>11.260434330198855</v>
      </c>
      <c r="M79" s="8">
        <f>'CpH N'!P79/'CPI Deflator 01'!$C85</f>
        <v>16.45902109803648</v>
      </c>
      <c r="N79" s="8">
        <f>'CpH N'!Q79/'CPI Deflator 01'!$C85</f>
        <v>13.977724053897271</v>
      </c>
      <c r="O79" s="8">
        <f>'CpH N'!R79/'CPI Deflator 01'!$C85</f>
        <v>12.689224181884821</v>
      </c>
      <c r="P79" s="8"/>
    </row>
    <row r="80" spans="1:16" x14ac:dyDescent="0.25">
      <c r="A80" s="7" t="s">
        <v>110</v>
      </c>
      <c r="B80" s="8">
        <f>'CpH N'!E80/'CPI Deflator 01'!$C86</f>
        <v>10.518999652698124</v>
      </c>
      <c r="C80" s="8">
        <f>'CpH N'!F80/'CPI Deflator 01'!$C86</f>
        <v>17.715135564087085</v>
      </c>
      <c r="D80" s="8">
        <f>'CpH N'!G80/'CPI Deflator 01'!$C86</f>
        <v>14.337164292642115</v>
      </c>
      <c r="E80" s="8">
        <f>'CpH N'!H80/'CPI Deflator 01'!$C86</f>
        <v>13.98242928082886</v>
      </c>
      <c r="F80" s="8">
        <f>'CpH N'!I80/'CPI Deflator 01'!$C86</f>
        <v>9.9182563982705769</v>
      </c>
      <c r="G80" s="8">
        <f>'CpH N'!J80/'CPI Deflator 01'!$C86</f>
        <v>12.760782124108429</v>
      </c>
      <c r="H80" s="8">
        <f>'CpH N'!K80/'CPI Deflator 01'!$C86</f>
        <v>7.8679336868970458</v>
      </c>
      <c r="I80" s="8">
        <f>'CpH N'!L80/'CPI Deflator 01'!$C86</f>
        <v>20.751545023640219</v>
      </c>
      <c r="J80" s="8">
        <f>'CpH N'!M80/'CPI Deflator 01'!$C86</f>
        <v>19.032179720161711</v>
      </c>
      <c r="K80" s="8">
        <f>'CpH N'!N80/'CPI Deflator 01'!$C86</f>
        <v>18.69763066925972</v>
      </c>
      <c r="L80" s="8">
        <f>'CpH N'!O80/'CPI Deflator 01'!$C86</f>
        <v>12.765313020542118</v>
      </c>
      <c r="M80" s="8">
        <f>'CpH N'!P80/'CPI Deflator 01'!$C86</f>
        <v>15.581243924727639</v>
      </c>
      <c r="N80" s="8">
        <f>'CpH N'!Q80/'CPI Deflator 01'!$C86</f>
        <v>14.3477186566807</v>
      </c>
      <c r="O80" s="8">
        <f>'CpH N'!R80/'CPI Deflator 01'!$C86</f>
        <v>13.073225432314025</v>
      </c>
      <c r="P80" s="8"/>
    </row>
    <row r="81" spans="1:16" x14ac:dyDescent="0.25">
      <c r="A81" s="7" t="s">
        <v>111</v>
      </c>
      <c r="B81" s="8">
        <f>'CpH N'!E81/'CPI Deflator 01'!$C87</f>
        <v>9.7429065701522557</v>
      </c>
      <c r="C81" s="8">
        <f>'CpH N'!F81/'CPI Deflator 01'!$C87</f>
        <v>16.02551453324195</v>
      </c>
      <c r="D81" s="8">
        <f>'CpH N'!G81/'CPI Deflator 01'!$C87</f>
        <v>14.342273115483996</v>
      </c>
      <c r="E81" s="8">
        <f>'CpH N'!H81/'CPI Deflator 01'!$C87</f>
        <v>14.428809417074282</v>
      </c>
      <c r="F81" s="8">
        <f>'CpH N'!I81/'CPI Deflator 01'!$C87</f>
        <v>10.100223543310761</v>
      </c>
      <c r="G81" s="8">
        <f>'CpH N'!J81/'CPI Deflator 01'!$C87</f>
        <v>12.91022888304758</v>
      </c>
      <c r="H81" s="8">
        <f>'CpH N'!K81/'CPI Deflator 01'!$C87</f>
        <v>7.9967409514601568</v>
      </c>
      <c r="I81" s="8">
        <f>'CpH N'!L81/'CPI Deflator 01'!$C87</f>
        <v>20.007113327435857</v>
      </c>
      <c r="J81" s="8">
        <f>'CpH N'!M81/'CPI Deflator 01'!$C87</f>
        <v>20.066694826619521</v>
      </c>
      <c r="K81" s="8">
        <f>'CpH N'!N81/'CPI Deflator 01'!$C87</f>
        <v>18.407003129983288</v>
      </c>
      <c r="L81" s="8">
        <f>'CpH N'!O81/'CPI Deflator 01'!$C87</f>
        <v>11.42217865742291</v>
      </c>
      <c r="M81" s="8">
        <f>'CpH N'!P81/'CPI Deflator 01'!$C87</f>
        <v>15.569389036115574</v>
      </c>
      <c r="N81" s="8">
        <f>'CpH N'!Q81/'CPI Deflator 01'!$C87</f>
        <v>14.150200696543182</v>
      </c>
      <c r="O81" s="8">
        <f>'CpH N'!R81/'CPI Deflator 01'!$C87</f>
        <v>12.70068913361205</v>
      </c>
      <c r="P81" s="8"/>
    </row>
    <row r="82" spans="1:16" x14ac:dyDescent="0.25">
      <c r="A82" s="7" t="s">
        <v>112</v>
      </c>
      <c r="B82" s="8">
        <f>'CpH N'!E82/'CPI Deflator 01'!$C88</f>
        <v>9.7449881435968937</v>
      </c>
      <c r="C82" s="8">
        <f>'CpH N'!F82/'CPI Deflator 01'!$C88</f>
        <v>17.413748869679292</v>
      </c>
      <c r="D82" s="8">
        <f>'CpH N'!G82/'CPI Deflator 01'!$C88</f>
        <v>13.71942085831618</v>
      </c>
      <c r="E82" s="8">
        <f>'CpH N'!H82/'CPI Deflator 01'!$C88</f>
        <v>14.717473980317665</v>
      </c>
      <c r="F82" s="8">
        <f>'CpH N'!I82/'CPI Deflator 01'!$C88</f>
        <v>9.7337232420864446</v>
      </c>
      <c r="G82" s="8">
        <f>'CpH N'!J82/'CPI Deflator 01'!$C88</f>
        <v>12.141097892615509</v>
      </c>
      <c r="H82" s="8">
        <f>'CpH N'!K82/'CPI Deflator 01'!$C88</f>
        <v>7.9114327589521789</v>
      </c>
      <c r="I82" s="8">
        <f>'CpH N'!L82/'CPI Deflator 01'!$C88</f>
        <v>20.554572096466909</v>
      </c>
      <c r="J82" s="8">
        <f>'CpH N'!M82/'CPI Deflator 01'!$C88</f>
        <v>19.290987753728437</v>
      </c>
      <c r="K82" s="8">
        <f>'CpH N'!N82/'CPI Deflator 01'!$C88</f>
        <v>18.335454177571787</v>
      </c>
      <c r="L82" s="8">
        <f>'CpH N'!O82/'CPI Deflator 01'!$C88</f>
        <v>10.899061847101267</v>
      </c>
      <c r="M82" s="8">
        <f>'CpH N'!P82/'CPI Deflator 01'!$C88</f>
        <v>15.064156593489855</v>
      </c>
      <c r="N82" s="8">
        <f>'CpH N'!Q82/'CPI Deflator 01'!$C88</f>
        <v>14.634827459342802</v>
      </c>
      <c r="O82" s="8">
        <f>'CpH N'!R82/'CPI Deflator 01'!$C88</f>
        <v>12.658320449050368</v>
      </c>
      <c r="P82" s="8"/>
    </row>
    <row r="83" spans="1:16" x14ac:dyDescent="0.25">
      <c r="A83" s="7" t="s">
        <v>113</v>
      </c>
      <c r="B83" s="8">
        <f>'CpH N'!E83/'CPI Deflator 01'!$C89</f>
        <v>9.1373721985141554</v>
      </c>
      <c r="C83" s="8">
        <f>'CpH N'!F83/'CPI Deflator 01'!$C89</f>
        <v>16.269397645946782</v>
      </c>
      <c r="D83" s="8">
        <f>'CpH N'!G83/'CPI Deflator 01'!$C89</f>
        <v>14.045045974123214</v>
      </c>
      <c r="E83" s="8">
        <f>'CpH N'!H83/'CPI Deflator 01'!$C89</f>
        <v>14.917971379885991</v>
      </c>
      <c r="F83" s="8">
        <f>'CpH N'!I83/'CPI Deflator 01'!$C89</f>
        <v>9.8493008242263116</v>
      </c>
      <c r="G83" s="8">
        <f>'CpH N'!J83/'CPI Deflator 01'!$C89</f>
        <v>13.229473606994796</v>
      </c>
      <c r="H83" s="8">
        <f>'CpH N'!K83/'CPI Deflator 01'!$C89</f>
        <v>8.2194450027952737</v>
      </c>
      <c r="I83" s="8">
        <f>'CpH N'!L83/'CPI Deflator 01'!$C89</f>
        <v>20.219605213727519</v>
      </c>
      <c r="J83" s="8">
        <f>'CpH N'!M83/'CPI Deflator 01'!$C89</f>
        <v>21.254948219044078</v>
      </c>
      <c r="K83" s="8">
        <f>'CpH N'!N83/'CPI Deflator 01'!$C89</f>
        <v>18.921605069909145</v>
      </c>
      <c r="L83" s="8">
        <f>'CpH N'!O83/'CPI Deflator 01'!$C89</f>
        <v>11.36996694254154</v>
      </c>
      <c r="M83" s="8">
        <f>'CpH N'!P83/'CPI Deflator 01'!$C89</f>
        <v>15.518929389818954</v>
      </c>
      <c r="N83" s="8">
        <f>'CpH N'!Q83/'CPI Deflator 01'!$C89</f>
        <v>13.635154502852703</v>
      </c>
      <c r="O83" s="8">
        <f>'CpH N'!R83/'CPI Deflator 01'!$C89</f>
        <v>12.497064581265379</v>
      </c>
      <c r="P83" s="8"/>
    </row>
    <row r="84" spans="1:16" x14ac:dyDescent="0.25">
      <c r="A84" s="7" t="s">
        <v>114</v>
      </c>
      <c r="B84" s="8">
        <f>'CpH N'!E84/'CPI Deflator 01'!$C90</f>
        <v>11.07482163409685</v>
      </c>
      <c r="C84" s="8">
        <f>'CpH N'!F84/'CPI Deflator 01'!$C90</f>
        <v>16.445712668815059</v>
      </c>
      <c r="D84" s="8">
        <f>'CpH N'!G84/'CPI Deflator 01'!$C90</f>
        <v>14.311345283606354</v>
      </c>
      <c r="E84" s="8">
        <f>'CpH N'!H84/'CPI Deflator 01'!$C90</f>
        <v>14.539200394901286</v>
      </c>
      <c r="F84" s="8">
        <f>'CpH N'!I84/'CPI Deflator 01'!$C90</f>
        <v>10.103406593971597</v>
      </c>
      <c r="G84" s="8">
        <f>'CpH N'!J84/'CPI Deflator 01'!$C90</f>
        <v>12.67655209301693</v>
      </c>
      <c r="H84" s="8">
        <f>'CpH N'!K84/'CPI Deflator 01'!$C90</f>
        <v>8.2205368852689631</v>
      </c>
      <c r="I84" s="8">
        <f>'CpH N'!L84/'CPI Deflator 01'!$C90</f>
        <v>20.308465025094364</v>
      </c>
      <c r="J84" s="8">
        <f>'CpH N'!M84/'CPI Deflator 01'!$C90</f>
        <v>18.535054495332261</v>
      </c>
      <c r="K84" s="8">
        <f>'CpH N'!N84/'CPI Deflator 01'!$C90</f>
        <v>18.533467440877061</v>
      </c>
      <c r="L84" s="8">
        <f>'CpH N'!O84/'CPI Deflator 01'!$C90</f>
        <v>11.794483325978453</v>
      </c>
      <c r="M84" s="8">
        <f>'CpH N'!P84/'CPI Deflator 01'!$C90</f>
        <v>15.674568127681084</v>
      </c>
      <c r="N84" s="8">
        <f>'CpH N'!Q84/'CPI Deflator 01'!$C90</f>
        <v>13.841158402566659</v>
      </c>
      <c r="O84" s="8">
        <f>'CpH N'!R84/'CPI Deflator 01'!$C90</f>
        <v>13.024680894949277</v>
      </c>
      <c r="P84" s="8"/>
    </row>
    <row r="85" spans="1:16" x14ac:dyDescent="0.25">
      <c r="A85" s="7" t="s">
        <v>115</v>
      </c>
      <c r="B85" s="8">
        <f>'CpH N'!E85/'CPI Deflator 01'!$C91</f>
        <v>10.360572153806208</v>
      </c>
      <c r="C85" s="8">
        <f>'CpH N'!F85/'CPI Deflator 01'!$C91</f>
        <v>16.015146770130759</v>
      </c>
      <c r="D85" s="8">
        <f>'CpH N'!G85/'CPI Deflator 01'!$C91</f>
        <v>13.802818140784956</v>
      </c>
      <c r="E85" s="8">
        <f>'CpH N'!H85/'CPI Deflator 01'!$C91</f>
        <v>13.708057220592229</v>
      </c>
      <c r="F85" s="8">
        <f>'CpH N'!I85/'CPI Deflator 01'!$C91</f>
        <v>9.9955991243647127</v>
      </c>
      <c r="G85" s="8">
        <f>'CpH N'!J85/'CPI Deflator 01'!$C91</f>
        <v>12.914600165290652</v>
      </c>
      <c r="H85" s="8">
        <f>'CpH N'!K85/'CPI Deflator 01'!$C91</f>
        <v>7.8250511028340943</v>
      </c>
      <c r="I85" s="8">
        <f>'CpH N'!L85/'CPI Deflator 01'!$C91</f>
        <v>19.74270498148109</v>
      </c>
      <c r="J85" s="8">
        <f>'CpH N'!M85/'CPI Deflator 01'!$C91</f>
        <v>19.308630710852331</v>
      </c>
      <c r="K85" s="8">
        <f>'CpH N'!N85/'CPI Deflator 01'!$C91</f>
        <v>17.690442903347254</v>
      </c>
      <c r="L85" s="8">
        <f>'CpH N'!O85/'CPI Deflator 01'!$C91</f>
        <v>11.714718923327437</v>
      </c>
      <c r="M85" s="8">
        <f>'CpH N'!P85/'CPI Deflator 01'!$C91</f>
        <v>15.3698947822453</v>
      </c>
      <c r="N85" s="8">
        <f>'CpH N'!Q85/'CPI Deflator 01'!$C91</f>
        <v>13.611335057653298</v>
      </c>
      <c r="O85" s="8">
        <f>'CpH N'!R85/'CPI Deflator 01'!$C91</f>
        <v>12.444038471280985</v>
      </c>
      <c r="P85" s="8"/>
    </row>
    <row r="86" spans="1:16" x14ac:dyDescent="0.25">
      <c r="A86" s="7" t="s">
        <v>116</v>
      </c>
      <c r="B86" s="8">
        <f>'CpH N'!E86/'CPI Deflator 01'!$C92</f>
        <v>10.368125648923682</v>
      </c>
      <c r="C86" s="8">
        <f>'CpH N'!F86/'CPI Deflator 01'!$C92</f>
        <v>16.20259167273813</v>
      </c>
      <c r="D86" s="8">
        <f>'CpH N'!G86/'CPI Deflator 01'!$C92</f>
        <v>14.324911222535803</v>
      </c>
      <c r="E86" s="8">
        <f>'CpH N'!H86/'CPI Deflator 01'!$C92</f>
        <v>14.683067202238725</v>
      </c>
      <c r="F86" s="8">
        <f>'CpH N'!I86/'CPI Deflator 01'!$C92</f>
        <v>9.9414117405252522</v>
      </c>
      <c r="G86" s="8">
        <f>'CpH N'!J86/'CPI Deflator 01'!$C92</f>
        <v>12.477091731643542</v>
      </c>
      <c r="H86" s="8">
        <f>'CpH N'!K86/'CPI Deflator 01'!$C92</f>
        <v>8.3432184727291698</v>
      </c>
      <c r="I86" s="8">
        <f>'CpH N'!L86/'CPI Deflator 01'!$C92</f>
        <v>20.089353891442563</v>
      </c>
      <c r="J86" s="8">
        <f>'CpH N'!M86/'CPI Deflator 01'!$C92</f>
        <v>18.59413473071789</v>
      </c>
      <c r="K86" s="8">
        <f>'CpH N'!N86/'CPI Deflator 01'!$C92</f>
        <v>17.48092818918553</v>
      </c>
      <c r="L86" s="8">
        <f>'CpH N'!O86/'CPI Deflator 01'!$C92</f>
        <v>11.120759474007002</v>
      </c>
      <c r="M86" s="8">
        <f>'CpH N'!P86/'CPI Deflator 01'!$C92</f>
        <v>15.699678507933882</v>
      </c>
      <c r="N86" s="8">
        <f>'CpH N'!Q86/'CPI Deflator 01'!$C92</f>
        <v>13.794589505641927</v>
      </c>
      <c r="O86" s="8">
        <f>'CpH N'!R86/'CPI Deflator 01'!$C92</f>
        <v>12.83141550709842</v>
      </c>
      <c r="P86" s="8"/>
    </row>
    <row r="87" spans="1:16" x14ac:dyDescent="0.25">
      <c r="A87" s="7" t="s">
        <v>117</v>
      </c>
      <c r="B87" s="8">
        <f>'CpH N'!E87/'CPI Deflator 01'!$C93</f>
        <v>9.103629211350059</v>
      </c>
      <c r="C87" s="8">
        <f>'CpH N'!F87/'CPI Deflator 01'!$C93</f>
        <v>16.575482402612671</v>
      </c>
      <c r="D87" s="8">
        <f>'CpH N'!G87/'CPI Deflator 01'!$C93</f>
        <v>14.015995462467513</v>
      </c>
      <c r="E87" s="8">
        <f>'CpH N'!H87/'CPI Deflator 01'!$C93</f>
        <v>14.639890780879522</v>
      </c>
      <c r="F87" s="8">
        <f>'CpH N'!I87/'CPI Deflator 01'!$C93</f>
        <v>10.189337302242583</v>
      </c>
      <c r="G87" s="8">
        <f>'CpH N'!J87/'CPI Deflator 01'!$C93</f>
        <v>12.698482775812412</v>
      </c>
      <c r="H87" s="8">
        <f>'CpH N'!K87/'CPI Deflator 01'!$C93</f>
        <v>8.390053959077731</v>
      </c>
      <c r="I87" s="8">
        <f>'CpH N'!L87/'CPI Deflator 01'!$C93</f>
        <v>21.112890740313301</v>
      </c>
      <c r="J87" s="8">
        <f>'CpH N'!M87/'CPI Deflator 01'!$C93</f>
        <v>19.038515659352406</v>
      </c>
      <c r="K87" s="8">
        <f>'CpH N'!N87/'CPI Deflator 01'!$C93</f>
        <v>17.713941730702214</v>
      </c>
      <c r="L87" s="8">
        <f>'CpH N'!O87/'CPI Deflator 01'!$C93</f>
        <v>11.660932626631448</v>
      </c>
      <c r="M87" s="8">
        <f>'CpH N'!P87/'CPI Deflator 01'!$C93</f>
        <v>15.475226412978696</v>
      </c>
      <c r="N87" s="8">
        <f>'CpH N'!Q87/'CPI Deflator 01'!$C93</f>
        <v>13.956376652867576</v>
      </c>
      <c r="O87" s="8">
        <f>'CpH N'!R87/'CPI Deflator 01'!$C93</f>
        <v>12.618949050675054</v>
      </c>
      <c r="P87" s="8"/>
    </row>
    <row r="88" spans="1:16" x14ac:dyDescent="0.25">
      <c r="A88" s="7" t="s">
        <v>118</v>
      </c>
      <c r="B88" s="8">
        <f>'CpH N'!E88/'CPI Deflator 01'!$C94</f>
        <v>9.3402614788548028</v>
      </c>
      <c r="C88" s="8">
        <f>'CpH N'!F88/'CPI Deflator 01'!$C94</f>
        <v>15.688027070319873</v>
      </c>
      <c r="D88" s="8">
        <f>'CpH N'!G88/'CPI Deflator 01'!$C94</f>
        <v>14.534053226331377</v>
      </c>
      <c r="E88" s="8">
        <f>'CpH N'!H88/'CPI Deflator 01'!$C94</f>
        <v>15.135351404521996</v>
      </c>
      <c r="F88" s="8">
        <f>'CpH N'!I88/'CPI Deflator 01'!$C94</f>
        <v>10.117600631652381</v>
      </c>
      <c r="G88" s="8">
        <f>'CpH N'!J88/'CPI Deflator 01'!$C94</f>
        <v>12.826858602486922</v>
      </c>
      <c r="H88" s="8">
        <f>'CpH N'!K88/'CPI Deflator 01'!$C94</f>
        <v>7.9288776302345196</v>
      </c>
      <c r="I88" s="8">
        <f>'CpH N'!L88/'CPI Deflator 01'!$C94</f>
        <v>21.262094848138048</v>
      </c>
      <c r="J88" s="8">
        <f>'CpH N'!M88/'CPI Deflator 01'!$C94</f>
        <v>19.830391816720311</v>
      </c>
      <c r="K88" s="8">
        <f>'CpH N'!N88/'CPI Deflator 01'!$C94</f>
        <v>18.312108928497683</v>
      </c>
      <c r="L88" s="8">
        <f>'CpH N'!O88/'CPI Deflator 01'!$C94</f>
        <v>12.176403225725405</v>
      </c>
      <c r="M88" s="8">
        <f>'CpH N'!P88/'CPI Deflator 01'!$C94</f>
        <v>15.68140924085816</v>
      </c>
      <c r="N88" s="8">
        <f>'CpH N'!Q88/'CPI Deflator 01'!$C94</f>
        <v>13.870198003252742</v>
      </c>
      <c r="O88" s="8">
        <f>'CpH N'!R88/'CPI Deflator 01'!$C94</f>
        <v>12.615520603194252</v>
      </c>
      <c r="P88" s="8"/>
    </row>
    <row r="89" spans="1:16" x14ac:dyDescent="0.25">
      <c r="A89" s="7" t="s">
        <v>119</v>
      </c>
      <c r="B89" s="8">
        <f>'CpH N'!E89/'CPI Deflator 01'!$C95</f>
        <v>10.464512057419512</v>
      </c>
      <c r="C89" s="8">
        <f>'CpH N'!F89/'CPI Deflator 01'!$C95</f>
        <v>15.391545298811904</v>
      </c>
      <c r="D89" s="8">
        <f>'CpH N'!G89/'CPI Deflator 01'!$C95</f>
        <v>14.326840327703431</v>
      </c>
      <c r="E89" s="8">
        <f>'CpH N'!H89/'CPI Deflator 01'!$C95</f>
        <v>13.845638548262245</v>
      </c>
      <c r="F89" s="8">
        <f>'CpH N'!I89/'CPI Deflator 01'!$C95</f>
        <v>10.607954274079709</v>
      </c>
      <c r="G89" s="8">
        <f>'CpH N'!J89/'CPI Deflator 01'!$C95</f>
        <v>12.927283317048593</v>
      </c>
      <c r="H89" s="8">
        <f>'CpH N'!K89/'CPI Deflator 01'!$C95</f>
        <v>8.3598062138835818</v>
      </c>
      <c r="I89" s="8">
        <f>'CpH N'!L89/'CPI Deflator 01'!$C95</f>
        <v>20.699287758233286</v>
      </c>
      <c r="J89" s="8">
        <f>'CpH N'!M89/'CPI Deflator 01'!$C95</f>
        <v>19.350720682075103</v>
      </c>
      <c r="K89" s="8">
        <f>'CpH N'!N89/'CPI Deflator 01'!$C95</f>
        <v>17.763683044386291</v>
      </c>
      <c r="L89" s="8">
        <f>'CpH N'!O89/'CPI Deflator 01'!$C95</f>
        <v>11.308239737426296</v>
      </c>
      <c r="M89" s="8">
        <f>'CpH N'!P89/'CPI Deflator 01'!$C95</f>
        <v>15.420681804342502</v>
      </c>
      <c r="N89" s="8">
        <f>'CpH N'!Q89/'CPI Deflator 01'!$C95</f>
        <v>13.375781006482569</v>
      </c>
      <c r="O89" s="8">
        <f>'CpH N'!R89/'CPI Deflator 01'!$C95</f>
        <v>12.420774413067432</v>
      </c>
      <c r="P89" s="8"/>
    </row>
    <row r="90" spans="1:16" x14ac:dyDescent="0.25">
      <c r="A90" s="7" t="s">
        <v>120</v>
      </c>
      <c r="B90" s="8">
        <f>'CpH N'!E90/'CPI Deflator 01'!$C96</f>
        <v>10.100019164734354</v>
      </c>
      <c r="C90" s="8">
        <f>'CpH N'!F90/'CPI Deflator 01'!$C96</f>
        <v>15.20226618683153</v>
      </c>
      <c r="D90" s="8">
        <f>'CpH N'!G90/'CPI Deflator 01'!$C96</f>
        <v>14.394985492932998</v>
      </c>
      <c r="E90" s="8">
        <f>'CpH N'!H90/'CPI Deflator 01'!$C96</f>
        <v>15.086826736880319</v>
      </c>
      <c r="F90" s="8">
        <f>'CpH N'!I90/'CPI Deflator 01'!$C96</f>
        <v>10.551254101036157</v>
      </c>
      <c r="G90" s="8">
        <f>'CpH N'!J90/'CPI Deflator 01'!$C96</f>
        <v>12.644496912523403</v>
      </c>
      <c r="H90" s="8">
        <f>'CpH N'!K90/'CPI Deflator 01'!$C96</f>
        <v>8.4337746502829845</v>
      </c>
      <c r="I90" s="8">
        <f>'CpH N'!L90/'CPI Deflator 01'!$C96</f>
        <v>21.290056224483806</v>
      </c>
      <c r="J90" s="8">
        <f>'CpH N'!M90/'CPI Deflator 01'!$C96</f>
        <v>18.265762174325527</v>
      </c>
      <c r="K90" s="8">
        <f>'CpH N'!N90/'CPI Deflator 01'!$C96</f>
        <v>18.740621451565389</v>
      </c>
      <c r="L90" s="8">
        <f>'CpH N'!O90/'CPI Deflator 01'!$C96</f>
        <v>12.08317227920738</v>
      </c>
      <c r="M90" s="8">
        <f>'CpH N'!P90/'CPI Deflator 01'!$C96</f>
        <v>15.971400003427952</v>
      </c>
      <c r="N90" s="8">
        <f>'CpH N'!Q90/'CPI Deflator 01'!$C96</f>
        <v>13.864830610967365</v>
      </c>
      <c r="O90" s="8">
        <f>'CpH N'!R90/'CPI Deflator 01'!$C96</f>
        <v>12.691333451340528</v>
      </c>
      <c r="P90" s="8"/>
    </row>
    <row r="91" spans="1:16" x14ac:dyDescent="0.25">
      <c r="A91" s="7" t="s">
        <v>121</v>
      </c>
      <c r="B91" s="8">
        <f>'CpH N'!E91/'CPI Deflator 01'!$C97</f>
        <v>10.311256296066638</v>
      </c>
      <c r="C91" s="8">
        <f>'CpH N'!F91/'CPI Deflator 01'!$C97</f>
        <v>15.062543128066457</v>
      </c>
      <c r="D91" s="8">
        <f>'CpH N'!G91/'CPI Deflator 01'!$C97</f>
        <v>14.115833013177189</v>
      </c>
      <c r="E91" s="8">
        <f>'CpH N'!H91/'CPI Deflator 01'!$C97</f>
        <v>15.136224602310214</v>
      </c>
      <c r="F91" s="8">
        <f>'CpH N'!I91/'CPI Deflator 01'!$C97</f>
        <v>10.233474490847417</v>
      </c>
      <c r="G91" s="8">
        <f>'CpH N'!J91/'CPI Deflator 01'!$C97</f>
        <v>12.309656932952098</v>
      </c>
      <c r="H91" s="8">
        <f>'CpH N'!K91/'CPI Deflator 01'!$C97</f>
        <v>8.0916720800791619</v>
      </c>
      <c r="I91" s="8">
        <f>'CpH N'!L91/'CPI Deflator 01'!$C97</f>
        <v>20.198661253884133</v>
      </c>
      <c r="J91" s="8">
        <f>'CpH N'!M91/'CPI Deflator 01'!$C97</f>
        <v>19.171545367776901</v>
      </c>
      <c r="K91" s="8">
        <f>'CpH N'!N91/'CPI Deflator 01'!$C97</f>
        <v>17.938197891256632</v>
      </c>
      <c r="L91" s="8">
        <f>'CpH N'!O91/'CPI Deflator 01'!$C97</f>
        <v>12.426352437372302</v>
      </c>
      <c r="M91" s="8">
        <f>'CpH N'!P91/'CPI Deflator 01'!$C97</f>
        <v>15.655359308408535</v>
      </c>
      <c r="N91" s="8">
        <f>'CpH N'!Q91/'CPI Deflator 01'!$C97</f>
        <v>14.274122412055851</v>
      </c>
      <c r="O91" s="8">
        <f>'CpH N'!R91/'CPI Deflator 01'!$C97</f>
        <v>12.850548496714881</v>
      </c>
      <c r="P91" s="8"/>
    </row>
    <row r="92" spans="1:16" x14ac:dyDescent="0.25">
      <c r="A92" s="7" t="s">
        <v>122</v>
      </c>
      <c r="B92" s="8">
        <f>'CpH N'!E92/'CPI Deflator 01'!$C98</f>
        <v>9.3984929444846745</v>
      </c>
      <c r="C92" s="8">
        <f>'CpH N'!F92/'CPI Deflator 01'!$C98</f>
        <v>16.924192565869046</v>
      </c>
      <c r="D92" s="8">
        <f>'CpH N'!G92/'CPI Deflator 01'!$C98</f>
        <v>14.203098588503661</v>
      </c>
      <c r="E92" s="8">
        <f>'CpH N'!H92/'CPI Deflator 01'!$C98</f>
        <v>15.3840701106569</v>
      </c>
      <c r="F92" s="8">
        <f>'CpH N'!I92/'CPI Deflator 01'!$C98</f>
        <v>10.170423694654742</v>
      </c>
      <c r="G92" s="8">
        <f>'CpH N'!J92/'CPI Deflator 01'!$C98</f>
        <v>13.115475711011209</v>
      </c>
      <c r="H92" s="8">
        <f>'CpH N'!K92/'CPI Deflator 01'!$C98</f>
        <v>8.23911479892916</v>
      </c>
      <c r="I92" s="8">
        <f>'CpH N'!L92/'CPI Deflator 01'!$C98</f>
        <v>20.255450369445608</v>
      </c>
      <c r="J92" s="8">
        <f>'CpH N'!M92/'CPI Deflator 01'!$C98</f>
        <v>19.474964713093552</v>
      </c>
      <c r="K92" s="8">
        <f>'CpH N'!N92/'CPI Deflator 01'!$C98</f>
        <v>18.836612450634696</v>
      </c>
      <c r="L92" s="8">
        <f>'CpH N'!O92/'CPI Deflator 01'!$C98</f>
        <v>12.494730079736062</v>
      </c>
      <c r="M92" s="8">
        <f>'CpH N'!P92/'CPI Deflator 01'!$C98</f>
        <v>15.803233685787182</v>
      </c>
      <c r="N92" s="8">
        <f>'CpH N'!Q92/'CPI Deflator 01'!$C98</f>
        <v>13.73950817585351</v>
      </c>
      <c r="O92" s="8">
        <f>'CpH N'!R92/'CPI Deflator 01'!$C98</f>
        <v>12.690817240245902</v>
      </c>
      <c r="P92" s="8"/>
    </row>
    <row r="93" spans="1:16" x14ac:dyDescent="0.25">
      <c r="A93" s="7" t="s">
        <v>123</v>
      </c>
      <c r="B93" s="8">
        <f>'CpH N'!E93/'CPI Deflator 01'!$C99</f>
        <v>11.218132659206548</v>
      </c>
      <c r="C93" s="8">
        <f>'CpH N'!F93/'CPI Deflator 01'!$C99</f>
        <v>15.758972654878448</v>
      </c>
      <c r="D93" s="8">
        <f>'CpH N'!G93/'CPI Deflator 01'!$C99</f>
        <v>14.434121514340173</v>
      </c>
      <c r="E93" s="8">
        <f>'CpH N'!H93/'CPI Deflator 01'!$C99</f>
        <v>14.836182694538293</v>
      </c>
      <c r="F93" s="8">
        <f>'CpH N'!I93/'CPI Deflator 01'!$C99</f>
        <v>10.500179382460079</v>
      </c>
      <c r="G93" s="8">
        <f>'CpH N'!J93/'CPI Deflator 01'!$C99</f>
        <v>12.879654143576541</v>
      </c>
      <c r="H93" s="8">
        <f>'CpH N'!K93/'CPI Deflator 01'!$C99</f>
        <v>8.1353759020042862</v>
      </c>
      <c r="I93" s="8">
        <f>'CpH N'!L93/'CPI Deflator 01'!$C99</f>
        <v>21.407701218930161</v>
      </c>
      <c r="J93" s="8">
        <f>'CpH N'!M93/'CPI Deflator 01'!$C99</f>
        <v>20.433526326563754</v>
      </c>
      <c r="K93" s="8">
        <f>'CpH N'!N93/'CPI Deflator 01'!$C99</f>
        <v>17.818576586548485</v>
      </c>
      <c r="L93" s="8">
        <f>'CpH N'!O93/'CPI Deflator 01'!$C99</f>
        <v>12.494671826276354</v>
      </c>
      <c r="M93" s="8">
        <f>'CpH N'!P93/'CPI Deflator 01'!$C99</f>
        <v>15.759099629491038</v>
      </c>
      <c r="N93" s="8">
        <f>'CpH N'!Q93/'CPI Deflator 01'!$C99</f>
        <v>13.442408191176002</v>
      </c>
      <c r="O93" s="8">
        <f>'CpH N'!R93/'CPI Deflator 01'!$C99</f>
        <v>13.070156080050856</v>
      </c>
      <c r="P93" s="8"/>
    </row>
    <row r="94" spans="1:16" x14ac:dyDescent="0.25">
      <c r="A94" s="7" t="s">
        <v>124</v>
      </c>
      <c r="B94" s="8">
        <f>'CpH N'!E94/'CPI Deflator 01'!$C100</f>
        <v>9.6657096563340605</v>
      </c>
      <c r="C94" s="8">
        <f>'CpH N'!F94/'CPI Deflator 01'!$C100</f>
        <v>17.848476650720535</v>
      </c>
      <c r="D94" s="8">
        <f>'CpH N'!G94/'CPI Deflator 01'!$C100</f>
        <v>14.736334722015515</v>
      </c>
      <c r="E94" s="8">
        <f>'CpH N'!H94/'CPI Deflator 01'!$C100</f>
        <v>14.858886710954879</v>
      </c>
      <c r="F94" s="8">
        <f>'CpH N'!I94/'CPI Deflator 01'!$C100</f>
        <v>10.354878641410721</v>
      </c>
      <c r="G94" s="8">
        <f>'CpH N'!J94/'CPI Deflator 01'!$C100</f>
        <v>12.766984201526446</v>
      </c>
      <c r="H94" s="8">
        <f>'CpH N'!K94/'CPI Deflator 01'!$C100</f>
        <v>8.2839084889792645</v>
      </c>
      <c r="I94" s="8">
        <f>'CpH N'!L94/'CPI Deflator 01'!$C100</f>
        <v>19.739428011049608</v>
      </c>
      <c r="J94" s="8">
        <f>'CpH N'!M94/'CPI Deflator 01'!$C100</f>
        <v>20.93090190667882</v>
      </c>
      <c r="K94" s="8">
        <f>'CpH N'!N94/'CPI Deflator 01'!$C100</f>
        <v>18.152974377979415</v>
      </c>
      <c r="L94" s="8">
        <f>'CpH N'!O94/'CPI Deflator 01'!$C100</f>
        <v>12.666175128439484</v>
      </c>
      <c r="M94" s="8">
        <f>'CpH N'!P94/'CPI Deflator 01'!$C100</f>
        <v>15.460408286153825</v>
      </c>
      <c r="N94" s="8">
        <f>'CpH N'!Q94/'CPI Deflator 01'!$C100</f>
        <v>14.039446968727431</v>
      </c>
      <c r="O94" s="8">
        <f>'CpH N'!R94/'CPI Deflator 01'!$C100</f>
        <v>13.292960224477243</v>
      </c>
      <c r="P9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9F7-A819-4787-B383-6CC1C04B2F25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CPI_R'!B4-'CpH CPI_R'!B3)/'CpH CPI_R'!B3</f>
        <v>5.5303775639530392E-3</v>
      </c>
      <c r="C4" s="74">
        <f>('CpH CPI_R'!C4-'CpH CPI_R'!C3)/'CpH CPI_R'!C3</f>
        <v>-3.3627641569943828E-2</v>
      </c>
      <c r="D4" s="74">
        <f>('CpH CPI_R'!D4-'CpH CPI_R'!D3)/'CpH CPI_R'!D3</f>
        <v>-3.9121491444070603E-3</v>
      </c>
      <c r="E4" s="74">
        <f>('CpH CPI_R'!E4-'CpH CPI_R'!E3)/'CpH CPI_R'!E3</f>
        <v>4.3242001579112802E-2</v>
      </c>
      <c r="F4" s="74">
        <f>('CpH CPI_R'!F4-'CpH CPI_R'!F3)/'CpH CPI_R'!F3</f>
        <v>1.4506131131267368E-3</v>
      </c>
      <c r="G4" s="74">
        <f>('CpH CPI_R'!G4-'CpH CPI_R'!G3)/'CpH CPI_R'!G3</f>
        <v>2.1970918325649586E-2</v>
      </c>
      <c r="H4" s="74">
        <f>('CpH CPI_R'!H4-'CpH CPI_R'!H3)/'CpH CPI_R'!H3</f>
        <v>-3.8586554509376127E-2</v>
      </c>
      <c r="I4" s="74">
        <f>('CpH CPI_R'!I4-'CpH CPI_R'!I3)/'CpH CPI_R'!I3</f>
        <v>9.7498433640354584E-2</v>
      </c>
      <c r="J4" s="74">
        <f>('CpH CPI_R'!J4-'CpH CPI_R'!J3)/'CpH CPI_R'!J3</f>
        <v>6.9529328295800871E-2</v>
      </c>
      <c r="K4" s="74">
        <f>('CpH CPI_R'!K4-'CpH CPI_R'!K3)/'CpH CPI_R'!K3</f>
        <v>-5.457470398880988E-3</v>
      </c>
      <c r="L4" s="74">
        <f>('CpH CPI_R'!L4-'CpH CPI_R'!L3)/'CpH CPI_R'!L3</f>
        <v>5.9134791226742395E-2</v>
      </c>
      <c r="M4" s="74">
        <f>('CpH CPI_R'!M4-'CpH CPI_R'!M3)/'CpH CPI_R'!M3</f>
        <v>9.1683393184657826E-3</v>
      </c>
      <c r="N4" s="74">
        <f>('CpH CPI_R'!N4-'CpH CPI_R'!N3)/'CpH CPI_R'!N3</f>
        <v>-4.5867002274499781E-2</v>
      </c>
      <c r="O4" s="74">
        <f>('CpH CPI_R'!O4-'CpH CPI_R'!O3)/'CpH CPI_R'!O3</f>
        <v>6.3223402270327859E-3</v>
      </c>
      <c r="P4" s="8"/>
    </row>
    <row r="5" spans="1:16" x14ac:dyDescent="0.25">
      <c r="A5" s="7" t="s">
        <v>35</v>
      </c>
      <c r="B5" s="74">
        <f>('CpH CPI_R'!B5-'CpH CPI_R'!B4)/'CpH CPI_R'!B4</f>
        <v>9.8629467865351511E-2</v>
      </c>
      <c r="C5" s="74">
        <f>('CpH CPI_R'!C5-'CpH CPI_R'!C4)/'CpH CPI_R'!C4</f>
        <v>-2.3469064293829969E-2</v>
      </c>
      <c r="D5" s="74">
        <f>('CpH CPI_R'!D5-'CpH CPI_R'!D4)/'CpH CPI_R'!D4</f>
        <v>-4.4223025041340439E-3</v>
      </c>
      <c r="E5" s="74">
        <f>('CpH CPI_R'!E5-'CpH CPI_R'!E4)/'CpH CPI_R'!E4</f>
        <v>-1.7346533989678923E-2</v>
      </c>
      <c r="F5" s="74">
        <f>('CpH CPI_R'!F5-'CpH CPI_R'!F4)/'CpH CPI_R'!F4</f>
        <v>-1.357239351777023E-2</v>
      </c>
      <c r="G5" s="74">
        <f>('CpH CPI_R'!G5-'CpH CPI_R'!G4)/'CpH CPI_R'!G4</f>
        <v>3.2388168458386483E-2</v>
      </c>
      <c r="H5" s="74">
        <f>('CpH CPI_R'!H5-'CpH CPI_R'!H4)/'CpH CPI_R'!H4</f>
        <v>1.9067098716844311E-2</v>
      </c>
      <c r="I5" s="74">
        <f>('CpH CPI_R'!I5-'CpH CPI_R'!I4)/'CpH CPI_R'!I4</f>
        <v>2.2229756637403678E-2</v>
      </c>
      <c r="J5" s="74">
        <f>('CpH CPI_R'!J5-'CpH CPI_R'!J4)/'CpH CPI_R'!J4</f>
        <v>-1.9099280472785175E-2</v>
      </c>
      <c r="K5" s="74">
        <f>('CpH CPI_R'!K5-'CpH CPI_R'!K4)/'CpH CPI_R'!K4</f>
        <v>-4.6201153550383255E-2</v>
      </c>
      <c r="L5" s="74">
        <f>('CpH CPI_R'!L5-'CpH CPI_R'!L4)/'CpH CPI_R'!L4</f>
        <v>-2.4904272906084222E-3</v>
      </c>
      <c r="M5" s="74">
        <f>('CpH CPI_R'!M5-'CpH CPI_R'!M4)/'CpH CPI_R'!M4</f>
        <v>1.9597033194582794E-3</v>
      </c>
      <c r="N5" s="74">
        <f>('CpH CPI_R'!N5-'CpH CPI_R'!N4)/'CpH CPI_R'!N4</f>
        <v>-3.5770888447312767E-3</v>
      </c>
      <c r="O5" s="74">
        <f>('CpH CPI_R'!O5-'CpH CPI_R'!O4)/'CpH CPI_R'!O4</f>
        <v>-1.7131220195849103E-2</v>
      </c>
      <c r="P5" s="8"/>
    </row>
    <row r="6" spans="1:16" x14ac:dyDescent="0.25">
      <c r="A6" s="7" t="s">
        <v>36</v>
      </c>
      <c r="B6" s="74">
        <f>('CpH CPI_R'!B6-'CpH CPI_R'!B5)/'CpH CPI_R'!B5</f>
        <v>-0.1421392635836681</v>
      </c>
      <c r="C6" s="74">
        <f>('CpH CPI_R'!C6-'CpH CPI_R'!C5)/'CpH CPI_R'!C5</f>
        <v>-1.2230109666139985E-2</v>
      </c>
      <c r="D6" s="74">
        <f>('CpH CPI_R'!D6-'CpH CPI_R'!D5)/'CpH CPI_R'!D5</f>
        <v>1.1864675852806506E-2</v>
      </c>
      <c r="E6" s="74">
        <f>('CpH CPI_R'!E6-'CpH CPI_R'!E5)/'CpH CPI_R'!E5</f>
        <v>3.4836970110407484E-2</v>
      </c>
      <c r="F6" s="74">
        <f>('CpH CPI_R'!F6-'CpH CPI_R'!F5)/'CpH CPI_R'!F5</f>
        <v>-6.5114403155634784E-3</v>
      </c>
      <c r="G6" s="74">
        <f>('CpH CPI_R'!G6-'CpH CPI_R'!G5)/'CpH CPI_R'!G5</f>
        <v>2.7497267726946089E-2</v>
      </c>
      <c r="H6" s="74">
        <f>('CpH CPI_R'!H6-'CpH CPI_R'!H5)/'CpH CPI_R'!H5</f>
        <v>3.7912510937169137E-2</v>
      </c>
      <c r="I6" s="74">
        <f>('CpH CPI_R'!I6-'CpH CPI_R'!I5)/'CpH CPI_R'!I5</f>
        <v>-5.9289773171288272E-2</v>
      </c>
      <c r="J6" s="74">
        <f>('CpH CPI_R'!J6-'CpH CPI_R'!J5)/'CpH CPI_R'!J5</f>
        <v>2.3253538152689792E-2</v>
      </c>
      <c r="K6" s="74">
        <f>('CpH CPI_R'!K6-'CpH CPI_R'!K5)/'CpH CPI_R'!K5</f>
        <v>7.8771479806171163E-3</v>
      </c>
      <c r="L6" s="74">
        <f>('CpH CPI_R'!L6-'CpH CPI_R'!L5)/'CpH CPI_R'!L5</f>
        <v>1.7356506053814108E-3</v>
      </c>
      <c r="M6" s="74">
        <f>('CpH CPI_R'!M6-'CpH CPI_R'!M5)/'CpH CPI_R'!M5</f>
        <v>3.4232718673994217E-2</v>
      </c>
      <c r="N6" s="74">
        <f>('CpH CPI_R'!N6-'CpH CPI_R'!N5)/'CpH CPI_R'!N5</f>
        <v>2.6471662815848764E-2</v>
      </c>
      <c r="O6" s="74">
        <f>('CpH CPI_R'!O6-'CpH CPI_R'!O5)/'CpH CPI_R'!O5</f>
        <v>1.7086602413487337E-2</v>
      </c>
      <c r="P6" s="8"/>
    </row>
    <row r="7" spans="1:16" x14ac:dyDescent="0.25">
      <c r="A7" s="7" t="s">
        <v>37</v>
      </c>
      <c r="B7" s="74">
        <f>('CpH CPI_R'!B7-'CpH CPI_R'!B6)/'CpH CPI_R'!B6</f>
        <v>0.19404758551226636</v>
      </c>
      <c r="C7" s="74">
        <f>('CpH CPI_R'!C7-'CpH CPI_R'!C6)/'CpH CPI_R'!C6</f>
        <v>-1.7141827422120345E-3</v>
      </c>
      <c r="D7" s="74">
        <f>('CpH CPI_R'!D7-'CpH CPI_R'!D6)/'CpH CPI_R'!D6</f>
        <v>5.1532980154184033E-2</v>
      </c>
      <c r="E7" s="74">
        <f>('CpH CPI_R'!E7-'CpH CPI_R'!E6)/'CpH CPI_R'!E6</f>
        <v>-2.2449177962138991E-2</v>
      </c>
      <c r="F7" s="74">
        <f>('CpH CPI_R'!F7-'CpH CPI_R'!F6)/'CpH CPI_R'!F6</f>
        <v>1.9835186186149916E-2</v>
      </c>
      <c r="G7" s="74">
        <f>('CpH CPI_R'!G7-'CpH CPI_R'!G6)/'CpH CPI_R'!G6</f>
        <v>-3.7078070307008347E-2</v>
      </c>
      <c r="H7" s="74">
        <f>('CpH CPI_R'!H7-'CpH CPI_R'!H6)/'CpH CPI_R'!H6</f>
        <v>2.9644638504247988E-3</v>
      </c>
      <c r="I7" s="74">
        <f>('CpH CPI_R'!I7-'CpH CPI_R'!I6)/'CpH CPI_R'!I6</f>
        <v>1.9034869185498435E-2</v>
      </c>
      <c r="J7" s="74">
        <f>('CpH CPI_R'!J7-'CpH CPI_R'!J6)/'CpH CPI_R'!J6</f>
        <v>-1.2050641623522797E-2</v>
      </c>
      <c r="K7" s="74">
        <f>('CpH CPI_R'!K7-'CpH CPI_R'!K6)/'CpH CPI_R'!K6</f>
        <v>6.8191452485307363E-2</v>
      </c>
      <c r="L7" s="74">
        <f>('CpH CPI_R'!L7-'CpH CPI_R'!L6)/'CpH CPI_R'!L6</f>
        <v>4.6793798910268313E-3</v>
      </c>
      <c r="M7" s="74">
        <f>('CpH CPI_R'!M7-'CpH CPI_R'!M6)/'CpH CPI_R'!M6</f>
        <v>1.3246271787881233E-2</v>
      </c>
      <c r="N7" s="74">
        <f>('CpH CPI_R'!N7-'CpH CPI_R'!N6)/'CpH CPI_R'!N6</f>
        <v>-2.5460808870784817E-2</v>
      </c>
      <c r="O7" s="74">
        <f>('CpH CPI_R'!O7-'CpH CPI_R'!O6)/'CpH CPI_R'!O6</f>
        <v>-5.3869951840491556E-3</v>
      </c>
      <c r="P7" s="8"/>
    </row>
    <row r="8" spans="1:16" x14ac:dyDescent="0.25">
      <c r="A8" s="7" t="s">
        <v>38</v>
      </c>
      <c r="B8" s="74">
        <f>('CpH CPI_R'!B8-'CpH CPI_R'!B7)/'CpH CPI_R'!B7</f>
        <v>-0.16304169253007519</v>
      </c>
      <c r="C8" s="74">
        <f>('CpH CPI_R'!C8-'CpH CPI_R'!C7)/'CpH CPI_R'!C7</f>
        <v>-7.7329635352770803E-3</v>
      </c>
      <c r="D8" s="74">
        <f>('CpH CPI_R'!D8-'CpH CPI_R'!D7)/'CpH CPI_R'!D7</f>
        <v>-3.270683069163046E-2</v>
      </c>
      <c r="E8" s="74">
        <f>('CpH CPI_R'!E8-'CpH CPI_R'!E7)/'CpH CPI_R'!E7</f>
        <v>2.5211767304601541E-2</v>
      </c>
      <c r="F8" s="74">
        <f>('CpH CPI_R'!F8-'CpH CPI_R'!F7)/'CpH CPI_R'!F7</f>
        <v>2.4905065605986973E-2</v>
      </c>
      <c r="G8" s="74">
        <f>('CpH CPI_R'!G8-'CpH CPI_R'!G7)/'CpH CPI_R'!G7</f>
        <v>-2.1141830405590173E-2</v>
      </c>
      <c r="H8" s="74">
        <f>('CpH CPI_R'!H8-'CpH CPI_R'!H7)/'CpH CPI_R'!H7</f>
        <v>1.1017170790151062E-2</v>
      </c>
      <c r="I8" s="74">
        <f>('CpH CPI_R'!I8-'CpH CPI_R'!I7)/'CpH CPI_R'!I7</f>
        <v>6.4144857111154072E-2</v>
      </c>
      <c r="J8" s="74">
        <f>('CpH CPI_R'!J8-'CpH CPI_R'!J7)/'CpH CPI_R'!J7</f>
        <v>2.9036349189940934E-2</v>
      </c>
      <c r="K8" s="74">
        <f>('CpH CPI_R'!K8-'CpH CPI_R'!K7)/'CpH CPI_R'!K7</f>
        <v>6.9372197568868012E-3</v>
      </c>
      <c r="L8" s="74">
        <f>('CpH CPI_R'!L8-'CpH CPI_R'!L7)/'CpH CPI_R'!L7</f>
        <v>8.9748537589169661E-2</v>
      </c>
      <c r="M8" s="74">
        <f>('CpH CPI_R'!M8-'CpH CPI_R'!M7)/'CpH CPI_R'!M7</f>
        <v>-1.1903292896119437E-2</v>
      </c>
      <c r="N8" s="74">
        <f>('CpH CPI_R'!N8-'CpH CPI_R'!N7)/'CpH CPI_R'!N7</f>
        <v>-3.0635501132911069E-3</v>
      </c>
      <c r="O8" s="74">
        <f>('CpH CPI_R'!O8-'CpH CPI_R'!O7)/'CpH CPI_R'!O7</f>
        <v>7.6533196001500438E-3</v>
      </c>
      <c r="P8" s="8"/>
    </row>
    <row r="9" spans="1:16" x14ac:dyDescent="0.25">
      <c r="A9" s="7" t="s">
        <v>39</v>
      </c>
      <c r="B9" s="74">
        <f>('CpH CPI_R'!B9-'CpH CPI_R'!B8)/'CpH CPI_R'!B8</f>
        <v>4.945706317099182E-2</v>
      </c>
      <c r="C9" s="74">
        <f>('CpH CPI_R'!C9-'CpH CPI_R'!C8)/'CpH CPI_R'!C8</f>
        <v>3.101569893476034E-2</v>
      </c>
      <c r="D9" s="74">
        <f>('CpH CPI_R'!D9-'CpH CPI_R'!D8)/'CpH CPI_R'!D8</f>
        <v>2.7994609082945727E-2</v>
      </c>
      <c r="E9" s="74">
        <f>('CpH CPI_R'!E9-'CpH CPI_R'!E8)/'CpH CPI_R'!E8</f>
        <v>-9.8434840205746006E-3</v>
      </c>
      <c r="F9" s="74">
        <f>('CpH CPI_R'!F9-'CpH CPI_R'!F8)/'CpH CPI_R'!F8</f>
        <v>8.811093539257138E-3</v>
      </c>
      <c r="G9" s="74">
        <f>('CpH CPI_R'!G9-'CpH CPI_R'!G8)/'CpH CPI_R'!G8</f>
        <v>2.4147588579150135E-2</v>
      </c>
      <c r="H9" s="74">
        <f>('CpH CPI_R'!H9-'CpH CPI_R'!H8)/'CpH CPI_R'!H8</f>
        <v>5.2265697157812332E-3</v>
      </c>
      <c r="I9" s="74">
        <f>('CpH CPI_R'!I9-'CpH CPI_R'!I8)/'CpH CPI_R'!I8</f>
        <v>8.6215887413697127E-4</v>
      </c>
      <c r="J9" s="74">
        <f>('CpH CPI_R'!J9-'CpH CPI_R'!J8)/'CpH CPI_R'!J8</f>
        <v>-1.4366587059948119E-2</v>
      </c>
      <c r="K9" s="74">
        <f>('CpH CPI_R'!K9-'CpH CPI_R'!K8)/'CpH CPI_R'!K8</f>
        <v>6.2470352484580778E-2</v>
      </c>
      <c r="L9" s="74">
        <f>('CpH CPI_R'!L9-'CpH CPI_R'!L8)/'CpH CPI_R'!L8</f>
        <v>-2.2658357228985553E-2</v>
      </c>
      <c r="M9" s="74">
        <f>('CpH CPI_R'!M9-'CpH CPI_R'!M8)/'CpH CPI_R'!M8</f>
        <v>-1.8271103795087278E-2</v>
      </c>
      <c r="N9" s="74">
        <f>('CpH CPI_R'!N9-'CpH CPI_R'!N8)/'CpH CPI_R'!N8</f>
        <v>1.6046194182580978E-2</v>
      </c>
      <c r="O9" s="74">
        <f>('CpH CPI_R'!O9-'CpH CPI_R'!O8)/'CpH CPI_R'!O8</f>
        <v>1.4032016923421157E-2</v>
      </c>
      <c r="P9" s="8"/>
    </row>
    <row r="10" spans="1:16" x14ac:dyDescent="0.25">
      <c r="A10" s="7" t="s">
        <v>40</v>
      </c>
      <c r="B10" s="74">
        <f>('CpH CPI_R'!B10-'CpH CPI_R'!B9)/'CpH CPI_R'!B9</f>
        <v>9.9448203083582334E-2</v>
      </c>
      <c r="C10" s="74">
        <f>('CpH CPI_R'!C10-'CpH CPI_R'!C9)/'CpH CPI_R'!C9</f>
        <v>5.0689563657666551E-3</v>
      </c>
      <c r="D10" s="74">
        <f>('CpH CPI_R'!D10-'CpH CPI_R'!D9)/'CpH CPI_R'!D9</f>
        <v>-8.7053995098934512E-3</v>
      </c>
      <c r="E10" s="74">
        <f>('CpH CPI_R'!E10-'CpH CPI_R'!E9)/'CpH CPI_R'!E9</f>
        <v>2.5493413589894976E-2</v>
      </c>
      <c r="F10" s="74">
        <f>('CpH CPI_R'!F10-'CpH CPI_R'!F9)/'CpH CPI_R'!F9</f>
        <v>-1.0044936963776103E-2</v>
      </c>
      <c r="G10" s="74">
        <f>('CpH CPI_R'!G10-'CpH CPI_R'!G9)/'CpH CPI_R'!G9</f>
        <v>2.8487635868002962E-2</v>
      </c>
      <c r="H10" s="74">
        <f>('CpH CPI_R'!H10-'CpH CPI_R'!H9)/'CpH CPI_R'!H9</f>
        <v>-2.9647466147715959E-3</v>
      </c>
      <c r="I10" s="74">
        <f>('CpH CPI_R'!I10-'CpH CPI_R'!I9)/'CpH CPI_R'!I9</f>
        <v>-2.912660309580924E-2</v>
      </c>
      <c r="J10" s="74">
        <f>('CpH CPI_R'!J10-'CpH CPI_R'!J9)/'CpH CPI_R'!J9</f>
        <v>-2.7921509556942626E-4</v>
      </c>
      <c r="K10" s="74">
        <f>('CpH CPI_R'!K10-'CpH CPI_R'!K9)/'CpH CPI_R'!K9</f>
        <v>-4.3540509286138736E-2</v>
      </c>
      <c r="L10" s="74">
        <f>('CpH CPI_R'!L10-'CpH CPI_R'!L9)/'CpH CPI_R'!L9</f>
        <v>3.8947336156491222E-2</v>
      </c>
      <c r="M10" s="74">
        <f>('CpH CPI_R'!M10-'CpH CPI_R'!M9)/'CpH CPI_R'!M9</f>
        <v>2.7532936251812266E-2</v>
      </c>
      <c r="N10" s="74">
        <f>('CpH CPI_R'!N10-'CpH CPI_R'!N9)/'CpH CPI_R'!N9</f>
        <v>2.4186190432692992E-2</v>
      </c>
      <c r="O10" s="74">
        <f>('CpH CPI_R'!O10-'CpH CPI_R'!O9)/'CpH CPI_R'!O9</f>
        <v>1.7552700650068795E-2</v>
      </c>
      <c r="P10" s="8"/>
    </row>
    <row r="11" spans="1:16" x14ac:dyDescent="0.25">
      <c r="A11" s="7" t="s">
        <v>41</v>
      </c>
      <c r="B11" s="74">
        <f>('CpH CPI_R'!B11-'CpH CPI_R'!B10)/'CpH CPI_R'!B10</f>
        <v>1.022840513640672E-2</v>
      </c>
      <c r="C11" s="74">
        <f>('CpH CPI_R'!C11-'CpH CPI_R'!C10)/'CpH CPI_R'!C10</f>
        <v>-3.6927863600029211E-3</v>
      </c>
      <c r="D11" s="74">
        <f>('CpH CPI_R'!D11-'CpH CPI_R'!D10)/'CpH CPI_R'!D10</f>
        <v>4.2119286039221951E-2</v>
      </c>
      <c r="E11" s="74">
        <f>('CpH CPI_R'!E11-'CpH CPI_R'!E10)/'CpH CPI_R'!E10</f>
        <v>1.1275754913511991E-2</v>
      </c>
      <c r="F11" s="74">
        <f>('CpH CPI_R'!F11-'CpH CPI_R'!F10)/'CpH CPI_R'!F10</f>
        <v>1.7173072325239614E-2</v>
      </c>
      <c r="G11" s="74">
        <f>('CpH CPI_R'!G11-'CpH CPI_R'!G10)/'CpH CPI_R'!G10</f>
        <v>-4.1017343795675051E-3</v>
      </c>
      <c r="H11" s="74">
        <f>('CpH CPI_R'!H11-'CpH CPI_R'!H10)/'CpH CPI_R'!H10</f>
        <v>1.9177219341939739E-2</v>
      </c>
      <c r="I11" s="74">
        <f>('CpH CPI_R'!I11-'CpH CPI_R'!I10)/'CpH CPI_R'!I10</f>
        <v>4.3162115511368232E-3</v>
      </c>
      <c r="J11" s="74">
        <f>('CpH CPI_R'!J11-'CpH CPI_R'!J10)/'CpH CPI_R'!J10</f>
        <v>2.4579738211170224E-2</v>
      </c>
      <c r="K11" s="74">
        <f>('CpH CPI_R'!K11-'CpH CPI_R'!K10)/'CpH CPI_R'!K10</f>
        <v>6.5167906604118531E-2</v>
      </c>
      <c r="L11" s="74">
        <f>('CpH CPI_R'!L11-'CpH CPI_R'!L10)/'CpH CPI_R'!L10</f>
        <v>-1.7635364773484444E-2</v>
      </c>
      <c r="M11" s="74">
        <f>('CpH CPI_R'!M11-'CpH CPI_R'!M10)/'CpH CPI_R'!M10</f>
        <v>2.5023120326103092E-2</v>
      </c>
      <c r="N11" s="74">
        <f>('CpH CPI_R'!N11-'CpH CPI_R'!N10)/'CpH CPI_R'!N10</f>
        <v>-2.0635332352922225E-2</v>
      </c>
      <c r="O11" s="74">
        <f>('CpH CPI_R'!O11-'CpH CPI_R'!O10)/'CpH CPI_R'!O10</f>
        <v>1.2905575466459966E-3</v>
      </c>
      <c r="P11" s="8"/>
    </row>
    <row r="12" spans="1:16" x14ac:dyDescent="0.25">
      <c r="A12" s="7" t="s">
        <v>42</v>
      </c>
      <c r="B12" s="74">
        <f>('CpH CPI_R'!B12-'CpH CPI_R'!B11)/'CpH CPI_R'!B11</f>
        <v>-7.574877403324351E-2</v>
      </c>
      <c r="C12" s="74">
        <f>('CpH CPI_R'!C12-'CpH CPI_R'!C11)/'CpH CPI_R'!C11</f>
        <v>-4.5456021649140144E-2</v>
      </c>
      <c r="D12" s="74">
        <f>('CpH CPI_R'!D12-'CpH CPI_R'!D11)/'CpH CPI_R'!D11</f>
        <v>-1.7723894023259124E-2</v>
      </c>
      <c r="E12" s="74">
        <f>('CpH CPI_R'!E12-'CpH CPI_R'!E11)/'CpH CPI_R'!E11</f>
        <v>-3.343493721394023E-3</v>
      </c>
      <c r="F12" s="74">
        <f>('CpH CPI_R'!F12-'CpH CPI_R'!F11)/'CpH CPI_R'!F11</f>
        <v>1.4113379455957021E-2</v>
      </c>
      <c r="G12" s="74">
        <f>('CpH CPI_R'!G12-'CpH CPI_R'!G11)/'CpH CPI_R'!G11</f>
        <v>1.3353670532194307E-2</v>
      </c>
      <c r="H12" s="74">
        <f>('CpH CPI_R'!H12-'CpH CPI_R'!H11)/'CpH CPI_R'!H11</f>
        <v>-4.5098851629956985E-3</v>
      </c>
      <c r="I12" s="74">
        <f>('CpH CPI_R'!I12-'CpH CPI_R'!I11)/'CpH CPI_R'!I11</f>
        <v>-5.2417225621531572E-3</v>
      </c>
      <c r="J12" s="74">
        <f>('CpH CPI_R'!J12-'CpH CPI_R'!J11)/'CpH CPI_R'!J11</f>
        <v>3.1535156518463073E-2</v>
      </c>
      <c r="K12" s="74">
        <f>('CpH CPI_R'!K12-'CpH CPI_R'!K11)/'CpH CPI_R'!K11</f>
        <v>-4.8759459763022522E-3</v>
      </c>
      <c r="L12" s="74">
        <f>('CpH CPI_R'!L12-'CpH CPI_R'!L11)/'CpH CPI_R'!L11</f>
        <v>7.786491765918932E-2</v>
      </c>
      <c r="M12" s="74">
        <f>('CpH CPI_R'!M12-'CpH CPI_R'!M11)/'CpH CPI_R'!M11</f>
        <v>-1.455943800808215E-2</v>
      </c>
      <c r="N12" s="74">
        <f>('CpH CPI_R'!N12-'CpH CPI_R'!N11)/'CpH CPI_R'!N11</f>
        <v>3.0145270291618197E-2</v>
      </c>
      <c r="O12" s="74">
        <f>('CpH CPI_R'!O12-'CpH CPI_R'!O11)/'CpH CPI_R'!O11</f>
        <v>1.1495824945787761E-2</v>
      </c>
      <c r="P12" s="8"/>
    </row>
    <row r="13" spans="1:16" x14ac:dyDescent="0.25">
      <c r="A13" s="7" t="s">
        <v>43</v>
      </c>
      <c r="B13" s="74">
        <f>('CpH CPI_R'!B13-'CpH CPI_R'!B12)/'CpH CPI_R'!B12</f>
        <v>2.1969751203805642E-2</v>
      </c>
      <c r="C13" s="74">
        <f>('CpH CPI_R'!C13-'CpH CPI_R'!C12)/'CpH CPI_R'!C12</f>
        <v>5.9351159464833658E-2</v>
      </c>
      <c r="D13" s="74">
        <f>('CpH CPI_R'!D13-'CpH CPI_R'!D12)/'CpH CPI_R'!D12</f>
        <v>2.5494241844478641E-2</v>
      </c>
      <c r="E13" s="74">
        <f>('CpH CPI_R'!E13-'CpH CPI_R'!E12)/'CpH CPI_R'!E12</f>
        <v>2.7159798976391786E-2</v>
      </c>
      <c r="F13" s="74">
        <f>('CpH CPI_R'!F13-'CpH CPI_R'!F12)/'CpH CPI_R'!F12</f>
        <v>-1.1966422641724362E-3</v>
      </c>
      <c r="G13" s="74">
        <f>('CpH CPI_R'!G13-'CpH CPI_R'!G12)/'CpH CPI_R'!G12</f>
        <v>-1.2188296370820894E-3</v>
      </c>
      <c r="H13" s="74">
        <f>('CpH CPI_R'!H13-'CpH CPI_R'!H12)/'CpH CPI_R'!H12</f>
        <v>4.6272140915591592E-2</v>
      </c>
      <c r="I13" s="74">
        <f>('CpH CPI_R'!I13-'CpH CPI_R'!I12)/'CpH CPI_R'!I12</f>
        <v>1.0854558414711182E-2</v>
      </c>
      <c r="J13" s="74">
        <f>('CpH CPI_R'!J13-'CpH CPI_R'!J12)/'CpH CPI_R'!J12</f>
        <v>-3.8534001035416515E-2</v>
      </c>
      <c r="K13" s="74">
        <f>('CpH CPI_R'!K13-'CpH CPI_R'!K12)/'CpH CPI_R'!K12</f>
        <v>-9.685302083362721E-3</v>
      </c>
      <c r="L13" s="74">
        <f>('CpH CPI_R'!L13-'CpH CPI_R'!L12)/'CpH CPI_R'!L12</f>
        <v>-6.3965668803675463E-2</v>
      </c>
      <c r="M13" s="74">
        <f>('CpH CPI_R'!M13-'CpH CPI_R'!M12)/'CpH CPI_R'!M12</f>
        <v>-6.7379536435877227E-3</v>
      </c>
      <c r="N13" s="74">
        <f>('CpH CPI_R'!N13-'CpH CPI_R'!N12)/'CpH CPI_R'!N12</f>
        <v>-5.7598138376995157E-2</v>
      </c>
      <c r="O13" s="74">
        <f>('CpH CPI_R'!O13-'CpH CPI_R'!O12)/'CpH CPI_R'!O12</f>
        <v>1.2819048498449835E-2</v>
      </c>
      <c r="P13" s="8"/>
    </row>
    <row r="14" spans="1:16" x14ac:dyDescent="0.25">
      <c r="A14" s="7" t="s">
        <v>44</v>
      </c>
      <c r="B14" s="74">
        <f>('CpH CPI_R'!B14-'CpH CPI_R'!B13)/'CpH CPI_R'!B13</f>
        <v>5.6351503580085657E-2</v>
      </c>
      <c r="C14" s="74">
        <f>('CpH CPI_R'!C14-'CpH CPI_R'!C13)/'CpH CPI_R'!C13</f>
        <v>-1.6785440270311709E-2</v>
      </c>
      <c r="D14" s="74">
        <f>('CpH CPI_R'!D14-'CpH CPI_R'!D13)/'CpH CPI_R'!D13</f>
        <v>1.923795824730553E-3</v>
      </c>
      <c r="E14" s="74">
        <f>('CpH CPI_R'!E14-'CpH CPI_R'!E13)/'CpH CPI_R'!E13</f>
        <v>-3.6016330279264576E-2</v>
      </c>
      <c r="F14" s="74">
        <f>('CpH CPI_R'!F14-'CpH CPI_R'!F13)/'CpH CPI_R'!F13</f>
        <v>-1.5277832106577068E-2</v>
      </c>
      <c r="G14" s="74">
        <f>('CpH CPI_R'!G14-'CpH CPI_R'!G13)/'CpH CPI_R'!G13</f>
        <v>1.3972812927277322E-2</v>
      </c>
      <c r="H14" s="74">
        <f>('CpH CPI_R'!H14-'CpH CPI_R'!H13)/'CpH CPI_R'!H13</f>
        <v>2.9957770142823872E-3</v>
      </c>
      <c r="I14" s="74">
        <f>('CpH CPI_R'!I14-'CpH CPI_R'!I13)/'CpH CPI_R'!I13</f>
        <v>2.2561973144424513E-2</v>
      </c>
      <c r="J14" s="74">
        <f>('CpH CPI_R'!J14-'CpH CPI_R'!J13)/'CpH CPI_R'!J13</f>
        <v>-1.3111599382834715E-2</v>
      </c>
      <c r="K14" s="74">
        <f>('CpH CPI_R'!K14-'CpH CPI_R'!K13)/'CpH CPI_R'!K13</f>
        <v>1.8864571433084671E-3</v>
      </c>
      <c r="L14" s="74">
        <f>('CpH CPI_R'!L14-'CpH CPI_R'!L13)/'CpH CPI_R'!L13</f>
        <v>1.2996699513072888E-2</v>
      </c>
      <c r="M14" s="74">
        <f>('CpH CPI_R'!M14-'CpH CPI_R'!M13)/'CpH CPI_R'!M13</f>
        <v>8.6446268867843741E-3</v>
      </c>
      <c r="N14" s="74">
        <f>('CpH CPI_R'!N14-'CpH CPI_R'!N13)/'CpH CPI_R'!N13</f>
        <v>3.6196025859329573E-2</v>
      </c>
      <c r="O14" s="74">
        <f>('CpH CPI_R'!O14-'CpH CPI_R'!O13)/'CpH CPI_R'!O13</f>
        <v>9.4259499600406974E-3</v>
      </c>
      <c r="P14" s="8"/>
    </row>
    <row r="15" spans="1:16" x14ac:dyDescent="0.25">
      <c r="A15" s="7" t="s">
        <v>45</v>
      </c>
      <c r="B15" s="74">
        <f>('CpH CPI_R'!B15-'CpH CPI_R'!B14)/'CpH CPI_R'!B14</f>
        <v>-4.4645631400518693E-2</v>
      </c>
      <c r="C15" s="74">
        <f>('CpH CPI_R'!C15-'CpH CPI_R'!C14)/'CpH CPI_R'!C14</f>
        <v>3.7423745647720406E-2</v>
      </c>
      <c r="D15" s="74">
        <f>('CpH CPI_R'!D15-'CpH CPI_R'!D14)/'CpH CPI_R'!D14</f>
        <v>2.6374843671641533E-2</v>
      </c>
      <c r="E15" s="74">
        <f>('CpH CPI_R'!E15-'CpH CPI_R'!E14)/'CpH CPI_R'!E14</f>
        <v>3.3603082488780196E-2</v>
      </c>
      <c r="F15" s="74">
        <f>('CpH CPI_R'!F15-'CpH CPI_R'!F14)/'CpH CPI_R'!F14</f>
        <v>2.4373472441739038E-2</v>
      </c>
      <c r="G15" s="74">
        <f>('CpH CPI_R'!G15-'CpH CPI_R'!G14)/'CpH CPI_R'!G14</f>
        <v>-2.8351834899946215E-3</v>
      </c>
      <c r="H15" s="74">
        <f>('CpH CPI_R'!H15-'CpH CPI_R'!H14)/'CpH CPI_R'!H14</f>
        <v>2.9825262488282173E-2</v>
      </c>
      <c r="I15" s="74">
        <f>('CpH CPI_R'!I15-'CpH CPI_R'!I14)/'CpH CPI_R'!I14</f>
        <v>8.5309352959784771E-2</v>
      </c>
      <c r="J15" s="74">
        <f>('CpH CPI_R'!J15-'CpH CPI_R'!J14)/'CpH CPI_R'!J14</f>
        <v>7.4429250647420689E-2</v>
      </c>
      <c r="K15" s="74">
        <f>('CpH CPI_R'!K15-'CpH CPI_R'!K14)/'CpH CPI_R'!K14</f>
        <v>3.8757282386927671E-3</v>
      </c>
      <c r="L15" s="74">
        <f>('CpH CPI_R'!L15-'CpH CPI_R'!L14)/'CpH CPI_R'!L14</f>
        <v>9.413426225088635E-2</v>
      </c>
      <c r="M15" s="74">
        <f>('CpH CPI_R'!M15-'CpH CPI_R'!M14)/'CpH CPI_R'!M14</f>
        <v>3.7989707049898375E-2</v>
      </c>
      <c r="N15" s="74">
        <f>('CpH CPI_R'!N15-'CpH CPI_R'!N14)/'CpH CPI_R'!N14</f>
        <v>2.2375676959001344E-2</v>
      </c>
      <c r="O15" s="74">
        <f>('CpH CPI_R'!O15-'CpH CPI_R'!O14)/'CpH CPI_R'!O14</f>
        <v>1.9253938709671445E-2</v>
      </c>
      <c r="P15" s="8"/>
    </row>
    <row r="16" spans="1:16" x14ac:dyDescent="0.25">
      <c r="A16" s="7" t="s">
        <v>46</v>
      </c>
      <c r="B16" s="74">
        <f>('CpH CPI_R'!B16-'CpH CPI_R'!B15)/'CpH CPI_R'!B15</f>
        <v>2.3294173072135944E-2</v>
      </c>
      <c r="C16" s="74">
        <f>('CpH CPI_R'!C16-'CpH CPI_R'!C15)/'CpH CPI_R'!C15</f>
        <v>-8.0481160740975542E-4</v>
      </c>
      <c r="D16" s="74">
        <f>('CpH CPI_R'!D16-'CpH CPI_R'!D15)/'CpH CPI_R'!D15</f>
        <v>2.5575213548372422E-3</v>
      </c>
      <c r="E16" s="74">
        <f>('CpH CPI_R'!E16-'CpH CPI_R'!E15)/'CpH CPI_R'!E15</f>
        <v>2.2837212280247949E-2</v>
      </c>
      <c r="F16" s="74">
        <f>('CpH CPI_R'!F16-'CpH CPI_R'!F15)/'CpH CPI_R'!F15</f>
        <v>2.7338321898014627E-2</v>
      </c>
      <c r="G16" s="74">
        <f>('CpH CPI_R'!G16-'CpH CPI_R'!G15)/'CpH CPI_R'!G15</f>
        <v>4.2909289320440233E-2</v>
      </c>
      <c r="H16" s="74">
        <f>('CpH CPI_R'!H16-'CpH CPI_R'!H15)/'CpH CPI_R'!H15</f>
        <v>-4.0309029720145093E-2</v>
      </c>
      <c r="I16" s="74">
        <f>('CpH CPI_R'!I16-'CpH CPI_R'!I15)/'CpH CPI_R'!I15</f>
        <v>-3.7818294899515756E-2</v>
      </c>
      <c r="J16" s="74">
        <f>('CpH CPI_R'!J16-'CpH CPI_R'!J15)/'CpH CPI_R'!J15</f>
        <v>1.0485751228319263E-2</v>
      </c>
      <c r="K16" s="74">
        <f>('CpH CPI_R'!K16-'CpH CPI_R'!K15)/'CpH CPI_R'!K15</f>
        <v>7.031233757251279E-2</v>
      </c>
      <c r="L16" s="74">
        <f>('CpH CPI_R'!L16-'CpH CPI_R'!L15)/'CpH CPI_R'!L15</f>
        <v>5.5619584451394675E-3</v>
      </c>
      <c r="M16" s="74">
        <f>('CpH CPI_R'!M16-'CpH CPI_R'!M15)/'CpH CPI_R'!M15</f>
        <v>-1.685784013828788E-2</v>
      </c>
      <c r="N16" s="74">
        <f>('CpH CPI_R'!N16-'CpH CPI_R'!N15)/'CpH CPI_R'!N15</f>
        <v>1.5780272518674476E-2</v>
      </c>
      <c r="O16" s="74">
        <f>('CpH CPI_R'!O16-'CpH CPI_R'!O15)/'CpH CPI_R'!O15</f>
        <v>2.502908589656138E-2</v>
      </c>
      <c r="P16" s="8"/>
    </row>
    <row r="17" spans="1:16" x14ac:dyDescent="0.25">
      <c r="A17" s="7" t="s">
        <v>47</v>
      </c>
      <c r="B17" s="74">
        <f>('CpH CPI_R'!B17-'CpH CPI_R'!B16)/'CpH CPI_R'!B16</f>
        <v>1.9245011545123043E-2</v>
      </c>
      <c r="C17" s="74">
        <f>('CpH CPI_R'!C17-'CpH CPI_R'!C16)/'CpH CPI_R'!C16</f>
        <v>-3.5430433454068773E-2</v>
      </c>
      <c r="D17" s="74">
        <f>('CpH CPI_R'!D17-'CpH CPI_R'!D16)/'CpH CPI_R'!D16</f>
        <v>7.9401189455046914E-3</v>
      </c>
      <c r="E17" s="74">
        <f>('CpH CPI_R'!E17-'CpH CPI_R'!E16)/'CpH CPI_R'!E16</f>
        <v>-2.8110775693051429E-3</v>
      </c>
      <c r="F17" s="74">
        <f>('CpH CPI_R'!F17-'CpH CPI_R'!F16)/'CpH CPI_R'!F16</f>
        <v>2.1301768584773971E-2</v>
      </c>
      <c r="G17" s="74">
        <f>('CpH CPI_R'!G17-'CpH CPI_R'!G16)/'CpH CPI_R'!G16</f>
        <v>-1.3891973552429722E-2</v>
      </c>
      <c r="H17" s="74">
        <f>('CpH CPI_R'!H17-'CpH CPI_R'!H16)/'CpH CPI_R'!H16</f>
        <v>3.7684010472907883E-2</v>
      </c>
      <c r="I17" s="74">
        <f>('CpH CPI_R'!I17-'CpH CPI_R'!I16)/'CpH CPI_R'!I16</f>
        <v>1.4254541816643712E-2</v>
      </c>
      <c r="J17" s="74">
        <f>('CpH CPI_R'!J17-'CpH CPI_R'!J16)/'CpH CPI_R'!J16</f>
        <v>-2.9072606293106648E-3</v>
      </c>
      <c r="K17" s="74">
        <f>('CpH CPI_R'!K17-'CpH CPI_R'!K16)/'CpH CPI_R'!K16</f>
        <v>6.057466917342969E-4</v>
      </c>
      <c r="L17" s="74">
        <f>('CpH CPI_R'!L17-'CpH CPI_R'!L16)/'CpH CPI_R'!L16</f>
        <v>3.8532491617059863E-3</v>
      </c>
      <c r="M17" s="74">
        <f>('CpH CPI_R'!M17-'CpH CPI_R'!M16)/'CpH CPI_R'!M16</f>
        <v>-1.0618757028262907E-2</v>
      </c>
      <c r="N17" s="74">
        <f>('CpH CPI_R'!N17-'CpH CPI_R'!N16)/'CpH CPI_R'!N16</f>
        <v>-4.9698245496713304E-2</v>
      </c>
      <c r="O17" s="74">
        <f>('CpH CPI_R'!O17-'CpH CPI_R'!O16)/'CpH CPI_R'!O16</f>
        <v>-2.5983612762084832E-3</v>
      </c>
      <c r="P17" s="8"/>
    </row>
    <row r="18" spans="1:16" x14ac:dyDescent="0.25">
      <c r="A18" s="7" t="s">
        <v>48</v>
      </c>
      <c r="B18" s="74">
        <f>('CpH CPI_R'!B18-'CpH CPI_R'!B17)/'CpH CPI_R'!B17</f>
        <v>0.18354696784112051</v>
      </c>
      <c r="C18" s="74">
        <f>('CpH CPI_R'!C18-'CpH CPI_R'!C17)/'CpH CPI_R'!C17</f>
        <v>8.1699624693825898E-2</v>
      </c>
      <c r="D18" s="74">
        <f>('CpH CPI_R'!D18-'CpH CPI_R'!D17)/'CpH CPI_R'!D17</f>
        <v>-1.8230909415226638E-2</v>
      </c>
      <c r="E18" s="74">
        <f>('CpH CPI_R'!E18-'CpH CPI_R'!E17)/'CpH CPI_R'!E17</f>
        <v>4.1826250998804756E-2</v>
      </c>
      <c r="F18" s="74">
        <f>('CpH CPI_R'!F18-'CpH CPI_R'!F17)/'CpH CPI_R'!F17</f>
        <v>-1.6052977955311114E-2</v>
      </c>
      <c r="G18" s="74">
        <f>('CpH CPI_R'!G18-'CpH CPI_R'!G17)/'CpH CPI_R'!G17</f>
        <v>1.6960259644312085E-2</v>
      </c>
      <c r="H18" s="74">
        <f>('CpH CPI_R'!H18-'CpH CPI_R'!H17)/'CpH CPI_R'!H17</f>
        <v>1.7284919586811519E-2</v>
      </c>
      <c r="I18" s="74">
        <f>('CpH CPI_R'!I18-'CpH CPI_R'!I17)/'CpH CPI_R'!I17</f>
        <v>4.1903427230211489E-2</v>
      </c>
      <c r="J18" s="74">
        <f>('CpH CPI_R'!J18-'CpH CPI_R'!J17)/'CpH CPI_R'!J17</f>
        <v>3.6803666548076083E-2</v>
      </c>
      <c r="K18" s="74">
        <f>('CpH CPI_R'!K18-'CpH CPI_R'!K17)/'CpH CPI_R'!K17</f>
        <v>-6.1293651789444077E-2</v>
      </c>
      <c r="L18" s="74">
        <f>('CpH CPI_R'!L18-'CpH CPI_R'!L17)/'CpH CPI_R'!L17</f>
        <v>-3.7586436497248625E-2</v>
      </c>
      <c r="M18" s="74">
        <f>('CpH CPI_R'!M18-'CpH CPI_R'!M17)/'CpH CPI_R'!M17</f>
        <v>8.5357405705461676E-3</v>
      </c>
      <c r="N18" s="74">
        <f>('CpH CPI_R'!N18-'CpH CPI_R'!N17)/'CpH CPI_R'!N17</f>
        <v>6.1824499228927771E-2</v>
      </c>
      <c r="O18" s="74">
        <f>('CpH CPI_R'!O18-'CpH CPI_R'!O17)/'CpH CPI_R'!O17</f>
        <v>1.7119370125007232E-2</v>
      </c>
      <c r="P18" s="8"/>
    </row>
    <row r="19" spans="1:16" x14ac:dyDescent="0.25">
      <c r="A19" s="7" t="s">
        <v>49</v>
      </c>
      <c r="B19" s="74">
        <f>('CpH CPI_R'!B19-'CpH CPI_R'!B18)/'CpH CPI_R'!B18</f>
        <v>-2.3762044791687368E-2</v>
      </c>
      <c r="C19" s="74">
        <f>('CpH CPI_R'!C19-'CpH CPI_R'!C18)/'CpH CPI_R'!C18</f>
        <v>1.8022231627223509E-2</v>
      </c>
      <c r="D19" s="74">
        <f>('CpH CPI_R'!D19-'CpH CPI_R'!D18)/'CpH CPI_R'!D18</f>
        <v>3.0061700983673417E-2</v>
      </c>
      <c r="E19" s="74">
        <f>('CpH CPI_R'!E19-'CpH CPI_R'!E18)/'CpH CPI_R'!E18</f>
        <v>1.3728303321163917E-2</v>
      </c>
      <c r="F19" s="74">
        <f>('CpH CPI_R'!F19-'CpH CPI_R'!F18)/'CpH CPI_R'!F18</f>
        <v>3.430916966106743E-2</v>
      </c>
      <c r="G19" s="74">
        <f>('CpH CPI_R'!G19-'CpH CPI_R'!G18)/'CpH CPI_R'!G18</f>
        <v>1.5568708051992553E-2</v>
      </c>
      <c r="H19" s="74">
        <f>('CpH CPI_R'!H19-'CpH CPI_R'!H18)/'CpH CPI_R'!H18</f>
        <v>1.1253347849660414E-2</v>
      </c>
      <c r="I19" s="74">
        <f>('CpH CPI_R'!I19-'CpH CPI_R'!I18)/'CpH CPI_R'!I18</f>
        <v>1.9870898953635079E-2</v>
      </c>
      <c r="J19" s="74">
        <f>('CpH CPI_R'!J19-'CpH CPI_R'!J18)/'CpH CPI_R'!J18</f>
        <v>-7.9869329654158917E-3</v>
      </c>
      <c r="K19" s="74">
        <f>('CpH CPI_R'!K19-'CpH CPI_R'!K18)/'CpH CPI_R'!K18</f>
        <v>6.6509837203378067E-2</v>
      </c>
      <c r="L19" s="74">
        <f>('CpH CPI_R'!L19-'CpH CPI_R'!L18)/'CpH CPI_R'!L18</f>
        <v>4.6583393592093701E-2</v>
      </c>
      <c r="M19" s="74">
        <f>('CpH CPI_R'!M19-'CpH CPI_R'!M18)/'CpH CPI_R'!M18</f>
        <v>2.4762513097836912E-2</v>
      </c>
      <c r="N19" s="74">
        <f>('CpH CPI_R'!N19-'CpH CPI_R'!N18)/'CpH CPI_R'!N18</f>
        <v>1.6516345417816228E-2</v>
      </c>
      <c r="O19" s="74">
        <f>('CpH CPI_R'!O19-'CpH CPI_R'!O18)/'CpH CPI_R'!O18</f>
        <v>1.4188765856049418E-2</v>
      </c>
      <c r="P19" s="8"/>
    </row>
    <row r="20" spans="1:16" x14ac:dyDescent="0.25">
      <c r="A20" s="7" t="s">
        <v>50</v>
      </c>
      <c r="B20" s="74">
        <f>('CpH CPI_R'!B20-'CpH CPI_R'!B19)/'CpH CPI_R'!B19</f>
        <v>-4.3112723097485407E-2</v>
      </c>
      <c r="C20" s="74">
        <f>('CpH CPI_R'!C20-'CpH CPI_R'!C19)/'CpH CPI_R'!C19</f>
        <v>-1.4109371988361809E-3</v>
      </c>
      <c r="D20" s="74">
        <f>('CpH CPI_R'!D20-'CpH CPI_R'!D19)/'CpH CPI_R'!D19</f>
        <v>9.9769082070543056E-3</v>
      </c>
      <c r="E20" s="74">
        <f>('CpH CPI_R'!E20-'CpH CPI_R'!E19)/'CpH CPI_R'!E19</f>
        <v>-5.5379011346055303E-3</v>
      </c>
      <c r="F20" s="74">
        <f>('CpH CPI_R'!F20-'CpH CPI_R'!F19)/'CpH CPI_R'!F19</f>
        <v>1.3931223454394291E-2</v>
      </c>
      <c r="G20" s="74">
        <f>('CpH CPI_R'!G20-'CpH CPI_R'!G19)/'CpH CPI_R'!G19</f>
        <v>-3.7647850184445082E-3</v>
      </c>
      <c r="H20" s="74">
        <f>('CpH CPI_R'!H20-'CpH CPI_R'!H19)/'CpH CPI_R'!H19</f>
        <v>-7.9325429633510663E-3</v>
      </c>
      <c r="I20" s="74">
        <f>('CpH CPI_R'!I20-'CpH CPI_R'!I19)/'CpH CPI_R'!I19</f>
        <v>3.5514544576039996E-4</v>
      </c>
      <c r="J20" s="74">
        <f>('CpH CPI_R'!J20-'CpH CPI_R'!J19)/'CpH CPI_R'!J19</f>
        <v>-2.6955970146043881E-2</v>
      </c>
      <c r="K20" s="74">
        <f>('CpH CPI_R'!K20-'CpH CPI_R'!K19)/'CpH CPI_R'!K19</f>
        <v>4.2884942354452359E-2</v>
      </c>
      <c r="L20" s="74">
        <f>('CpH CPI_R'!L20-'CpH CPI_R'!L19)/'CpH CPI_R'!L19</f>
        <v>2.5177908861312472E-2</v>
      </c>
      <c r="M20" s="74">
        <f>('CpH CPI_R'!M20-'CpH CPI_R'!M19)/'CpH CPI_R'!M19</f>
        <v>4.9975018746527076E-3</v>
      </c>
      <c r="N20" s="74">
        <f>('CpH CPI_R'!N20-'CpH CPI_R'!N19)/'CpH CPI_R'!N19</f>
        <v>-2.8542991305128326E-3</v>
      </c>
      <c r="O20" s="74">
        <f>('CpH CPI_R'!O20-'CpH CPI_R'!O19)/'CpH CPI_R'!O19</f>
        <v>-5.0936703497992397E-3</v>
      </c>
      <c r="P20" s="8"/>
    </row>
    <row r="21" spans="1:16" x14ac:dyDescent="0.25">
      <c r="A21" s="7" t="s">
        <v>51</v>
      </c>
      <c r="B21" s="74">
        <f>('CpH CPI_R'!B21-'CpH CPI_R'!B20)/'CpH CPI_R'!B20</f>
        <v>-1.678071324860549E-2</v>
      </c>
      <c r="C21" s="74">
        <f>('CpH CPI_R'!C21-'CpH CPI_R'!C20)/'CpH CPI_R'!C20</f>
        <v>-5.266657080220833E-2</v>
      </c>
      <c r="D21" s="74">
        <f>('CpH CPI_R'!D21-'CpH CPI_R'!D20)/'CpH CPI_R'!D20</f>
        <v>9.83670463908487E-3</v>
      </c>
      <c r="E21" s="74">
        <f>('CpH CPI_R'!E21-'CpH CPI_R'!E20)/'CpH CPI_R'!E20</f>
        <v>-4.5978079400688376E-3</v>
      </c>
      <c r="F21" s="74">
        <f>('CpH CPI_R'!F21-'CpH CPI_R'!F20)/'CpH CPI_R'!F20</f>
        <v>-2.2535205215798462E-2</v>
      </c>
      <c r="G21" s="74">
        <f>('CpH CPI_R'!G21-'CpH CPI_R'!G20)/'CpH CPI_R'!G20</f>
        <v>1.7181558236633407E-2</v>
      </c>
      <c r="H21" s="74">
        <f>('CpH CPI_R'!H21-'CpH CPI_R'!H20)/'CpH CPI_R'!H20</f>
        <v>4.3029258451357882E-2</v>
      </c>
      <c r="I21" s="74">
        <f>('CpH CPI_R'!I21-'CpH CPI_R'!I20)/'CpH CPI_R'!I20</f>
        <v>5.3803616716874593E-2</v>
      </c>
      <c r="J21" s="74">
        <f>('CpH CPI_R'!J21-'CpH CPI_R'!J20)/'CpH CPI_R'!J20</f>
        <v>4.253006774342742E-3</v>
      </c>
      <c r="K21" s="74">
        <f>('CpH CPI_R'!K21-'CpH CPI_R'!K20)/'CpH CPI_R'!K20</f>
        <v>2.758991374612638E-2</v>
      </c>
      <c r="L21" s="74">
        <f>('CpH CPI_R'!L21-'CpH CPI_R'!L20)/'CpH CPI_R'!L20</f>
        <v>-2.7508855981812724E-2</v>
      </c>
      <c r="M21" s="74">
        <f>('CpH CPI_R'!M21-'CpH CPI_R'!M20)/'CpH CPI_R'!M20</f>
        <v>-8.3405433876003934E-3</v>
      </c>
      <c r="N21" s="74">
        <f>('CpH CPI_R'!N21-'CpH CPI_R'!N20)/'CpH CPI_R'!N20</f>
        <v>-4.3334714459493575E-3</v>
      </c>
      <c r="O21" s="74">
        <f>('CpH CPI_R'!O21-'CpH CPI_R'!O20)/'CpH CPI_R'!O20</f>
        <v>1.3719644712675353E-4</v>
      </c>
      <c r="P21" s="8"/>
    </row>
    <row r="22" spans="1:16" x14ac:dyDescent="0.25">
      <c r="A22" s="7" t="s">
        <v>52</v>
      </c>
      <c r="B22" s="74">
        <f>('CpH CPI_R'!B22-'CpH CPI_R'!B21)/'CpH CPI_R'!B21</f>
        <v>7.4884607263326977E-2</v>
      </c>
      <c r="C22" s="74">
        <f>('CpH CPI_R'!C22-'CpH CPI_R'!C21)/'CpH CPI_R'!C21</f>
        <v>4.3002950109631718E-2</v>
      </c>
      <c r="D22" s="74">
        <f>('CpH CPI_R'!D22-'CpH CPI_R'!D21)/'CpH CPI_R'!D21</f>
        <v>1.3744960858814794E-2</v>
      </c>
      <c r="E22" s="74">
        <f>('CpH CPI_R'!E22-'CpH CPI_R'!E21)/'CpH CPI_R'!E21</f>
        <v>4.3029850743602126E-2</v>
      </c>
      <c r="F22" s="74">
        <f>('CpH CPI_R'!F22-'CpH CPI_R'!F21)/'CpH CPI_R'!F21</f>
        <v>5.5192187475982618E-2</v>
      </c>
      <c r="G22" s="74">
        <f>('CpH CPI_R'!G22-'CpH CPI_R'!G21)/'CpH CPI_R'!G21</f>
        <v>3.6642451163876467E-2</v>
      </c>
      <c r="H22" s="74">
        <f>('CpH CPI_R'!H22-'CpH CPI_R'!H21)/'CpH CPI_R'!H21</f>
        <v>-9.1162372580691157E-3</v>
      </c>
      <c r="I22" s="74">
        <f>('CpH CPI_R'!I22-'CpH CPI_R'!I21)/'CpH CPI_R'!I21</f>
        <v>-4.0769413554276962E-2</v>
      </c>
      <c r="J22" s="74">
        <f>('CpH CPI_R'!J22-'CpH CPI_R'!J21)/'CpH CPI_R'!J21</f>
        <v>6.8977613643240116E-3</v>
      </c>
      <c r="K22" s="74">
        <f>('CpH CPI_R'!K22-'CpH CPI_R'!K21)/'CpH CPI_R'!K21</f>
        <v>-3.9152988558083288E-2</v>
      </c>
      <c r="L22" s="74">
        <f>('CpH CPI_R'!L22-'CpH CPI_R'!L21)/'CpH CPI_R'!L21</f>
        <v>6.7547115859549312E-2</v>
      </c>
      <c r="M22" s="74">
        <f>('CpH CPI_R'!M22-'CpH CPI_R'!M21)/'CpH CPI_R'!M21</f>
        <v>1.2485679976647086E-2</v>
      </c>
      <c r="N22" s="74">
        <f>('CpH CPI_R'!N22-'CpH CPI_R'!N21)/'CpH CPI_R'!N21</f>
        <v>1.6114214298562975E-2</v>
      </c>
      <c r="O22" s="74">
        <f>('CpH CPI_R'!O22-'CpH CPI_R'!O21)/'CpH CPI_R'!O21</f>
        <v>3.1086363455090121E-2</v>
      </c>
      <c r="P22" s="8"/>
    </row>
    <row r="23" spans="1:16" x14ac:dyDescent="0.25">
      <c r="A23" s="7" t="s">
        <v>53</v>
      </c>
      <c r="B23" s="74">
        <f>('CpH CPI_R'!B23-'CpH CPI_R'!B22)/'CpH CPI_R'!B22</f>
        <v>-5.3460140904276449E-2</v>
      </c>
      <c r="C23" s="74">
        <f>('CpH CPI_R'!C23-'CpH CPI_R'!C22)/'CpH CPI_R'!C22</f>
        <v>2.1461696946093668E-2</v>
      </c>
      <c r="D23" s="74">
        <f>('CpH CPI_R'!D23-'CpH CPI_R'!D22)/'CpH CPI_R'!D22</f>
        <v>1.1198473344587527E-2</v>
      </c>
      <c r="E23" s="74">
        <f>('CpH CPI_R'!E23-'CpH CPI_R'!E22)/'CpH CPI_R'!E22</f>
        <v>-4.9118105110012517E-3</v>
      </c>
      <c r="F23" s="74">
        <f>('CpH CPI_R'!F23-'CpH CPI_R'!F22)/'CpH CPI_R'!F22</f>
        <v>-2.6038990801410946E-2</v>
      </c>
      <c r="G23" s="74">
        <f>('CpH CPI_R'!G23-'CpH CPI_R'!G22)/'CpH CPI_R'!G22</f>
        <v>-4.8582841100275428E-2</v>
      </c>
      <c r="H23" s="74">
        <f>('CpH CPI_R'!H23-'CpH CPI_R'!H22)/'CpH CPI_R'!H22</f>
        <v>7.0789334536315904E-2</v>
      </c>
      <c r="I23" s="74">
        <f>('CpH CPI_R'!I23-'CpH CPI_R'!I22)/'CpH CPI_R'!I22</f>
        <v>7.3419418950958007E-2</v>
      </c>
      <c r="J23" s="74">
        <f>('CpH CPI_R'!J23-'CpH CPI_R'!J22)/'CpH CPI_R'!J22</f>
        <v>-1.1277572282107566E-2</v>
      </c>
      <c r="K23" s="74">
        <f>('CpH CPI_R'!K23-'CpH CPI_R'!K22)/'CpH CPI_R'!K22</f>
        <v>2.9197003364076327E-2</v>
      </c>
      <c r="L23" s="74">
        <f>('CpH CPI_R'!L23-'CpH CPI_R'!L22)/'CpH CPI_R'!L22</f>
        <v>-6.1038304643970406E-2</v>
      </c>
      <c r="M23" s="74">
        <f>('CpH CPI_R'!M23-'CpH CPI_R'!M22)/'CpH CPI_R'!M22</f>
        <v>2.4454181137498362E-2</v>
      </c>
      <c r="N23" s="74">
        <f>('CpH CPI_R'!N23-'CpH CPI_R'!N22)/'CpH CPI_R'!N22</f>
        <v>-2.7183740628973101E-2</v>
      </c>
      <c r="O23" s="74">
        <f>('CpH CPI_R'!O23-'CpH CPI_R'!O22)/'CpH CPI_R'!O22</f>
        <v>-5.1206786379644461E-3</v>
      </c>
      <c r="P23" s="8"/>
    </row>
    <row r="24" spans="1:16" x14ac:dyDescent="0.25">
      <c r="A24" s="7" t="s">
        <v>54</v>
      </c>
      <c r="B24" s="74">
        <f>('CpH CPI_R'!B24-'CpH CPI_R'!B23)/'CpH CPI_R'!B23</f>
        <v>-5.3503314640557992E-2</v>
      </c>
      <c r="C24" s="74">
        <f>('CpH CPI_R'!C24-'CpH CPI_R'!C23)/'CpH CPI_R'!C23</f>
        <v>-1.7096435096875993E-2</v>
      </c>
      <c r="D24" s="74">
        <f>('CpH CPI_R'!D24-'CpH CPI_R'!D23)/'CpH CPI_R'!D23</f>
        <v>2.2762020314341873E-2</v>
      </c>
      <c r="E24" s="74">
        <f>('CpH CPI_R'!E24-'CpH CPI_R'!E23)/'CpH CPI_R'!E23</f>
        <v>-1.4303692740937901E-4</v>
      </c>
      <c r="F24" s="74">
        <f>('CpH CPI_R'!F24-'CpH CPI_R'!F23)/'CpH CPI_R'!F23</f>
        <v>3.7428497882019025E-2</v>
      </c>
      <c r="G24" s="74">
        <f>('CpH CPI_R'!G24-'CpH CPI_R'!G23)/'CpH CPI_R'!G23</f>
        <v>1.9898348878782529E-2</v>
      </c>
      <c r="H24" s="74">
        <f>('CpH CPI_R'!H24-'CpH CPI_R'!H23)/'CpH CPI_R'!H23</f>
        <v>3.4475601311553888E-2</v>
      </c>
      <c r="I24" s="74">
        <f>('CpH CPI_R'!I24-'CpH CPI_R'!I23)/'CpH CPI_R'!I23</f>
        <v>-8.2034985745872244E-2</v>
      </c>
      <c r="J24" s="74">
        <f>('CpH CPI_R'!J24-'CpH CPI_R'!J23)/'CpH CPI_R'!J23</f>
        <v>2.1485490944754018E-2</v>
      </c>
      <c r="K24" s="74">
        <f>('CpH CPI_R'!K24-'CpH CPI_R'!K23)/'CpH CPI_R'!K23</f>
        <v>7.2140038354832244E-3</v>
      </c>
      <c r="L24" s="74">
        <f>('CpH CPI_R'!L24-'CpH CPI_R'!L23)/'CpH CPI_R'!L23</f>
        <v>5.4065262410763572E-2</v>
      </c>
      <c r="M24" s="74">
        <f>('CpH CPI_R'!M24-'CpH CPI_R'!M23)/'CpH CPI_R'!M23</f>
        <v>-1.7691219372430445E-2</v>
      </c>
      <c r="N24" s="74">
        <f>('CpH CPI_R'!N24-'CpH CPI_R'!N23)/'CpH CPI_R'!N23</f>
        <v>2.1788791364077829E-2</v>
      </c>
      <c r="O24" s="74">
        <f>('CpH CPI_R'!O24-'CpH CPI_R'!O23)/'CpH CPI_R'!O23</f>
        <v>2.1339568862223466E-3</v>
      </c>
      <c r="P24" s="8"/>
    </row>
    <row r="25" spans="1:16" x14ac:dyDescent="0.25">
      <c r="A25" s="7" t="s">
        <v>55</v>
      </c>
      <c r="B25" s="74">
        <f>('CpH CPI_R'!B25-'CpH CPI_R'!B24)/'CpH CPI_R'!B24</f>
        <v>2.8374197598595632E-2</v>
      </c>
      <c r="C25" s="74">
        <f>('CpH CPI_R'!C25-'CpH CPI_R'!C24)/'CpH CPI_R'!C24</f>
        <v>0.10687761770700745</v>
      </c>
      <c r="D25" s="74">
        <f>('CpH CPI_R'!D25-'CpH CPI_R'!D24)/'CpH CPI_R'!D24</f>
        <v>-4.5099402791771654E-3</v>
      </c>
      <c r="E25" s="74">
        <f>('CpH CPI_R'!E25-'CpH CPI_R'!E24)/'CpH CPI_R'!E24</f>
        <v>-1.4234534761120384E-2</v>
      </c>
      <c r="F25" s="74">
        <f>('CpH CPI_R'!F25-'CpH CPI_R'!F24)/'CpH CPI_R'!F24</f>
        <v>-3.2197515943394296E-2</v>
      </c>
      <c r="G25" s="74">
        <f>('CpH CPI_R'!G25-'CpH CPI_R'!G24)/'CpH CPI_R'!G24</f>
        <v>4.4895429941132721E-2</v>
      </c>
      <c r="H25" s="74">
        <f>('CpH CPI_R'!H25-'CpH CPI_R'!H24)/'CpH CPI_R'!H24</f>
        <v>-8.7096603186762087E-2</v>
      </c>
      <c r="I25" s="74">
        <f>('CpH CPI_R'!I25-'CpH CPI_R'!I24)/'CpH CPI_R'!I24</f>
        <v>0.10063269430690505</v>
      </c>
      <c r="J25" s="74">
        <f>('CpH CPI_R'!J25-'CpH CPI_R'!J24)/'CpH CPI_R'!J24</f>
        <v>3.4497966772584085E-2</v>
      </c>
      <c r="K25" s="74">
        <f>('CpH CPI_R'!K25-'CpH CPI_R'!K24)/'CpH CPI_R'!K24</f>
        <v>-9.8229712810300844E-3</v>
      </c>
      <c r="L25" s="74">
        <f>('CpH CPI_R'!L25-'CpH CPI_R'!L24)/'CpH CPI_R'!L24</f>
        <v>9.0312569524761341E-3</v>
      </c>
      <c r="M25" s="74">
        <f>('CpH CPI_R'!M25-'CpH CPI_R'!M24)/'CpH CPI_R'!M24</f>
        <v>6.5637168862831352E-3</v>
      </c>
      <c r="N25" s="74">
        <f>('CpH CPI_R'!N25-'CpH CPI_R'!N24)/'CpH CPI_R'!N24</f>
        <v>-1.8079569911627784E-2</v>
      </c>
      <c r="O25" s="74">
        <f>('CpH CPI_R'!O25-'CpH CPI_R'!O24)/'CpH CPI_R'!O24</f>
        <v>2.6897782273620472E-2</v>
      </c>
      <c r="P25" s="8"/>
    </row>
    <row r="26" spans="1:16" x14ac:dyDescent="0.25">
      <c r="A26" s="7" t="s">
        <v>56</v>
      </c>
      <c r="B26" s="74">
        <f>('CpH CPI_R'!B26-'CpH CPI_R'!B25)/'CpH CPI_R'!B25</f>
        <v>9.9834094266325044E-2</v>
      </c>
      <c r="C26" s="74">
        <f>('CpH CPI_R'!C26-'CpH CPI_R'!C25)/'CpH CPI_R'!C25</f>
        <v>-0.10316030195524262</v>
      </c>
      <c r="D26" s="74">
        <f>('CpH CPI_R'!D26-'CpH CPI_R'!D25)/'CpH CPI_R'!D25</f>
        <v>1.0724984987454257E-2</v>
      </c>
      <c r="E26" s="74">
        <f>('CpH CPI_R'!E26-'CpH CPI_R'!E25)/'CpH CPI_R'!E25</f>
        <v>2.8061862437613886E-2</v>
      </c>
      <c r="F26" s="74">
        <f>('CpH CPI_R'!F26-'CpH CPI_R'!F25)/'CpH CPI_R'!F25</f>
        <v>-2.8155839960200244E-2</v>
      </c>
      <c r="G26" s="74">
        <f>('CpH CPI_R'!G26-'CpH CPI_R'!G25)/'CpH CPI_R'!G25</f>
        <v>-4.6506838379189184E-3</v>
      </c>
      <c r="H26" s="74">
        <f>('CpH CPI_R'!H26-'CpH CPI_R'!H25)/'CpH CPI_R'!H25</f>
        <v>1.7011662648752437E-3</v>
      </c>
      <c r="I26" s="74">
        <f>('CpH CPI_R'!I26-'CpH CPI_R'!I25)/'CpH CPI_R'!I25</f>
        <v>-4.0302183876460201E-2</v>
      </c>
      <c r="J26" s="74">
        <f>('CpH CPI_R'!J26-'CpH CPI_R'!J25)/'CpH CPI_R'!J25</f>
        <v>-9.6612466889237948E-3</v>
      </c>
      <c r="K26" s="74">
        <f>('CpH CPI_R'!K26-'CpH CPI_R'!K25)/'CpH CPI_R'!K25</f>
        <v>-8.1388722708124306E-2</v>
      </c>
      <c r="L26" s="74">
        <f>('CpH CPI_R'!L26-'CpH CPI_R'!L25)/'CpH CPI_R'!L25</f>
        <v>1.9496927905555218E-2</v>
      </c>
      <c r="M26" s="74">
        <f>('CpH CPI_R'!M26-'CpH CPI_R'!M25)/'CpH CPI_R'!M25</f>
        <v>2.1489976154647688E-2</v>
      </c>
      <c r="N26" s="74">
        <f>('CpH CPI_R'!N26-'CpH CPI_R'!N25)/'CpH CPI_R'!N25</f>
        <v>4.9823959611234578E-2</v>
      </c>
      <c r="O26" s="74">
        <f>('CpH CPI_R'!O26-'CpH CPI_R'!O25)/'CpH CPI_R'!O25</f>
        <v>6.6666263242981735E-3</v>
      </c>
      <c r="P26" s="8"/>
    </row>
    <row r="27" spans="1:16" x14ac:dyDescent="0.25">
      <c r="A27" s="7" t="s">
        <v>57</v>
      </c>
      <c r="B27" s="74">
        <f>('CpH CPI_R'!B27-'CpH CPI_R'!B26)/'CpH CPI_R'!B26</f>
        <v>-5.1005876248917822E-2</v>
      </c>
      <c r="C27" s="74">
        <f>('CpH CPI_R'!C27-'CpH CPI_R'!C26)/'CpH CPI_R'!C26</f>
        <v>4.8107760760408701E-2</v>
      </c>
      <c r="D27" s="74">
        <f>('CpH CPI_R'!D27-'CpH CPI_R'!D26)/'CpH CPI_R'!D26</f>
        <v>2.6035099737443104E-3</v>
      </c>
      <c r="E27" s="74">
        <f>('CpH CPI_R'!E27-'CpH CPI_R'!E26)/'CpH CPI_R'!E26</f>
        <v>1.1016245813145933E-2</v>
      </c>
      <c r="F27" s="74">
        <f>('CpH CPI_R'!F27-'CpH CPI_R'!F26)/'CpH CPI_R'!F26</f>
        <v>4.6720897970042113E-2</v>
      </c>
      <c r="G27" s="74">
        <f>('CpH CPI_R'!G27-'CpH CPI_R'!G26)/'CpH CPI_R'!G26</f>
        <v>-2.5192670126718417E-2</v>
      </c>
      <c r="H27" s="74">
        <f>('CpH CPI_R'!H27-'CpH CPI_R'!H26)/'CpH CPI_R'!H26</f>
        <v>3.5952226271251331E-2</v>
      </c>
      <c r="I27" s="74">
        <f>('CpH CPI_R'!I27-'CpH CPI_R'!I26)/'CpH CPI_R'!I26</f>
        <v>-3.6458909554381455E-2</v>
      </c>
      <c r="J27" s="74">
        <f>('CpH CPI_R'!J27-'CpH CPI_R'!J26)/'CpH CPI_R'!J26</f>
        <v>-3.9781514755302602E-2</v>
      </c>
      <c r="K27" s="74">
        <f>('CpH CPI_R'!K27-'CpH CPI_R'!K26)/'CpH CPI_R'!K26</f>
        <v>0.12666212027945206</v>
      </c>
      <c r="L27" s="74">
        <f>('CpH CPI_R'!L27-'CpH CPI_R'!L26)/'CpH CPI_R'!L26</f>
        <v>-7.2415936346412304E-3</v>
      </c>
      <c r="M27" s="74">
        <f>('CpH CPI_R'!M27-'CpH CPI_R'!M26)/'CpH CPI_R'!M26</f>
        <v>-3.9259121664125202E-3</v>
      </c>
      <c r="N27" s="74">
        <f>('CpH CPI_R'!N27-'CpH CPI_R'!N26)/'CpH CPI_R'!N26</f>
        <v>2.1842197598293786E-4</v>
      </c>
      <c r="O27" s="74">
        <f>('CpH CPI_R'!O27-'CpH CPI_R'!O26)/'CpH CPI_R'!O26</f>
        <v>1.4773191566731462E-2</v>
      </c>
      <c r="P27" s="8"/>
    </row>
    <row r="28" spans="1:16" x14ac:dyDescent="0.25">
      <c r="A28" s="7" t="s">
        <v>58</v>
      </c>
      <c r="B28" s="74">
        <f>('CpH CPI_R'!B28-'CpH CPI_R'!B27)/'CpH CPI_R'!B27</f>
        <v>2.4137042222113238E-2</v>
      </c>
      <c r="C28" s="74">
        <f>('CpH CPI_R'!C28-'CpH CPI_R'!C27)/'CpH CPI_R'!C27</f>
        <v>3.8997005890236615E-2</v>
      </c>
      <c r="D28" s="74">
        <f>('CpH CPI_R'!D28-'CpH CPI_R'!D27)/'CpH CPI_R'!D27</f>
        <v>1.4860279518680547E-2</v>
      </c>
      <c r="E28" s="74">
        <f>('CpH CPI_R'!E28-'CpH CPI_R'!E27)/'CpH CPI_R'!E27</f>
        <v>4.3353328293076606E-3</v>
      </c>
      <c r="F28" s="74">
        <f>('CpH CPI_R'!F28-'CpH CPI_R'!F27)/'CpH CPI_R'!F27</f>
        <v>-2.0509314345425918E-2</v>
      </c>
      <c r="G28" s="74">
        <f>('CpH CPI_R'!G28-'CpH CPI_R'!G27)/'CpH CPI_R'!G27</f>
        <v>1.2243711499845808E-2</v>
      </c>
      <c r="H28" s="74">
        <f>('CpH CPI_R'!H28-'CpH CPI_R'!H27)/'CpH CPI_R'!H27</f>
        <v>1.3686630077988912E-2</v>
      </c>
      <c r="I28" s="74">
        <f>('CpH CPI_R'!I28-'CpH CPI_R'!I27)/'CpH CPI_R'!I27</f>
        <v>-1.6343514641737971E-3</v>
      </c>
      <c r="J28" s="74">
        <f>('CpH CPI_R'!J28-'CpH CPI_R'!J27)/'CpH CPI_R'!J27</f>
        <v>7.3474905295659948E-2</v>
      </c>
      <c r="K28" s="74">
        <f>('CpH CPI_R'!K28-'CpH CPI_R'!K27)/'CpH CPI_R'!K27</f>
        <v>-6.0490094595791969E-3</v>
      </c>
      <c r="L28" s="74">
        <f>('CpH CPI_R'!L28-'CpH CPI_R'!L27)/'CpH CPI_R'!L27</f>
        <v>2.2532459264838739E-2</v>
      </c>
      <c r="M28" s="74">
        <f>('CpH CPI_R'!M28-'CpH CPI_R'!M27)/'CpH CPI_R'!M27</f>
        <v>1.6667380922258793E-2</v>
      </c>
      <c r="N28" s="74">
        <f>('CpH CPI_R'!N28-'CpH CPI_R'!N27)/'CpH CPI_R'!N27</f>
        <v>-6.9661138480719862E-3</v>
      </c>
      <c r="O28" s="74">
        <f>('CpH CPI_R'!O28-'CpH CPI_R'!O27)/'CpH CPI_R'!O27</f>
        <v>-3.4307018034080795E-2</v>
      </c>
      <c r="P28" s="8"/>
    </row>
    <row r="29" spans="1:16" x14ac:dyDescent="0.25">
      <c r="A29" s="7" t="s">
        <v>59</v>
      </c>
      <c r="B29" s="74">
        <f>('CpH CPI_R'!B29-'CpH CPI_R'!B28)/'CpH CPI_R'!B28</f>
        <v>-6.1826745483901407E-2</v>
      </c>
      <c r="C29" s="74">
        <f>('CpH CPI_R'!C29-'CpH CPI_R'!C28)/'CpH CPI_R'!C28</f>
        <v>-1.5388745829247735E-3</v>
      </c>
      <c r="D29" s="74">
        <f>('CpH CPI_R'!D29-'CpH CPI_R'!D28)/'CpH CPI_R'!D28</f>
        <v>-2.0663645586052704E-2</v>
      </c>
      <c r="E29" s="74">
        <f>('CpH CPI_R'!E29-'CpH CPI_R'!E28)/'CpH CPI_R'!E28</f>
        <v>-2.9204696230494116E-2</v>
      </c>
      <c r="F29" s="74">
        <f>('CpH CPI_R'!F29-'CpH CPI_R'!F28)/'CpH CPI_R'!F28</f>
        <v>2.7914224846952079E-2</v>
      </c>
      <c r="G29" s="74">
        <f>('CpH CPI_R'!G29-'CpH CPI_R'!G28)/'CpH CPI_R'!G28</f>
        <v>2.1613621634597912E-2</v>
      </c>
      <c r="H29" s="74">
        <f>('CpH CPI_R'!H29-'CpH CPI_R'!H28)/'CpH CPI_R'!H28</f>
        <v>3.3036942303985302E-2</v>
      </c>
      <c r="I29" s="74">
        <f>('CpH CPI_R'!I29-'CpH CPI_R'!I28)/'CpH CPI_R'!I28</f>
        <v>3.3821060942206646E-2</v>
      </c>
      <c r="J29" s="74">
        <f>('CpH CPI_R'!J29-'CpH CPI_R'!J28)/'CpH CPI_R'!J28</f>
        <v>2.2513364552834828E-2</v>
      </c>
      <c r="K29" s="74">
        <f>('CpH CPI_R'!K29-'CpH CPI_R'!K28)/'CpH CPI_R'!K28</f>
        <v>-3.0921276772123706E-2</v>
      </c>
      <c r="L29" s="74">
        <f>('CpH CPI_R'!L29-'CpH CPI_R'!L28)/'CpH CPI_R'!L28</f>
        <v>-6.1667296759233027E-2</v>
      </c>
      <c r="M29" s="74">
        <f>('CpH CPI_R'!M29-'CpH CPI_R'!M28)/'CpH CPI_R'!M28</f>
        <v>1.1670838658225926E-2</v>
      </c>
      <c r="N29" s="74">
        <f>('CpH CPI_R'!N29-'CpH CPI_R'!N28)/'CpH CPI_R'!N28</f>
        <v>6.2145728269910865E-4</v>
      </c>
      <c r="O29" s="74">
        <f>('CpH CPI_R'!O29-'CpH CPI_R'!O28)/'CpH CPI_R'!O28</f>
        <v>4.1132861202586378E-2</v>
      </c>
      <c r="P29" s="8"/>
    </row>
    <row r="30" spans="1:16" x14ac:dyDescent="0.25">
      <c r="A30" s="7" t="s">
        <v>60</v>
      </c>
      <c r="B30" s="74">
        <f>('CpH CPI_R'!B30-'CpH CPI_R'!B29)/'CpH CPI_R'!B29</f>
        <v>4.1576823886783715E-2</v>
      </c>
      <c r="C30" s="74">
        <f>('CpH CPI_R'!C30-'CpH CPI_R'!C29)/'CpH CPI_R'!C29</f>
        <v>-2.6840041072266126E-2</v>
      </c>
      <c r="D30" s="74">
        <f>('CpH CPI_R'!D30-'CpH CPI_R'!D29)/'CpH CPI_R'!D29</f>
        <v>-5.4229641119789016E-3</v>
      </c>
      <c r="E30" s="74">
        <f>('CpH CPI_R'!E30-'CpH CPI_R'!E29)/'CpH CPI_R'!E29</f>
        <v>6.2845124838249E-2</v>
      </c>
      <c r="F30" s="74">
        <f>('CpH CPI_R'!F30-'CpH CPI_R'!F29)/'CpH CPI_R'!F29</f>
        <v>7.6946783349230415E-3</v>
      </c>
      <c r="G30" s="74">
        <f>('CpH CPI_R'!G30-'CpH CPI_R'!G29)/'CpH CPI_R'!G29</f>
        <v>1.2647914516804399E-3</v>
      </c>
      <c r="H30" s="74">
        <f>('CpH CPI_R'!H30-'CpH CPI_R'!H29)/'CpH CPI_R'!H29</f>
        <v>-4.4613837121283972E-3</v>
      </c>
      <c r="I30" s="74">
        <f>('CpH CPI_R'!I30-'CpH CPI_R'!I29)/'CpH CPI_R'!I29</f>
        <v>-1.9837826416973521E-2</v>
      </c>
      <c r="J30" s="74">
        <f>('CpH CPI_R'!J30-'CpH CPI_R'!J29)/'CpH CPI_R'!J29</f>
        <v>-3.2182995093755856E-2</v>
      </c>
      <c r="K30" s="74">
        <f>('CpH CPI_R'!K30-'CpH CPI_R'!K29)/'CpH CPI_R'!K29</f>
        <v>4.9310497229370302E-2</v>
      </c>
      <c r="L30" s="74">
        <f>('CpH CPI_R'!L30-'CpH CPI_R'!L29)/'CpH CPI_R'!L29</f>
        <v>5.6074057118407787E-2</v>
      </c>
      <c r="M30" s="74">
        <f>('CpH CPI_R'!M30-'CpH CPI_R'!M29)/'CpH CPI_R'!M29</f>
        <v>8.6127943259451719E-3</v>
      </c>
      <c r="N30" s="74">
        <f>('CpH CPI_R'!N30-'CpH CPI_R'!N29)/'CpH CPI_R'!N29</f>
        <v>2.5553612926644192E-2</v>
      </c>
      <c r="O30" s="74">
        <f>('CpH CPI_R'!O30-'CpH CPI_R'!O29)/'CpH CPI_R'!O29</f>
        <v>-7.3392516475559071E-3</v>
      </c>
      <c r="P30" s="8"/>
    </row>
    <row r="31" spans="1:16" x14ac:dyDescent="0.25">
      <c r="A31" s="7" t="s">
        <v>61</v>
      </c>
      <c r="B31" s="74">
        <f>('CpH CPI_R'!B31-'CpH CPI_R'!B30)/'CpH CPI_R'!B30</f>
        <v>-5.8296107583609723E-2</v>
      </c>
      <c r="C31" s="74">
        <f>('CpH CPI_R'!C31-'CpH CPI_R'!C30)/'CpH CPI_R'!C30</f>
        <v>-6.0935565670803818E-3</v>
      </c>
      <c r="D31" s="74">
        <f>('CpH CPI_R'!D31-'CpH CPI_R'!D30)/'CpH CPI_R'!D30</f>
        <v>2.9730694938002924E-2</v>
      </c>
      <c r="E31" s="74">
        <f>('CpH CPI_R'!E31-'CpH CPI_R'!E30)/'CpH CPI_R'!E30</f>
        <v>1.5884210588742575E-2</v>
      </c>
      <c r="F31" s="74">
        <f>('CpH CPI_R'!F31-'CpH CPI_R'!F30)/'CpH CPI_R'!F30</f>
        <v>-1.8213593530925717E-2</v>
      </c>
      <c r="G31" s="74">
        <f>('CpH CPI_R'!G31-'CpH CPI_R'!G30)/'CpH CPI_R'!G30</f>
        <v>4.2882657858812068E-2</v>
      </c>
      <c r="H31" s="74">
        <f>('CpH CPI_R'!H31-'CpH CPI_R'!H30)/'CpH CPI_R'!H30</f>
        <v>-1.2818222923842439E-2</v>
      </c>
      <c r="I31" s="74">
        <f>('CpH CPI_R'!I31-'CpH CPI_R'!I30)/'CpH CPI_R'!I30</f>
        <v>1.8949660036622039E-2</v>
      </c>
      <c r="J31" s="74">
        <f>('CpH CPI_R'!J31-'CpH CPI_R'!J30)/'CpH CPI_R'!J30</f>
        <v>1.6827783486222658E-2</v>
      </c>
      <c r="K31" s="74">
        <f>('CpH CPI_R'!K31-'CpH CPI_R'!K30)/'CpH CPI_R'!K30</f>
        <v>-7.2855413824400486E-2</v>
      </c>
      <c r="L31" s="74">
        <f>('CpH CPI_R'!L31-'CpH CPI_R'!L30)/'CpH CPI_R'!L30</f>
        <v>2.5096333070827545E-3</v>
      </c>
      <c r="M31" s="74">
        <f>('CpH CPI_R'!M31-'CpH CPI_R'!M30)/'CpH CPI_R'!M30</f>
        <v>3.1851123571795738E-2</v>
      </c>
      <c r="N31" s="74">
        <f>('CpH CPI_R'!N31-'CpH CPI_R'!N30)/'CpH CPI_R'!N30</f>
        <v>3.6246712362661814E-3</v>
      </c>
      <c r="O31" s="74">
        <f>('CpH CPI_R'!O31-'CpH CPI_R'!O30)/'CpH CPI_R'!O30</f>
        <v>-2.4825744378630756E-3</v>
      </c>
      <c r="P31" s="8"/>
    </row>
    <row r="32" spans="1:16" x14ac:dyDescent="0.25">
      <c r="A32" s="7" t="s">
        <v>62</v>
      </c>
      <c r="B32" s="74">
        <f>('CpH CPI_R'!B32-'CpH CPI_R'!B31)/'CpH CPI_R'!B31</f>
        <v>3.3476012947485506E-2</v>
      </c>
      <c r="C32" s="74">
        <f>('CpH CPI_R'!C32-'CpH CPI_R'!C31)/'CpH CPI_R'!C31</f>
        <v>-4.7623144425103479E-2</v>
      </c>
      <c r="D32" s="74">
        <f>('CpH CPI_R'!D32-'CpH CPI_R'!D31)/'CpH CPI_R'!D31</f>
        <v>-3.3452040059753349E-3</v>
      </c>
      <c r="E32" s="74">
        <f>('CpH CPI_R'!E32-'CpH CPI_R'!E31)/'CpH CPI_R'!E31</f>
        <v>-1.4272535929138369E-4</v>
      </c>
      <c r="F32" s="74">
        <f>('CpH CPI_R'!F32-'CpH CPI_R'!F31)/'CpH CPI_R'!F31</f>
        <v>5.720215615353564E-2</v>
      </c>
      <c r="G32" s="74">
        <f>('CpH CPI_R'!G32-'CpH CPI_R'!G31)/'CpH CPI_R'!G31</f>
        <v>-1.5802386487861121E-2</v>
      </c>
      <c r="H32" s="74">
        <f>('CpH CPI_R'!H32-'CpH CPI_R'!H31)/'CpH CPI_R'!H31</f>
        <v>2.2643257086049688E-2</v>
      </c>
      <c r="I32" s="74">
        <f>('CpH CPI_R'!I32-'CpH CPI_R'!I31)/'CpH CPI_R'!I31</f>
        <v>6.8352329687931646E-2</v>
      </c>
      <c r="J32" s="74">
        <f>('CpH CPI_R'!J32-'CpH CPI_R'!J31)/'CpH CPI_R'!J31</f>
        <v>3.4587841345928141E-2</v>
      </c>
      <c r="K32" s="74">
        <f>('CpH CPI_R'!K32-'CpH CPI_R'!K31)/'CpH CPI_R'!K31</f>
        <v>5.8152516368862733E-2</v>
      </c>
      <c r="L32" s="74">
        <f>('CpH CPI_R'!L32-'CpH CPI_R'!L31)/'CpH CPI_R'!L31</f>
        <v>3.753538288237529E-2</v>
      </c>
      <c r="M32" s="74">
        <f>('CpH CPI_R'!M32-'CpH CPI_R'!M31)/'CpH CPI_R'!M31</f>
        <v>-2.3941192325415344E-2</v>
      </c>
      <c r="N32" s="74">
        <f>('CpH CPI_R'!N32-'CpH CPI_R'!N31)/'CpH CPI_R'!N31</f>
        <v>9.8340260629657394E-3</v>
      </c>
      <c r="O32" s="74">
        <f>('CpH CPI_R'!O32-'CpH CPI_R'!O31)/'CpH CPI_R'!O31</f>
        <v>5.1995527181398701E-2</v>
      </c>
      <c r="P32" s="8"/>
    </row>
    <row r="33" spans="1:16" x14ac:dyDescent="0.25">
      <c r="A33" s="7" t="s">
        <v>63</v>
      </c>
      <c r="B33" s="74">
        <f>('CpH CPI_R'!B33-'CpH CPI_R'!B32)/'CpH CPI_R'!B32</f>
        <v>-5.0443989337715212E-2</v>
      </c>
      <c r="C33" s="74">
        <f>('CpH CPI_R'!C33-'CpH CPI_R'!C32)/'CpH CPI_R'!C32</f>
        <v>6.0667142207162232E-2</v>
      </c>
      <c r="D33" s="74">
        <f>('CpH CPI_R'!D33-'CpH CPI_R'!D32)/'CpH CPI_R'!D32</f>
        <v>1.4253344846705927E-2</v>
      </c>
      <c r="E33" s="74">
        <f>('CpH CPI_R'!E33-'CpH CPI_R'!E32)/'CpH CPI_R'!E32</f>
        <v>-3.4903059109808406E-2</v>
      </c>
      <c r="F33" s="74">
        <f>('CpH CPI_R'!F33-'CpH CPI_R'!F32)/'CpH CPI_R'!F32</f>
        <v>-4.1418807082804161E-2</v>
      </c>
      <c r="G33" s="74">
        <f>('CpH CPI_R'!G33-'CpH CPI_R'!G32)/'CpH CPI_R'!G32</f>
        <v>1.1104009535555945E-2</v>
      </c>
      <c r="H33" s="74">
        <f>('CpH CPI_R'!H33-'CpH CPI_R'!H32)/'CpH CPI_R'!H32</f>
        <v>2.8644920654071766E-2</v>
      </c>
      <c r="I33" s="74">
        <f>('CpH CPI_R'!I33-'CpH CPI_R'!I32)/'CpH CPI_R'!I32</f>
        <v>-5.7604800783842745E-2</v>
      </c>
      <c r="J33" s="74">
        <f>('CpH CPI_R'!J33-'CpH CPI_R'!J32)/'CpH CPI_R'!J32</f>
        <v>-2.3038702164199613E-2</v>
      </c>
      <c r="K33" s="74">
        <f>('CpH CPI_R'!K33-'CpH CPI_R'!K32)/'CpH CPI_R'!K32</f>
        <v>-3.0175850397788473E-2</v>
      </c>
      <c r="L33" s="74">
        <f>('CpH CPI_R'!L33-'CpH CPI_R'!L32)/'CpH CPI_R'!L32</f>
        <v>-3.3464259627327804E-2</v>
      </c>
      <c r="M33" s="74">
        <f>('CpH CPI_R'!M33-'CpH CPI_R'!M32)/'CpH CPI_R'!M32</f>
        <v>2.0386179489037472E-3</v>
      </c>
      <c r="N33" s="74">
        <f>('CpH CPI_R'!N33-'CpH CPI_R'!N32)/'CpH CPI_R'!N32</f>
        <v>-1.8357207138405343E-2</v>
      </c>
      <c r="O33" s="74">
        <f>('CpH CPI_R'!O33-'CpH CPI_R'!O32)/'CpH CPI_R'!O32</f>
        <v>3.198413509814708E-3</v>
      </c>
      <c r="P33" s="8"/>
    </row>
    <row r="34" spans="1:16" x14ac:dyDescent="0.25">
      <c r="A34" s="7" t="s">
        <v>64</v>
      </c>
      <c r="B34" s="74">
        <f>('CpH CPI_R'!B34-'CpH CPI_R'!B33)/'CpH CPI_R'!B33</f>
        <v>1.2588105788666469E-2</v>
      </c>
      <c r="C34" s="74">
        <f>('CpH CPI_R'!C34-'CpH CPI_R'!C33)/'CpH CPI_R'!C33</f>
        <v>3.8146233611451841E-3</v>
      </c>
      <c r="D34" s="74">
        <f>('CpH CPI_R'!D34-'CpH CPI_R'!D33)/'CpH CPI_R'!D33</f>
        <v>-8.2359720860257953E-3</v>
      </c>
      <c r="E34" s="74">
        <f>('CpH CPI_R'!E34-'CpH CPI_R'!E33)/'CpH CPI_R'!E33</f>
        <v>2.5197242149274983E-2</v>
      </c>
      <c r="F34" s="74">
        <f>('CpH CPI_R'!F34-'CpH CPI_R'!F33)/'CpH CPI_R'!F33</f>
        <v>8.3905763936186085E-3</v>
      </c>
      <c r="G34" s="74">
        <f>('CpH CPI_R'!G34-'CpH CPI_R'!G33)/'CpH CPI_R'!G33</f>
        <v>-5.2473416603317634E-2</v>
      </c>
      <c r="H34" s="74">
        <f>('CpH CPI_R'!H34-'CpH CPI_R'!H33)/'CpH CPI_R'!H33</f>
        <v>-2.8223183385587297E-2</v>
      </c>
      <c r="I34" s="74">
        <f>('CpH CPI_R'!I34-'CpH CPI_R'!I33)/'CpH CPI_R'!I33</f>
        <v>1.5319410333715934E-2</v>
      </c>
      <c r="J34" s="74">
        <f>('CpH CPI_R'!J34-'CpH CPI_R'!J33)/'CpH CPI_R'!J33</f>
        <v>-2.6161523231976652E-2</v>
      </c>
      <c r="K34" s="74">
        <f>('CpH CPI_R'!K34-'CpH CPI_R'!K33)/'CpH CPI_R'!K33</f>
        <v>-8.5252994874382964E-3</v>
      </c>
      <c r="L34" s="74">
        <f>('CpH CPI_R'!L34-'CpH CPI_R'!L33)/'CpH CPI_R'!L33</f>
        <v>-2.7760002334852839E-3</v>
      </c>
      <c r="M34" s="74">
        <f>('CpH CPI_R'!M34-'CpH CPI_R'!M33)/'CpH CPI_R'!M33</f>
        <v>3.1036885967843732E-2</v>
      </c>
      <c r="N34" s="74">
        <f>('CpH CPI_R'!N34-'CpH CPI_R'!N33)/'CpH CPI_R'!N33</f>
        <v>6.575737585318475E-3</v>
      </c>
      <c r="O34" s="74">
        <f>('CpH CPI_R'!O34-'CpH CPI_R'!O33)/'CpH CPI_R'!O33</f>
        <v>-1.0567308803538492E-2</v>
      </c>
      <c r="P34" s="8"/>
    </row>
    <row r="35" spans="1:16" x14ac:dyDescent="0.25">
      <c r="A35" s="7" t="s">
        <v>65</v>
      </c>
      <c r="B35" s="74">
        <f>('CpH CPI_R'!B35-'CpH CPI_R'!B34)/'CpH CPI_R'!B34</f>
        <v>0.37621038519493977</v>
      </c>
      <c r="C35" s="74">
        <f>('CpH CPI_R'!C35-'CpH CPI_R'!C34)/'CpH CPI_R'!C34</f>
        <v>-5.2864432687966423E-2</v>
      </c>
      <c r="D35" s="74">
        <f>('CpH CPI_R'!D35-'CpH CPI_R'!D34)/'CpH CPI_R'!D34</f>
        <v>2.261496364747979E-2</v>
      </c>
      <c r="E35" s="74">
        <f>('CpH CPI_R'!E35-'CpH CPI_R'!E34)/'CpH CPI_R'!E34</f>
        <v>8.8719322401986083E-3</v>
      </c>
      <c r="F35" s="74">
        <f>('CpH CPI_R'!F35-'CpH CPI_R'!F34)/'CpH CPI_R'!F34</f>
        <v>-7.0385126091251056E-3</v>
      </c>
      <c r="G35" s="74">
        <f>('CpH CPI_R'!G35-'CpH CPI_R'!G34)/'CpH CPI_R'!G34</f>
        <v>4.1801651833220543E-2</v>
      </c>
      <c r="H35" s="74">
        <f>('CpH CPI_R'!H35-'CpH CPI_R'!H34)/'CpH CPI_R'!H34</f>
        <v>3.9358218801151333E-2</v>
      </c>
      <c r="I35" s="74">
        <f>('CpH CPI_R'!I35-'CpH CPI_R'!I34)/'CpH CPI_R'!I34</f>
        <v>4.5150451511234292E-2</v>
      </c>
      <c r="J35" s="74">
        <f>('CpH CPI_R'!J35-'CpH CPI_R'!J34)/'CpH CPI_R'!J34</f>
        <v>1.3143527170649552E-2</v>
      </c>
      <c r="K35" s="74">
        <f>('CpH CPI_R'!K35-'CpH CPI_R'!K34)/'CpH CPI_R'!K34</f>
        <v>1.3997596194765276E-2</v>
      </c>
      <c r="L35" s="74">
        <f>('CpH CPI_R'!L35-'CpH CPI_R'!L34)/'CpH CPI_R'!L34</f>
        <v>5.5711206508142132E-2</v>
      </c>
      <c r="M35" s="74">
        <f>('CpH CPI_R'!M35-'CpH CPI_R'!M34)/'CpH CPI_R'!M34</f>
        <v>2.203339354981538E-3</v>
      </c>
      <c r="N35" s="74">
        <f>('CpH CPI_R'!N35-'CpH CPI_R'!N34)/'CpH CPI_R'!N34</f>
        <v>4.607712971538132E-3</v>
      </c>
      <c r="O35" s="74">
        <f>('CpH CPI_R'!O35-'CpH CPI_R'!O34)/'CpH CPI_R'!O34</f>
        <v>4.1292220840275527E-2</v>
      </c>
      <c r="P35" s="8"/>
    </row>
    <row r="36" spans="1:16" x14ac:dyDescent="0.25">
      <c r="A36" s="7" t="s">
        <v>66</v>
      </c>
      <c r="B36" s="74">
        <f>('CpH CPI_R'!B36-'CpH CPI_R'!B35)/'CpH CPI_R'!B35</f>
        <v>-0.21044019421260743</v>
      </c>
      <c r="C36" s="74">
        <f>('CpH CPI_R'!C36-'CpH CPI_R'!C35)/'CpH CPI_R'!C35</f>
        <v>7.7824203654717469E-2</v>
      </c>
      <c r="D36" s="74">
        <f>('CpH CPI_R'!D36-'CpH CPI_R'!D35)/'CpH CPI_R'!D35</f>
        <v>1.733461643414216E-2</v>
      </c>
      <c r="E36" s="74">
        <f>('CpH CPI_R'!E36-'CpH CPI_R'!E35)/'CpH CPI_R'!E35</f>
        <v>-2.091000412075137E-3</v>
      </c>
      <c r="F36" s="74">
        <f>('CpH CPI_R'!F36-'CpH CPI_R'!F35)/'CpH CPI_R'!F35</f>
        <v>3.4731933851672107E-2</v>
      </c>
      <c r="G36" s="74">
        <f>('CpH CPI_R'!G36-'CpH CPI_R'!G35)/'CpH CPI_R'!G35</f>
        <v>-1.1802960389638115E-2</v>
      </c>
      <c r="H36" s="74">
        <f>('CpH CPI_R'!H36-'CpH CPI_R'!H35)/'CpH CPI_R'!H35</f>
        <v>-3.2698156145189387E-2</v>
      </c>
      <c r="I36" s="74">
        <f>('CpH CPI_R'!I36-'CpH CPI_R'!I35)/'CpH CPI_R'!I35</f>
        <v>-3.9037966057704029E-2</v>
      </c>
      <c r="J36" s="74">
        <f>('CpH CPI_R'!J36-'CpH CPI_R'!J35)/'CpH CPI_R'!J35</f>
        <v>4.8021259028076746E-2</v>
      </c>
      <c r="K36" s="74">
        <f>('CpH CPI_R'!K36-'CpH CPI_R'!K35)/'CpH CPI_R'!K35</f>
        <v>2.3770516757601907E-2</v>
      </c>
      <c r="L36" s="74">
        <f>('CpH CPI_R'!L36-'CpH CPI_R'!L35)/'CpH CPI_R'!L35</f>
        <v>-5.3146046317900118E-2</v>
      </c>
      <c r="M36" s="74">
        <f>('CpH CPI_R'!M36-'CpH CPI_R'!M35)/'CpH CPI_R'!M35</f>
        <v>-4.4724339639274739E-3</v>
      </c>
      <c r="N36" s="74">
        <f>('CpH CPI_R'!N36-'CpH CPI_R'!N35)/'CpH CPI_R'!N35</f>
        <v>3.5089684891450361E-2</v>
      </c>
      <c r="O36" s="74">
        <f>('CpH CPI_R'!O36-'CpH CPI_R'!O35)/'CpH CPI_R'!O35</f>
        <v>-2.6024178808169363E-2</v>
      </c>
      <c r="P36" s="8"/>
    </row>
    <row r="37" spans="1:16" x14ac:dyDescent="0.25">
      <c r="A37" s="7" t="s">
        <v>67</v>
      </c>
      <c r="B37" s="74">
        <f>('CpH CPI_R'!B37-'CpH CPI_R'!B36)/'CpH CPI_R'!B36</f>
        <v>-1.8211334191030069E-2</v>
      </c>
      <c r="C37" s="74">
        <f>('CpH CPI_R'!C37-'CpH CPI_R'!C36)/'CpH CPI_R'!C36</f>
        <v>3.3653097389430378E-3</v>
      </c>
      <c r="D37" s="74">
        <f>('CpH CPI_R'!D37-'CpH CPI_R'!D36)/'CpH CPI_R'!D36</f>
        <v>-1.077214235728804E-2</v>
      </c>
      <c r="E37" s="74">
        <f>('CpH CPI_R'!E37-'CpH CPI_R'!E36)/'CpH CPI_R'!E36</f>
        <v>3.3298728116162319E-3</v>
      </c>
      <c r="F37" s="74">
        <f>('CpH CPI_R'!F37-'CpH CPI_R'!F36)/'CpH CPI_R'!F36</f>
        <v>-2.5715433445646377E-2</v>
      </c>
      <c r="G37" s="74">
        <f>('CpH CPI_R'!G37-'CpH CPI_R'!G36)/'CpH CPI_R'!G36</f>
        <v>1.2700258599208973E-2</v>
      </c>
      <c r="H37" s="74">
        <f>('CpH CPI_R'!H37-'CpH CPI_R'!H36)/'CpH CPI_R'!H36</f>
        <v>4.2983706383525666E-2</v>
      </c>
      <c r="I37" s="74">
        <f>('CpH CPI_R'!I37-'CpH CPI_R'!I36)/'CpH CPI_R'!I36</f>
        <v>-1.1278722372238308E-2</v>
      </c>
      <c r="J37" s="74">
        <f>('CpH CPI_R'!J37-'CpH CPI_R'!J36)/'CpH CPI_R'!J36</f>
        <v>-2.284757513323267E-2</v>
      </c>
      <c r="K37" s="74">
        <f>('CpH CPI_R'!K37-'CpH CPI_R'!K36)/'CpH CPI_R'!K36</f>
        <v>3.4044525309282071E-2</v>
      </c>
      <c r="L37" s="74">
        <f>('CpH CPI_R'!L37-'CpH CPI_R'!L36)/'CpH CPI_R'!L36</f>
        <v>1.8254602802609373E-2</v>
      </c>
      <c r="M37" s="74">
        <f>('CpH CPI_R'!M37-'CpH CPI_R'!M36)/'CpH CPI_R'!M36</f>
        <v>2.4109776527521228E-2</v>
      </c>
      <c r="N37" s="74">
        <f>('CpH CPI_R'!N37-'CpH CPI_R'!N36)/'CpH CPI_R'!N36</f>
        <v>-3.5741019695689782E-2</v>
      </c>
      <c r="O37" s="74">
        <f>('CpH CPI_R'!O37-'CpH CPI_R'!O36)/'CpH CPI_R'!O36</f>
        <v>6.0210108675318669E-3</v>
      </c>
      <c r="P37" s="8"/>
    </row>
    <row r="38" spans="1:16" x14ac:dyDescent="0.25">
      <c r="A38" s="7" t="s">
        <v>68</v>
      </c>
      <c r="B38" s="74">
        <f>('CpH CPI_R'!B38-'CpH CPI_R'!B37)/'CpH CPI_R'!B37</f>
        <v>-6.2998127766898801E-3</v>
      </c>
      <c r="C38" s="74">
        <f>('CpH CPI_R'!C38-'CpH CPI_R'!C37)/'CpH CPI_R'!C37</f>
        <v>4.9797226444791339E-4</v>
      </c>
      <c r="D38" s="74">
        <f>('CpH CPI_R'!D38-'CpH CPI_R'!D37)/'CpH CPI_R'!D37</f>
        <v>-6.6454168274700442E-3</v>
      </c>
      <c r="E38" s="74">
        <f>('CpH CPI_R'!E38-'CpH CPI_R'!E37)/'CpH CPI_R'!E37</f>
        <v>1.8963065102566151E-2</v>
      </c>
      <c r="F38" s="74">
        <f>('CpH CPI_R'!F38-'CpH CPI_R'!F37)/'CpH CPI_R'!F37</f>
        <v>1.0278833632327887E-2</v>
      </c>
      <c r="G38" s="74">
        <f>('CpH CPI_R'!G38-'CpH CPI_R'!G37)/'CpH CPI_R'!G37</f>
        <v>2.4101671979392159E-2</v>
      </c>
      <c r="H38" s="74">
        <f>('CpH CPI_R'!H38-'CpH CPI_R'!H37)/'CpH CPI_R'!H37</f>
        <v>-6.9216213418162127E-3</v>
      </c>
      <c r="I38" s="74">
        <f>('CpH CPI_R'!I38-'CpH CPI_R'!I37)/'CpH CPI_R'!I37</f>
        <v>-4.3618058926057354E-4</v>
      </c>
      <c r="J38" s="74">
        <f>('CpH CPI_R'!J38-'CpH CPI_R'!J37)/'CpH CPI_R'!J37</f>
        <v>-1.2654112883499411E-2</v>
      </c>
      <c r="K38" s="74">
        <f>('CpH CPI_R'!K38-'CpH CPI_R'!K37)/'CpH CPI_R'!K37</f>
        <v>-1.8261360113571143E-2</v>
      </c>
      <c r="L38" s="74">
        <f>('CpH CPI_R'!L38-'CpH CPI_R'!L37)/'CpH CPI_R'!L37</f>
        <v>5.9980867193178224E-2</v>
      </c>
      <c r="M38" s="74">
        <f>('CpH CPI_R'!M38-'CpH CPI_R'!M37)/'CpH CPI_R'!M37</f>
        <v>-2.3426724729006709E-2</v>
      </c>
      <c r="N38" s="74">
        <f>('CpH CPI_R'!N38-'CpH CPI_R'!N37)/'CpH CPI_R'!N37</f>
        <v>-7.3633584837776416E-3</v>
      </c>
      <c r="O38" s="74">
        <f>('CpH CPI_R'!O38-'CpH CPI_R'!O37)/'CpH CPI_R'!O37</f>
        <v>2.1757116800661357E-2</v>
      </c>
      <c r="P38" s="8"/>
    </row>
    <row r="39" spans="1:16" x14ac:dyDescent="0.25">
      <c r="A39" s="7" t="s">
        <v>69</v>
      </c>
      <c r="B39" s="74">
        <f>('CpH CPI_R'!B39-'CpH CPI_R'!B38)/'CpH CPI_R'!B38</f>
        <v>0.15283956384657377</v>
      </c>
      <c r="C39" s="74">
        <f>('CpH CPI_R'!C39-'CpH CPI_R'!C38)/'CpH CPI_R'!C38</f>
        <v>-5.0809920862862788E-3</v>
      </c>
      <c r="D39" s="74">
        <f>('CpH CPI_R'!D39-'CpH CPI_R'!D38)/'CpH CPI_R'!D38</f>
        <v>3.7607317843084645E-2</v>
      </c>
      <c r="E39" s="74">
        <f>('CpH CPI_R'!E39-'CpH CPI_R'!E38)/'CpH CPI_R'!E38</f>
        <v>-6.6267913237414624E-3</v>
      </c>
      <c r="F39" s="74">
        <f>('CpH CPI_R'!F39-'CpH CPI_R'!F38)/'CpH CPI_R'!F38</f>
        <v>4.7338726441821966E-2</v>
      </c>
      <c r="G39" s="74">
        <f>('CpH CPI_R'!G39-'CpH CPI_R'!G38)/'CpH CPI_R'!G38</f>
        <v>2.4772674585995972E-2</v>
      </c>
      <c r="H39" s="74">
        <f>('CpH CPI_R'!H39-'CpH CPI_R'!H38)/'CpH CPI_R'!H38</f>
        <v>-5.2091755071633503E-3</v>
      </c>
      <c r="I39" s="74">
        <f>('CpH CPI_R'!I39-'CpH CPI_R'!I38)/'CpH CPI_R'!I38</f>
        <v>1.9399703045831048E-2</v>
      </c>
      <c r="J39" s="74">
        <f>('CpH CPI_R'!J39-'CpH CPI_R'!J38)/'CpH CPI_R'!J38</f>
        <v>3.6368737416978989E-3</v>
      </c>
      <c r="K39" s="74">
        <f>('CpH CPI_R'!K39-'CpH CPI_R'!K38)/'CpH CPI_R'!K38</f>
        <v>-1.7065443387959851E-2</v>
      </c>
      <c r="L39" s="74">
        <f>('CpH CPI_R'!L39-'CpH CPI_R'!L38)/'CpH CPI_R'!L38</f>
        <v>1.9953997845724769E-2</v>
      </c>
      <c r="M39" s="74">
        <f>('CpH CPI_R'!M39-'CpH CPI_R'!M38)/'CpH CPI_R'!M38</f>
        <v>3.1620231890201488E-2</v>
      </c>
      <c r="N39" s="74">
        <f>('CpH CPI_R'!N39-'CpH CPI_R'!N38)/'CpH CPI_R'!N38</f>
        <v>5.20211770140439E-2</v>
      </c>
      <c r="O39" s="74">
        <f>('CpH CPI_R'!O39-'CpH CPI_R'!O38)/'CpH CPI_R'!O38</f>
        <v>1.7650818635261849E-2</v>
      </c>
      <c r="P39" s="8"/>
    </row>
    <row r="40" spans="1:16" x14ac:dyDescent="0.25">
      <c r="A40" s="7" t="s">
        <v>70</v>
      </c>
      <c r="B40" s="74">
        <f>('CpH CPI_R'!B40-'CpH CPI_R'!B39)/'CpH CPI_R'!B39</f>
        <v>-8.7197961196381679E-2</v>
      </c>
      <c r="C40" s="74">
        <f>('CpH CPI_R'!C40-'CpH CPI_R'!C39)/'CpH CPI_R'!C39</f>
        <v>-3.1040022316712076E-3</v>
      </c>
      <c r="D40" s="74">
        <f>('CpH CPI_R'!D40-'CpH CPI_R'!D39)/'CpH CPI_R'!D39</f>
        <v>-1.638747106166126E-2</v>
      </c>
      <c r="E40" s="74">
        <f>('CpH CPI_R'!E40-'CpH CPI_R'!E39)/'CpH CPI_R'!E39</f>
        <v>3.2835445347728774E-2</v>
      </c>
      <c r="F40" s="74">
        <f>('CpH CPI_R'!F40-'CpH CPI_R'!F39)/'CpH CPI_R'!F39</f>
        <v>-5.7020731880114341E-2</v>
      </c>
      <c r="G40" s="74">
        <f>('CpH CPI_R'!G40-'CpH CPI_R'!G39)/'CpH CPI_R'!G39</f>
        <v>-1.0461053933784511E-2</v>
      </c>
      <c r="H40" s="74">
        <f>('CpH CPI_R'!H40-'CpH CPI_R'!H39)/'CpH CPI_R'!H39</f>
        <v>1.4902216898993149E-3</v>
      </c>
      <c r="I40" s="74">
        <f>('CpH CPI_R'!I40-'CpH CPI_R'!I39)/'CpH CPI_R'!I39</f>
        <v>4.0916168579166877E-2</v>
      </c>
      <c r="J40" s="74">
        <f>('CpH CPI_R'!J40-'CpH CPI_R'!J39)/'CpH CPI_R'!J39</f>
        <v>4.0267358974690652E-3</v>
      </c>
      <c r="K40" s="74">
        <f>('CpH CPI_R'!K40-'CpH CPI_R'!K39)/'CpH CPI_R'!K39</f>
        <v>2.4503301121839165E-2</v>
      </c>
      <c r="L40" s="74">
        <f>('CpH CPI_R'!L40-'CpH CPI_R'!L39)/'CpH CPI_R'!L39</f>
        <v>-6.68513473461161E-2</v>
      </c>
      <c r="M40" s="74">
        <f>('CpH CPI_R'!M40-'CpH CPI_R'!M39)/'CpH CPI_R'!M39</f>
        <v>-2.1673836279827757E-2</v>
      </c>
      <c r="N40" s="74">
        <f>('CpH CPI_R'!N40-'CpH CPI_R'!N39)/'CpH CPI_R'!N39</f>
        <v>-3.0979125177066875E-2</v>
      </c>
      <c r="O40" s="74">
        <f>('CpH CPI_R'!O40-'CpH CPI_R'!O39)/'CpH CPI_R'!O39</f>
        <v>-2.4704418808203121E-2</v>
      </c>
      <c r="P40" s="8"/>
    </row>
    <row r="41" spans="1:16" x14ac:dyDescent="0.25">
      <c r="A41" s="7" t="s">
        <v>71</v>
      </c>
      <c r="B41" s="74">
        <f>('CpH CPI_R'!B41-'CpH CPI_R'!B40)/'CpH CPI_R'!B40</f>
        <v>4.074471987609473E-2</v>
      </c>
      <c r="C41" s="74">
        <f>('CpH CPI_R'!C41-'CpH CPI_R'!C40)/'CpH CPI_R'!C40</f>
        <v>5.2558825585778686E-2</v>
      </c>
      <c r="D41" s="74">
        <f>('CpH CPI_R'!D41-'CpH CPI_R'!D40)/'CpH CPI_R'!D40</f>
        <v>1.2014071937642295E-2</v>
      </c>
      <c r="E41" s="74">
        <f>('CpH CPI_R'!E41-'CpH CPI_R'!E40)/'CpH CPI_R'!E40</f>
        <v>-3.975584997005225E-2</v>
      </c>
      <c r="F41" s="74">
        <f>('CpH CPI_R'!F41-'CpH CPI_R'!F40)/'CpH CPI_R'!F40</f>
        <v>1.1288023191334201E-2</v>
      </c>
      <c r="G41" s="74">
        <f>('CpH CPI_R'!G41-'CpH CPI_R'!G40)/'CpH CPI_R'!G40</f>
        <v>-1.8250648896791656E-2</v>
      </c>
      <c r="H41" s="74">
        <f>('CpH CPI_R'!H41-'CpH CPI_R'!H40)/'CpH CPI_R'!H40</f>
        <v>6.8239514153507329E-3</v>
      </c>
      <c r="I41" s="74">
        <f>('CpH CPI_R'!I41-'CpH CPI_R'!I40)/'CpH CPI_R'!I40</f>
        <v>-7.0020755164998047E-2</v>
      </c>
      <c r="J41" s="74">
        <f>('CpH CPI_R'!J41-'CpH CPI_R'!J40)/'CpH CPI_R'!J40</f>
        <v>-2.3553730829972499E-2</v>
      </c>
      <c r="K41" s="74">
        <f>('CpH CPI_R'!K41-'CpH CPI_R'!K40)/'CpH CPI_R'!K40</f>
        <v>-1.3376075146178201E-2</v>
      </c>
      <c r="L41" s="74">
        <f>('CpH CPI_R'!L41-'CpH CPI_R'!L40)/'CpH CPI_R'!L40</f>
        <v>-1.0362092917480656E-2</v>
      </c>
      <c r="M41" s="74">
        <f>('CpH CPI_R'!M41-'CpH CPI_R'!M40)/'CpH CPI_R'!M40</f>
        <v>2.6042534038915596E-2</v>
      </c>
      <c r="N41" s="74">
        <f>('CpH CPI_R'!N41-'CpH CPI_R'!N40)/'CpH CPI_R'!N40</f>
        <v>-4.3365177357260372E-3</v>
      </c>
      <c r="O41" s="74">
        <f>('CpH CPI_R'!O41-'CpH CPI_R'!O40)/'CpH CPI_R'!O40</f>
        <v>5.0683717192255458E-2</v>
      </c>
      <c r="P41" s="8"/>
    </row>
    <row r="42" spans="1:16" x14ac:dyDescent="0.25">
      <c r="A42" s="7" t="s">
        <v>72</v>
      </c>
      <c r="B42" s="74">
        <f>('CpH CPI_R'!B42-'CpH CPI_R'!B41)/'CpH CPI_R'!B41</f>
        <v>0.10026155743461886</v>
      </c>
      <c r="C42" s="74">
        <f>('CpH CPI_R'!C42-'CpH CPI_R'!C41)/'CpH CPI_R'!C41</f>
        <v>-8.011914494240685E-2</v>
      </c>
      <c r="D42" s="74">
        <f>('CpH CPI_R'!D42-'CpH CPI_R'!D41)/'CpH CPI_R'!D41</f>
        <v>-6.124586185008097E-3</v>
      </c>
      <c r="E42" s="74">
        <f>('CpH CPI_R'!E42-'CpH CPI_R'!E41)/'CpH CPI_R'!E41</f>
        <v>3.1362370427251415E-2</v>
      </c>
      <c r="F42" s="74">
        <f>('CpH CPI_R'!F42-'CpH CPI_R'!F41)/'CpH CPI_R'!F41</f>
        <v>7.7311221133945481E-3</v>
      </c>
      <c r="G42" s="74">
        <f>('CpH CPI_R'!G42-'CpH CPI_R'!G41)/'CpH CPI_R'!G41</f>
        <v>1.7682099860387972E-2</v>
      </c>
      <c r="H42" s="74">
        <f>('CpH CPI_R'!H42-'CpH CPI_R'!H41)/'CpH CPI_R'!H41</f>
        <v>5.5035741890406475E-3</v>
      </c>
      <c r="I42" s="74">
        <f>('CpH CPI_R'!I42-'CpH CPI_R'!I41)/'CpH CPI_R'!I41</f>
        <v>6.5156367563558762E-2</v>
      </c>
      <c r="J42" s="74">
        <f>('CpH CPI_R'!J42-'CpH CPI_R'!J41)/'CpH CPI_R'!J41</f>
        <v>8.1600633362223465E-2</v>
      </c>
      <c r="K42" s="74">
        <f>('CpH CPI_R'!K42-'CpH CPI_R'!K41)/'CpH CPI_R'!K41</f>
        <v>5.430704158137456E-3</v>
      </c>
      <c r="L42" s="74">
        <f>('CpH CPI_R'!L42-'CpH CPI_R'!L41)/'CpH CPI_R'!L41</f>
        <v>-1.4207136252479571E-2</v>
      </c>
      <c r="M42" s="74">
        <f>('CpH CPI_R'!M42-'CpH CPI_R'!M41)/'CpH CPI_R'!M41</f>
        <v>-1.4406833585406831E-2</v>
      </c>
      <c r="N42" s="74">
        <f>('CpH CPI_R'!N42-'CpH CPI_R'!N41)/'CpH CPI_R'!N41</f>
        <v>-9.023724784312577E-3</v>
      </c>
      <c r="O42" s="74">
        <f>('CpH CPI_R'!O42-'CpH CPI_R'!O41)/'CpH CPI_R'!O41</f>
        <v>-6.3105138201777128E-2</v>
      </c>
      <c r="P42" s="8"/>
    </row>
    <row r="43" spans="1:16" x14ac:dyDescent="0.25">
      <c r="A43" s="7" t="s">
        <v>73</v>
      </c>
      <c r="B43" s="74">
        <f>('CpH CPI_R'!B43-'CpH CPI_R'!B42)/'CpH CPI_R'!B42</f>
        <v>8.8138254332529115E-2</v>
      </c>
      <c r="C43" s="74">
        <f>('CpH CPI_R'!C43-'CpH CPI_R'!C42)/'CpH CPI_R'!C42</f>
        <v>-8.3784492515524452E-3</v>
      </c>
      <c r="D43" s="74">
        <f>('CpH CPI_R'!D43-'CpH CPI_R'!D42)/'CpH CPI_R'!D42</f>
        <v>-6.9061617293386722E-4</v>
      </c>
      <c r="E43" s="74">
        <f>('CpH CPI_R'!E43-'CpH CPI_R'!E42)/'CpH CPI_R'!E42</f>
        <v>-7.5528515896960873E-3</v>
      </c>
      <c r="F43" s="74">
        <f>('CpH CPI_R'!F43-'CpH CPI_R'!F42)/'CpH CPI_R'!F42</f>
        <v>3.3761396285495848E-2</v>
      </c>
      <c r="G43" s="74">
        <f>('CpH CPI_R'!G43-'CpH CPI_R'!G42)/'CpH CPI_R'!G42</f>
        <v>-4.685139737182268E-3</v>
      </c>
      <c r="H43" s="74">
        <f>('CpH CPI_R'!H43-'CpH CPI_R'!H42)/'CpH CPI_R'!H42</f>
        <v>3.9808374915020813E-3</v>
      </c>
      <c r="I43" s="74">
        <f>('CpH CPI_R'!I43-'CpH CPI_R'!I42)/'CpH CPI_R'!I42</f>
        <v>-3.4612426503500153E-2</v>
      </c>
      <c r="J43" s="74">
        <f>('CpH CPI_R'!J43-'CpH CPI_R'!J42)/'CpH CPI_R'!J42</f>
        <v>2.6126621757755924E-3</v>
      </c>
      <c r="K43" s="74">
        <f>('CpH CPI_R'!K43-'CpH CPI_R'!K42)/'CpH CPI_R'!K42</f>
        <v>4.8699672264408009E-2</v>
      </c>
      <c r="L43" s="74">
        <f>('CpH CPI_R'!L43-'CpH CPI_R'!L42)/'CpH CPI_R'!L42</f>
        <v>6.9872991026715639E-2</v>
      </c>
      <c r="M43" s="74">
        <f>('CpH CPI_R'!M43-'CpH CPI_R'!M42)/'CpH CPI_R'!M42</f>
        <v>1.980285277039813E-3</v>
      </c>
      <c r="N43" s="74">
        <f>('CpH CPI_R'!N43-'CpH CPI_R'!N42)/'CpH CPI_R'!N42</f>
        <v>4.6594126877223606E-2</v>
      </c>
      <c r="O43" s="74">
        <f>('CpH CPI_R'!O43-'CpH CPI_R'!O42)/'CpH CPI_R'!O42</f>
        <v>4.639867248795445E-2</v>
      </c>
      <c r="P43" s="8"/>
    </row>
    <row r="44" spans="1:16" x14ac:dyDescent="0.25">
      <c r="A44" s="7" t="s">
        <v>74</v>
      </c>
      <c r="B44" s="74">
        <f>('CpH CPI_R'!B44-'CpH CPI_R'!B43)/'CpH CPI_R'!B43</f>
        <v>-1.3483582003736519E-3</v>
      </c>
      <c r="C44" s="74">
        <f>('CpH CPI_R'!C44-'CpH CPI_R'!C43)/'CpH CPI_R'!C43</f>
        <v>4.9565718514745262E-2</v>
      </c>
      <c r="D44" s="74">
        <f>('CpH CPI_R'!D44-'CpH CPI_R'!D43)/'CpH CPI_R'!D43</f>
        <v>9.8856395677557741E-4</v>
      </c>
      <c r="E44" s="74">
        <f>('CpH CPI_R'!E44-'CpH CPI_R'!E43)/'CpH CPI_R'!E43</f>
        <v>-6.2024024345350114E-3</v>
      </c>
      <c r="F44" s="74">
        <f>('CpH CPI_R'!F44-'CpH CPI_R'!F43)/'CpH CPI_R'!F43</f>
        <v>-3.2882416857051004E-2</v>
      </c>
      <c r="G44" s="74">
        <f>('CpH CPI_R'!G44-'CpH CPI_R'!G43)/'CpH CPI_R'!G43</f>
        <v>1.1541359412989742E-2</v>
      </c>
      <c r="H44" s="74">
        <f>('CpH CPI_R'!H44-'CpH CPI_R'!H43)/'CpH CPI_R'!H43</f>
        <v>4.199218235707522E-2</v>
      </c>
      <c r="I44" s="74">
        <f>('CpH CPI_R'!I44-'CpH CPI_R'!I43)/'CpH CPI_R'!I43</f>
        <v>5.3913256078357556E-2</v>
      </c>
      <c r="J44" s="74">
        <f>('CpH CPI_R'!J44-'CpH CPI_R'!J43)/'CpH CPI_R'!J43</f>
        <v>-3.5194583734484662E-2</v>
      </c>
      <c r="K44" s="74">
        <f>('CpH CPI_R'!K44-'CpH CPI_R'!K43)/'CpH CPI_R'!K43</f>
        <v>-2.7402995606226818E-3</v>
      </c>
      <c r="L44" s="74">
        <f>('CpH CPI_R'!L44-'CpH CPI_R'!L43)/'CpH CPI_R'!L43</f>
        <v>-3.0732911000325475E-3</v>
      </c>
      <c r="M44" s="74">
        <f>('CpH CPI_R'!M44-'CpH CPI_R'!M43)/'CpH CPI_R'!M43</f>
        <v>3.1275805637155821E-3</v>
      </c>
      <c r="N44" s="74">
        <f>('CpH CPI_R'!N44-'CpH CPI_R'!N43)/'CpH CPI_R'!N43</f>
        <v>-2.1994256094877179E-2</v>
      </c>
      <c r="O44" s="74">
        <f>('CpH CPI_R'!O44-'CpH CPI_R'!O43)/'CpH CPI_R'!O43</f>
        <v>-1.8402036700327359E-2</v>
      </c>
      <c r="P44" s="8"/>
    </row>
    <row r="45" spans="1:16" x14ac:dyDescent="0.25">
      <c r="A45" s="7" t="s">
        <v>75</v>
      </c>
      <c r="B45" s="74">
        <f>('CpH CPI_R'!B45-'CpH CPI_R'!B44)/'CpH CPI_R'!B44</f>
        <v>-3.112362790562782E-2</v>
      </c>
      <c r="C45" s="74">
        <f>('CpH CPI_R'!C45-'CpH CPI_R'!C44)/'CpH CPI_R'!C44</f>
        <v>3.9413997173898777E-2</v>
      </c>
      <c r="D45" s="74">
        <f>('CpH CPI_R'!D45-'CpH CPI_R'!D44)/'CpH CPI_R'!D44</f>
        <v>2.0434956638107373E-2</v>
      </c>
      <c r="E45" s="74">
        <f>('CpH CPI_R'!E45-'CpH CPI_R'!E44)/'CpH CPI_R'!E44</f>
        <v>9.0540900142791012E-3</v>
      </c>
      <c r="F45" s="74">
        <f>('CpH CPI_R'!F45-'CpH CPI_R'!F44)/'CpH CPI_R'!F44</f>
        <v>2.4577479914113541E-2</v>
      </c>
      <c r="G45" s="74">
        <f>('CpH CPI_R'!G45-'CpH CPI_R'!G44)/'CpH CPI_R'!G44</f>
        <v>-3.2423738367567912E-3</v>
      </c>
      <c r="H45" s="74">
        <f>('CpH CPI_R'!H45-'CpH CPI_R'!H44)/'CpH CPI_R'!H44</f>
        <v>1.8485766430216693E-3</v>
      </c>
      <c r="I45" s="74">
        <f>('CpH CPI_R'!I45-'CpH CPI_R'!I44)/'CpH CPI_R'!I44</f>
        <v>-1.6544788293260969E-2</v>
      </c>
      <c r="J45" s="74">
        <f>('CpH CPI_R'!J45-'CpH CPI_R'!J44)/'CpH CPI_R'!J44</f>
        <v>8.0022845274256398E-3</v>
      </c>
      <c r="K45" s="74">
        <f>('CpH CPI_R'!K45-'CpH CPI_R'!K44)/'CpH CPI_R'!K44</f>
        <v>-6.0067334260523325E-2</v>
      </c>
      <c r="L45" s="74">
        <f>('CpH CPI_R'!L45-'CpH CPI_R'!L44)/'CpH CPI_R'!L44</f>
        <v>-3.7609307160412354E-4</v>
      </c>
      <c r="M45" s="74">
        <f>('CpH CPI_R'!M45-'CpH CPI_R'!M44)/'CpH CPI_R'!M44</f>
        <v>-2.9870128237354586E-3</v>
      </c>
      <c r="N45" s="74">
        <f>('CpH CPI_R'!N45-'CpH CPI_R'!N44)/'CpH CPI_R'!N44</f>
        <v>-1.1156427135709578E-3</v>
      </c>
      <c r="O45" s="74">
        <f>('CpH CPI_R'!O45-'CpH CPI_R'!O44)/'CpH CPI_R'!O44</f>
        <v>1.3290467300327381E-2</v>
      </c>
      <c r="P45" s="8"/>
    </row>
    <row r="46" spans="1:16" x14ac:dyDescent="0.25">
      <c r="A46" s="7" t="s">
        <v>76</v>
      </c>
      <c r="B46" s="74">
        <f>('CpH CPI_R'!B46-'CpH CPI_R'!B45)/'CpH CPI_R'!B45</f>
        <v>6.403427707143583E-2</v>
      </c>
      <c r="C46" s="74">
        <f>('CpH CPI_R'!C46-'CpH CPI_R'!C45)/'CpH CPI_R'!C45</f>
        <v>5.3721443837237176E-2</v>
      </c>
      <c r="D46" s="74">
        <f>('CpH CPI_R'!D46-'CpH CPI_R'!D45)/'CpH CPI_R'!D45</f>
        <v>-1.165189262549453E-2</v>
      </c>
      <c r="E46" s="74">
        <f>('CpH CPI_R'!E46-'CpH CPI_R'!E45)/'CpH CPI_R'!E45</f>
        <v>9.8568008904317272E-3</v>
      </c>
      <c r="F46" s="74">
        <f>('CpH CPI_R'!F46-'CpH CPI_R'!F45)/'CpH CPI_R'!F45</f>
        <v>1.776884278574656E-3</v>
      </c>
      <c r="G46" s="74">
        <f>('CpH CPI_R'!G46-'CpH CPI_R'!G45)/'CpH CPI_R'!G45</f>
        <v>-2.3885252372082326E-2</v>
      </c>
      <c r="H46" s="74">
        <f>('CpH CPI_R'!H46-'CpH CPI_R'!H45)/'CpH CPI_R'!H45</f>
        <v>-3.3291233966891064E-2</v>
      </c>
      <c r="I46" s="74">
        <f>('CpH CPI_R'!I46-'CpH CPI_R'!I45)/'CpH CPI_R'!I45</f>
        <v>-5.6733219961094983E-2</v>
      </c>
      <c r="J46" s="74">
        <f>('CpH CPI_R'!J46-'CpH CPI_R'!J45)/'CpH CPI_R'!J45</f>
        <v>6.2543347581700465E-2</v>
      </c>
      <c r="K46" s="74">
        <f>('CpH CPI_R'!K46-'CpH CPI_R'!K45)/'CpH CPI_R'!K45</f>
        <v>1.4238888970512533E-3</v>
      </c>
      <c r="L46" s="74">
        <f>('CpH CPI_R'!L46-'CpH CPI_R'!L45)/'CpH CPI_R'!L45</f>
        <v>-2.3941291172035323E-2</v>
      </c>
      <c r="M46" s="74">
        <f>('CpH CPI_R'!M46-'CpH CPI_R'!M45)/'CpH CPI_R'!M45</f>
        <v>7.0423750323418289E-3</v>
      </c>
      <c r="N46" s="74">
        <f>('CpH CPI_R'!N46-'CpH CPI_R'!N45)/'CpH CPI_R'!N45</f>
        <v>-2.4418015167409719E-2</v>
      </c>
      <c r="O46" s="74">
        <f>('CpH CPI_R'!O46-'CpH CPI_R'!O45)/'CpH CPI_R'!O45</f>
        <v>-2.1888671276672777E-2</v>
      </c>
      <c r="P46" s="8"/>
    </row>
    <row r="47" spans="1:16" x14ac:dyDescent="0.25">
      <c r="A47" s="7" t="s">
        <v>77</v>
      </c>
      <c r="B47" s="74">
        <f>('CpH CPI_R'!B47-'CpH CPI_R'!B46)/'CpH CPI_R'!B46</f>
        <v>-0.17246502319190529</v>
      </c>
      <c r="C47" s="74">
        <f>('CpH CPI_R'!C47-'CpH CPI_R'!C46)/'CpH CPI_R'!C46</f>
        <v>-5.0960491956010136E-2</v>
      </c>
      <c r="D47" s="74">
        <f>('CpH CPI_R'!D47-'CpH CPI_R'!D46)/'CpH CPI_R'!D46</f>
        <v>1.8987961707954804E-2</v>
      </c>
      <c r="E47" s="74">
        <f>('CpH CPI_R'!E47-'CpH CPI_R'!E46)/'CpH CPI_R'!E46</f>
        <v>-2.4276891804102421E-3</v>
      </c>
      <c r="F47" s="74">
        <f>('CpH CPI_R'!F47-'CpH CPI_R'!F46)/'CpH CPI_R'!F46</f>
        <v>-1.6897589599756287E-3</v>
      </c>
      <c r="G47" s="74">
        <f>('CpH CPI_R'!G47-'CpH CPI_R'!G46)/'CpH CPI_R'!G46</f>
        <v>5.6310305268973689E-2</v>
      </c>
      <c r="H47" s="74">
        <f>('CpH CPI_R'!H47-'CpH CPI_R'!H46)/'CpH CPI_R'!H46</f>
        <v>-5.2758625479310241E-2</v>
      </c>
      <c r="I47" s="74">
        <f>('CpH CPI_R'!I47-'CpH CPI_R'!I46)/'CpH CPI_R'!I46</f>
        <v>4.0126323479162271E-2</v>
      </c>
      <c r="J47" s="74">
        <f>('CpH CPI_R'!J47-'CpH CPI_R'!J46)/'CpH CPI_R'!J46</f>
        <v>2.9617066271506655E-2</v>
      </c>
      <c r="K47" s="74">
        <f>('CpH CPI_R'!K47-'CpH CPI_R'!K46)/'CpH CPI_R'!K46</f>
        <v>0.14078178017397561</v>
      </c>
      <c r="L47" s="74">
        <f>('CpH CPI_R'!L47-'CpH CPI_R'!L46)/'CpH CPI_R'!L46</f>
        <v>2.4624243931170794E-2</v>
      </c>
      <c r="M47" s="74">
        <f>('CpH CPI_R'!M47-'CpH CPI_R'!M46)/'CpH CPI_R'!M46</f>
        <v>1.9064452375568458E-3</v>
      </c>
      <c r="N47" s="74">
        <f>('CpH CPI_R'!N47-'CpH CPI_R'!N46)/'CpH CPI_R'!N46</f>
        <v>3.3196255566145853E-2</v>
      </c>
      <c r="O47" s="74">
        <f>('CpH CPI_R'!O47-'CpH CPI_R'!O46)/'CpH CPI_R'!O46</f>
        <v>3.7785249529765426E-2</v>
      </c>
      <c r="P47" s="8"/>
    </row>
    <row r="48" spans="1:16" x14ac:dyDescent="0.25">
      <c r="A48" s="7" t="s">
        <v>78</v>
      </c>
      <c r="B48" s="74">
        <f>('CpH CPI_R'!B48-'CpH CPI_R'!B47)/'CpH CPI_R'!B47</f>
        <v>-6.0919157752159357E-2</v>
      </c>
      <c r="C48" s="74">
        <f>('CpH CPI_R'!C48-'CpH CPI_R'!C47)/'CpH CPI_R'!C47</f>
        <v>-2.5136819843447865E-2</v>
      </c>
      <c r="D48" s="74">
        <f>('CpH CPI_R'!D48-'CpH CPI_R'!D47)/'CpH CPI_R'!D47</f>
        <v>-2.4145468050319394E-2</v>
      </c>
      <c r="E48" s="74">
        <f>('CpH CPI_R'!E48-'CpH CPI_R'!E47)/'CpH CPI_R'!E47</f>
        <v>-1.0398705512191337E-2</v>
      </c>
      <c r="F48" s="74">
        <f>('CpH CPI_R'!F48-'CpH CPI_R'!F47)/'CpH CPI_R'!F47</f>
        <v>-2.9716984145026965E-2</v>
      </c>
      <c r="G48" s="74">
        <f>('CpH CPI_R'!G48-'CpH CPI_R'!G47)/'CpH CPI_R'!G47</f>
        <v>-1.5104858676197071E-2</v>
      </c>
      <c r="H48" s="74">
        <f>('CpH CPI_R'!H48-'CpH CPI_R'!H47)/'CpH CPI_R'!H47</f>
        <v>3.0161263031375903E-2</v>
      </c>
      <c r="I48" s="74">
        <f>('CpH CPI_R'!I48-'CpH CPI_R'!I47)/'CpH CPI_R'!I47</f>
        <v>-2.5528076781454804E-2</v>
      </c>
      <c r="J48" s="74">
        <f>('CpH CPI_R'!J48-'CpH CPI_R'!J47)/'CpH CPI_R'!J47</f>
        <v>-3.4645210363796461E-2</v>
      </c>
      <c r="K48" s="74">
        <f>('CpH CPI_R'!K48-'CpH CPI_R'!K47)/'CpH CPI_R'!K47</f>
        <v>-6.7792831070441442E-2</v>
      </c>
      <c r="L48" s="74">
        <f>('CpH CPI_R'!L48-'CpH CPI_R'!L47)/'CpH CPI_R'!L47</f>
        <v>-6.5266794809663489E-3</v>
      </c>
      <c r="M48" s="74">
        <f>('CpH CPI_R'!M48-'CpH CPI_R'!M47)/'CpH CPI_R'!M47</f>
        <v>-2.997883668290666E-2</v>
      </c>
      <c r="N48" s="74">
        <f>('CpH CPI_R'!N48-'CpH CPI_R'!N47)/'CpH CPI_R'!N47</f>
        <v>-3.6602549462959384E-2</v>
      </c>
      <c r="O48" s="74">
        <f>('CpH CPI_R'!O48-'CpH CPI_R'!O47)/'CpH CPI_R'!O47</f>
        <v>-3.3240484706400478E-3</v>
      </c>
      <c r="P48" s="8"/>
    </row>
    <row r="49" spans="1:16" x14ac:dyDescent="0.25">
      <c r="A49" s="7" t="s">
        <v>79</v>
      </c>
      <c r="B49" s="74">
        <f>('CpH CPI_R'!B49-'CpH CPI_R'!B48)/'CpH CPI_R'!B48</f>
        <v>0.2457366431914583</v>
      </c>
      <c r="C49" s="74">
        <f>('CpH CPI_R'!C49-'CpH CPI_R'!C48)/'CpH CPI_R'!C48</f>
        <v>0.11058244174450833</v>
      </c>
      <c r="D49" s="74">
        <f>('CpH CPI_R'!D49-'CpH CPI_R'!D48)/'CpH CPI_R'!D48</f>
        <v>2.1837337564957836E-2</v>
      </c>
      <c r="E49" s="74">
        <f>('CpH CPI_R'!E49-'CpH CPI_R'!E48)/'CpH CPI_R'!E48</f>
        <v>5.9400337988306309E-3</v>
      </c>
      <c r="F49" s="74">
        <f>('CpH CPI_R'!F49-'CpH CPI_R'!F48)/'CpH CPI_R'!F48</f>
        <v>3.1228885108558577E-2</v>
      </c>
      <c r="G49" s="74">
        <f>('CpH CPI_R'!G49-'CpH CPI_R'!G48)/'CpH CPI_R'!G48</f>
        <v>6.2673615008377488E-3</v>
      </c>
      <c r="H49" s="74">
        <f>('CpH CPI_R'!H49-'CpH CPI_R'!H48)/'CpH CPI_R'!H48</f>
        <v>-2.2879348491944635E-2</v>
      </c>
      <c r="I49" s="74">
        <f>('CpH CPI_R'!I49-'CpH CPI_R'!I48)/'CpH CPI_R'!I48</f>
        <v>3.571470886805559E-2</v>
      </c>
      <c r="J49" s="74">
        <f>('CpH CPI_R'!J49-'CpH CPI_R'!J48)/'CpH CPI_R'!J48</f>
        <v>-6.3204211238861691E-2</v>
      </c>
      <c r="K49" s="74">
        <f>('CpH CPI_R'!K49-'CpH CPI_R'!K48)/'CpH CPI_R'!K48</f>
        <v>-3.703881507992992E-2</v>
      </c>
      <c r="L49" s="74">
        <f>('CpH CPI_R'!L49-'CpH CPI_R'!L48)/'CpH CPI_R'!L48</f>
        <v>-4.4924840969843317E-2</v>
      </c>
      <c r="M49" s="74">
        <f>('CpH CPI_R'!M49-'CpH CPI_R'!M48)/'CpH CPI_R'!M48</f>
        <v>-8.6359229883586092E-3</v>
      </c>
      <c r="N49" s="74">
        <f>('CpH CPI_R'!N49-'CpH CPI_R'!N48)/'CpH CPI_R'!N48</f>
        <v>-2.6781167463881483E-3</v>
      </c>
      <c r="O49" s="74">
        <f>('CpH CPI_R'!O49-'CpH CPI_R'!O48)/'CpH CPI_R'!O48</f>
        <v>-4.4715127754101226E-2</v>
      </c>
      <c r="P49" s="8"/>
    </row>
    <row r="50" spans="1:16" x14ac:dyDescent="0.25">
      <c r="A50" s="7" t="s">
        <v>80</v>
      </c>
      <c r="B50" s="74">
        <f>('CpH CPI_R'!B50-'CpH CPI_R'!B49)/'CpH CPI_R'!B49</f>
        <v>-0.19750311269997667</v>
      </c>
      <c r="C50" s="74">
        <f>('CpH CPI_R'!C50-'CpH CPI_R'!C49)/'CpH CPI_R'!C49</f>
        <v>-0.10594778370690308</v>
      </c>
      <c r="D50" s="74">
        <f>('CpH CPI_R'!D50-'CpH CPI_R'!D49)/'CpH CPI_R'!D49</f>
        <v>1.3229055009790845E-2</v>
      </c>
      <c r="E50" s="74">
        <f>('CpH CPI_R'!E50-'CpH CPI_R'!E49)/'CpH CPI_R'!E49</f>
        <v>3.1870492238819409E-2</v>
      </c>
      <c r="F50" s="74">
        <f>('CpH CPI_R'!F50-'CpH CPI_R'!F49)/'CpH CPI_R'!F49</f>
        <v>5.5179676885583739E-3</v>
      </c>
      <c r="G50" s="74">
        <f>('CpH CPI_R'!G50-'CpH CPI_R'!G49)/'CpH CPI_R'!G49</f>
        <v>-5.3503095008263682E-2</v>
      </c>
      <c r="H50" s="74">
        <f>('CpH CPI_R'!H50-'CpH CPI_R'!H49)/'CpH CPI_R'!H49</f>
        <v>3.2622316132860471E-2</v>
      </c>
      <c r="I50" s="74">
        <f>('CpH CPI_R'!I50-'CpH CPI_R'!I49)/'CpH CPI_R'!I49</f>
        <v>1.1529410318119996E-2</v>
      </c>
      <c r="J50" s="74">
        <f>('CpH CPI_R'!J50-'CpH CPI_R'!J49)/'CpH CPI_R'!J49</f>
        <v>5.4499349534281358E-2</v>
      </c>
      <c r="K50" s="74">
        <f>('CpH CPI_R'!K50-'CpH CPI_R'!K49)/'CpH CPI_R'!K49</f>
        <v>1.0253918101844049E-3</v>
      </c>
      <c r="L50" s="74">
        <f>('CpH CPI_R'!L50-'CpH CPI_R'!L49)/'CpH CPI_R'!L49</f>
        <v>7.1716184312474576E-2</v>
      </c>
      <c r="M50" s="74">
        <f>('CpH CPI_R'!M50-'CpH CPI_R'!M49)/'CpH CPI_R'!M49</f>
        <v>3.4656061869891584E-2</v>
      </c>
      <c r="N50" s="74">
        <f>('CpH CPI_R'!N50-'CpH CPI_R'!N49)/'CpH CPI_R'!N49</f>
        <v>5.659963615448552E-3</v>
      </c>
      <c r="O50" s="74">
        <f>('CpH CPI_R'!O50-'CpH CPI_R'!O49)/'CpH CPI_R'!O49</f>
        <v>4.6494755595856557E-2</v>
      </c>
      <c r="P50" s="8"/>
    </row>
    <row r="51" spans="1:16" x14ac:dyDescent="0.25">
      <c r="A51" s="7" t="s">
        <v>81</v>
      </c>
      <c r="B51" s="74">
        <f>('CpH CPI_R'!B51-'CpH CPI_R'!B50)/'CpH CPI_R'!B50</f>
        <v>0.12067961496990387</v>
      </c>
      <c r="C51" s="74">
        <f>('CpH CPI_R'!C51-'CpH CPI_R'!C50)/'CpH CPI_R'!C50</f>
        <v>5.6417944508652803E-3</v>
      </c>
      <c r="D51" s="74">
        <f>('CpH CPI_R'!D51-'CpH CPI_R'!D50)/'CpH CPI_R'!D50</f>
        <v>-1.268212425373175E-2</v>
      </c>
      <c r="E51" s="74">
        <f>('CpH CPI_R'!E51-'CpH CPI_R'!E50)/'CpH CPI_R'!E50</f>
        <v>-3.682352519300413E-4</v>
      </c>
      <c r="F51" s="74">
        <f>('CpH CPI_R'!F51-'CpH CPI_R'!F50)/'CpH CPI_R'!F50</f>
        <v>1.0533716920959165E-2</v>
      </c>
      <c r="G51" s="74">
        <f>('CpH CPI_R'!G51-'CpH CPI_R'!G50)/'CpH CPI_R'!G50</f>
        <v>0.10115809154319969</v>
      </c>
      <c r="H51" s="74">
        <f>('CpH CPI_R'!H51-'CpH CPI_R'!H50)/'CpH CPI_R'!H50</f>
        <v>-5.7537509867374451E-2</v>
      </c>
      <c r="I51" s="74">
        <f>('CpH CPI_R'!I51-'CpH CPI_R'!I50)/'CpH CPI_R'!I50</f>
        <v>1.7359354541971433E-2</v>
      </c>
      <c r="J51" s="74">
        <f>('CpH CPI_R'!J51-'CpH CPI_R'!J50)/'CpH CPI_R'!J50</f>
        <v>6.8666251205957022E-3</v>
      </c>
      <c r="K51" s="74">
        <f>('CpH CPI_R'!K51-'CpH CPI_R'!K50)/'CpH CPI_R'!K50</f>
        <v>-2.0850332389493877E-2</v>
      </c>
      <c r="L51" s="74">
        <f>('CpH CPI_R'!L51-'CpH CPI_R'!L50)/'CpH CPI_R'!L50</f>
        <v>-0.10546210533689213</v>
      </c>
      <c r="M51" s="74">
        <f>('CpH CPI_R'!M51-'CpH CPI_R'!M50)/'CpH CPI_R'!M50</f>
        <v>1.2776016464195159E-2</v>
      </c>
      <c r="N51" s="74">
        <f>('CpH CPI_R'!N51-'CpH CPI_R'!N50)/'CpH CPI_R'!N50</f>
        <v>1.8453160887592239E-2</v>
      </c>
      <c r="O51" s="74">
        <f>('CpH CPI_R'!O51-'CpH CPI_R'!O50)/'CpH CPI_R'!O50</f>
        <v>4.9068855889798958E-3</v>
      </c>
      <c r="P51" s="8"/>
    </row>
    <row r="52" spans="1:16" x14ac:dyDescent="0.25">
      <c r="A52" s="7" t="s">
        <v>82</v>
      </c>
      <c r="B52" s="74">
        <f>('CpH CPI_R'!B52-'CpH CPI_R'!B51)/'CpH CPI_R'!B51</f>
        <v>-6.1847245553977435E-2</v>
      </c>
      <c r="C52" s="74">
        <f>('CpH CPI_R'!C52-'CpH CPI_R'!C51)/'CpH CPI_R'!C51</f>
        <v>1.7465240600952035E-2</v>
      </c>
      <c r="D52" s="74">
        <f>('CpH CPI_R'!D52-'CpH CPI_R'!D51)/'CpH CPI_R'!D51</f>
        <v>-2.3917224392628455E-2</v>
      </c>
      <c r="E52" s="74">
        <f>('CpH CPI_R'!E52-'CpH CPI_R'!E51)/'CpH CPI_R'!E51</f>
        <v>8.8883125428896904E-3</v>
      </c>
      <c r="F52" s="74">
        <f>('CpH CPI_R'!F52-'CpH CPI_R'!F51)/'CpH CPI_R'!F51</f>
        <v>-2.1197315294173659E-2</v>
      </c>
      <c r="G52" s="74">
        <f>('CpH CPI_R'!G52-'CpH CPI_R'!G51)/'CpH CPI_R'!G51</f>
        <v>-4.0204090238019866E-2</v>
      </c>
      <c r="H52" s="74">
        <f>('CpH CPI_R'!H52-'CpH CPI_R'!H51)/'CpH CPI_R'!H51</f>
        <v>8.6019295349876637E-2</v>
      </c>
      <c r="I52" s="74">
        <f>('CpH CPI_R'!I52-'CpH CPI_R'!I51)/'CpH CPI_R'!I51</f>
        <v>2.4482549006680239E-2</v>
      </c>
      <c r="J52" s="74">
        <f>('CpH CPI_R'!J52-'CpH CPI_R'!J51)/'CpH CPI_R'!J51</f>
        <v>2.4508304876001408E-2</v>
      </c>
      <c r="K52" s="74">
        <f>('CpH CPI_R'!K52-'CpH CPI_R'!K51)/'CpH CPI_R'!K51</f>
        <v>6.0732306597676582E-2</v>
      </c>
      <c r="L52" s="74">
        <f>('CpH CPI_R'!L52-'CpH CPI_R'!L51)/'CpH CPI_R'!L51</f>
        <v>8.1174835621295738E-2</v>
      </c>
      <c r="M52" s="74">
        <f>('CpH CPI_R'!M52-'CpH CPI_R'!M51)/'CpH CPI_R'!M51</f>
        <v>-2.1219707468724286E-2</v>
      </c>
      <c r="N52" s="74">
        <f>('CpH CPI_R'!N52-'CpH CPI_R'!N51)/'CpH CPI_R'!N51</f>
        <v>-1.1176567542485092E-2</v>
      </c>
      <c r="O52" s="74">
        <f>('CpH CPI_R'!O52-'CpH CPI_R'!O51)/'CpH CPI_R'!O51</f>
        <v>-2.061558754569354E-2</v>
      </c>
      <c r="P52" s="8"/>
    </row>
    <row r="53" spans="1:16" x14ac:dyDescent="0.25">
      <c r="A53" s="7" t="s">
        <v>83</v>
      </c>
      <c r="B53" s="74">
        <f>('CpH CPI_R'!B53-'CpH CPI_R'!B52)/'CpH CPI_R'!B52</f>
        <v>5.038443241105911E-2</v>
      </c>
      <c r="C53" s="74">
        <f>('CpH CPI_R'!C53-'CpH CPI_R'!C52)/'CpH CPI_R'!C52</f>
        <v>-3.318424751536949E-2</v>
      </c>
      <c r="D53" s="74">
        <f>('CpH CPI_R'!D53-'CpH CPI_R'!D52)/'CpH CPI_R'!D52</f>
        <v>-8.6679595135490239E-3</v>
      </c>
      <c r="E53" s="74">
        <f>('CpH CPI_R'!E53-'CpH CPI_R'!E52)/'CpH CPI_R'!E52</f>
        <v>-4.7091698896386284E-3</v>
      </c>
      <c r="F53" s="74">
        <f>('CpH CPI_R'!F53-'CpH CPI_R'!F52)/'CpH CPI_R'!F52</f>
        <v>-8.8649661153191086E-3</v>
      </c>
      <c r="G53" s="74">
        <f>('CpH CPI_R'!G53-'CpH CPI_R'!G52)/'CpH CPI_R'!G52</f>
        <v>-2.9353580949994705E-2</v>
      </c>
      <c r="H53" s="74">
        <f>('CpH CPI_R'!H53-'CpH CPI_R'!H52)/'CpH CPI_R'!H52</f>
        <v>-3.939505776904844E-2</v>
      </c>
      <c r="I53" s="74">
        <f>('CpH CPI_R'!I53-'CpH CPI_R'!I52)/'CpH CPI_R'!I52</f>
        <v>-5.9154306478849249E-2</v>
      </c>
      <c r="J53" s="74">
        <f>('CpH CPI_R'!J53-'CpH CPI_R'!J52)/'CpH CPI_R'!J52</f>
        <v>-6.6860825948358696E-2</v>
      </c>
      <c r="K53" s="74">
        <f>('CpH CPI_R'!K53-'CpH CPI_R'!K52)/'CpH CPI_R'!K52</f>
        <v>-4.9693201792552983E-3</v>
      </c>
      <c r="L53" s="74">
        <f>('CpH CPI_R'!L53-'CpH CPI_R'!L52)/'CpH CPI_R'!L52</f>
        <v>-1.5923003810268673E-2</v>
      </c>
      <c r="M53" s="74">
        <f>('CpH CPI_R'!M53-'CpH CPI_R'!M52)/'CpH CPI_R'!M52</f>
        <v>1.3441002414726956E-2</v>
      </c>
      <c r="N53" s="74">
        <f>('CpH CPI_R'!N53-'CpH CPI_R'!N52)/'CpH CPI_R'!N52</f>
        <v>8.9132511593008959E-3</v>
      </c>
      <c r="O53" s="74">
        <f>('CpH CPI_R'!O53-'CpH CPI_R'!O52)/'CpH CPI_R'!O52</f>
        <v>3.021172618272173E-3</v>
      </c>
      <c r="P53" s="8"/>
    </row>
    <row r="54" spans="1:16" x14ac:dyDescent="0.25">
      <c r="A54" s="7" t="s">
        <v>84</v>
      </c>
      <c r="B54" s="74">
        <f>('CpH CPI_R'!B54-'CpH CPI_R'!B53)/'CpH CPI_R'!B53</f>
        <v>-0.12649526213055623</v>
      </c>
      <c r="C54" s="74">
        <f>('CpH CPI_R'!C54-'CpH CPI_R'!C53)/'CpH CPI_R'!C53</f>
        <v>0.13224571779418023</v>
      </c>
      <c r="D54" s="74">
        <f>('CpH CPI_R'!D54-'CpH CPI_R'!D53)/'CpH CPI_R'!D53</f>
        <v>1.4102927125146065E-2</v>
      </c>
      <c r="E54" s="74">
        <f>('CpH CPI_R'!E54-'CpH CPI_R'!E53)/'CpH CPI_R'!E53</f>
        <v>1.7519738892228208E-2</v>
      </c>
      <c r="F54" s="74">
        <f>('CpH CPI_R'!F54-'CpH CPI_R'!F53)/'CpH CPI_R'!F53</f>
        <v>2.7017127989339588E-2</v>
      </c>
      <c r="G54" s="74">
        <f>('CpH CPI_R'!G54-'CpH CPI_R'!G53)/'CpH CPI_R'!G53</f>
        <v>3.0748626556955656E-2</v>
      </c>
      <c r="H54" s="74">
        <f>('CpH CPI_R'!H54-'CpH CPI_R'!H53)/'CpH CPI_R'!H53</f>
        <v>1.9192623929168536E-2</v>
      </c>
      <c r="I54" s="74">
        <f>('CpH CPI_R'!I54-'CpH CPI_R'!I53)/'CpH CPI_R'!I53</f>
        <v>2.0898527239591382E-2</v>
      </c>
      <c r="J54" s="74">
        <f>('CpH CPI_R'!J54-'CpH CPI_R'!J53)/'CpH CPI_R'!J53</f>
        <v>-5.856423982099567E-3</v>
      </c>
      <c r="K54" s="74">
        <f>('CpH CPI_R'!K54-'CpH CPI_R'!K53)/'CpH CPI_R'!K53</f>
        <v>1.596030521456427E-2</v>
      </c>
      <c r="L54" s="74">
        <f>('CpH CPI_R'!L54-'CpH CPI_R'!L53)/'CpH CPI_R'!L53</f>
        <v>2.2853681966016004E-2</v>
      </c>
      <c r="M54" s="74">
        <f>('CpH CPI_R'!M54-'CpH CPI_R'!M53)/'CpH CPI_R'!M53</f>
        <v>2.7719297308779728E-2</v>
      </c>
      <c r="N54" s="74">
        <f>('CpH CPI_R'!N54-'CpH CPI_R'!N53)/'CpH CPI_R'!N53</f>
        <v>-6.9360983755136002E-3</v>
      </c>
      <c r="O54" s="74">
        <f>('CpH CPI_R'!O54-'CpH CPI_R'!O53)/'CpH CPI_R'!O53</f>
        <v>1.334668053900915E-3</v>
      </c>
      <c r="P54" s="8"/>
    </row>
    <row r="55" spans="1:16" x14ac:dyDescent="0.25">
      <c r="A55" s="7" t="s">
        <v>85</v>
      </c>
      <c r="B55" s="74">
        <f>('CpH CPI_R'!B55-'CpH CPI_R'!B54)/'CpH CPI_R'!B54</f>
        <v>-6.141014440379762E-2</v>
      </c>
      <c r="C55" s="74">
        <f>('CpH CPI_R'!C55-'CpH CPI_R'!C54)/'CpH CPI_R'!C54</f>
        <v>-7.5367515854785891E-2</v>
      </c>
      <c r="D55" s="74">
        <f>('CpH CPI_R'!D55-'CpH CPI_R'!D54)/'CpH CPI_R'!D54</f>
        <v>-3.2231096724442451E-2</v>
      </c>
      <c r="E55" s="74">
        <f>('CpH CPI_R'!E55-'CpH CPI_R'!E54)/'CpH CPI_R'!E54</f>
        <v>-2.5755955013706134E-2</v>
      </c>
      <c r="F55" s="74">
        <f>('CpH CPI_R'!F55-'CpH CPI_R'!F54)/'CpH CPI_R'!F54</f>
        <v>-4.299844120135848E-3</v>
      </c>
      <c r="G55" s="74">
        <f>('CpH CPI_R'!G55-'CpH CPI_R'!G54)/'CpH CPI_R'!G54</f>
        <v>1.123723898268599E-2</v>
      </c>
      <c r="H55" s="74">
        <f>('CpH CPI_R'!H55-'CpH CPI_R'!H54)/'CpH CPI_R'!H54</f>
        <v>2.9084044447365492E-2</v>
      </c>
      <c r="I55" s="74">
        <f>('CpH CPI_R'!I55-'CpH CPI_R'!I54)/'CpH CPI_R'!I54</f>
        <v>-1.2533651628400613E-2</v>
      </c>
      <c r="J55" s="74">
        <f>('CpH CPI_R'!J55-'CpH CPI_R'!J54)/'CpH CPI_R'!J54</f>
        <v>2.6484427976914596E-2</v>
      </c>
      <c r="K55" s="74">
        <f>('CpH CPI_R'!K55-'CpH CPI_R'!K54)/'CpH CPI_R'!K54</f>
        <v>-2.9940719767610473E-2</v>
      </c>
      <c r="L55" s="74">
        <f>('CpH CPI_R'!L55-'CpH CPI_R'!L54)/'CpH CPI_R'!L54</f>
        <v>-3.5114922412914605E-2</v>
      </c>
      <c r="M55" s="74">
        <f>('CpH CPI_R'!M55-'CpH CPI_R'!M54)/'CpH CPI_R'!M54</f>
        <v>-7.1497173748709302E-3</v>
      </c>
      <c r="N55" s="74">
        <f>('CpH CPI_R'!N55-'CpH CPI_R'!N54)/'CpH CPI_R'!N54</f>
        <v>1.4023901129249366E-2</v>
      </c>
      <c r="O55" s="74">
        <f>('CpH CPI_R'!O55-'CpH CPI_R'!O54)/'CpH CPI_R'!O54</f>
        <v>8.5440465856510828E-3</v>
      </c>
      <c r="P55" s="8"/>
    </row>
    <row r="56" spans="1:16" x14ac:dyDescent="0.25">
      <c r="A56" s="7" t="s">
        <v>86</v>
      </c>
      <c r="B56" s="74">
        <f>('CpH CPI_R'!B56-'CpH CPI_R'!B55)/'CpH CPI_R'!B55</f>
        <v>2.4645684767674259E-2</v>
      </c>
      <c r="C56" s="74">
        <f>('CpH CPI_R'!C56-'CpH CPI_R'!C55)/'CpH CPI_R'!C55</f>
        <v>8.2308968485377734E-2</v>
      </c>
      <c r="D56" s="74">
        <f>('CpH CPI_R'!D56-'CpH CPI_R'!D55)/'CpH CPI_R'!D55</f>
        <v>2.0789296143188061E-2</v>
      </c>
      <c r="E56" s="74">
        <f>('CpH CPI_R'!E56-'CpH CPI_R'!E55)/'CpH CPI_R'!E55</f>
        <v>-3.580174316343538E-2</v>
      </c>
      <c r="F56" s="74">
        <f>('CpH CPI_R'!F56-'CpH CPI_R'!F55)/'CpH CPI_R'!F55</f>
        <v>-1.2998485048910985E-2</v>
      </c>
      <c r="G56" s="74">
        <f>('CpH CPI_R'!G56-'CpH CPI_R'!G55)/'CpH CPI_R'!G55</f>
        <v>-2.1241583619321453E-2</v>
      </c>
      <c r="H56" s="74">
        <f>('CpH CPI_R'!H56-'CpH CPI_R'!H55)/'CpH CPI_R'!H55</f>
        <v>-7.3217407664396369E-2</v>
      </c>
      <c r="I56" s="74">
        <f>('CpH CPI_R'!I56-'CpH CPI_R'!I55)/'CpH CPI_R'!I55</f>
        <v>1.5710463029822677E-3</v>
      </c>
      <c r="J56" s="74">
        <f>('CpH CPI_R'!J56-'CpH CPI_R'!J55)/'CpH CPI_R'!J55</f>
        <v>6.5462810152112846E-2</v>
      </c>
      <c r="K56" s="74">
        <f>('CpH CPI_R'!K56-'CpH CPI_R'!K55)/'CpH CPI_R'!K55</f>
        <v>-1.7714437910159947E-2</v>
      </c>
      <c r="L56" s="74">
        <f>('CpH CPI_R'!L56-'CpH CPI_R'!L55)/'CpH CPI_R'!L55</f>
        <v>4.0122593790602061E-2</v>
      </c>
      <c r="M56" s="74">
        <f>('CpH CPI_R'!M56-'CpH CPI_R'!M55)/'CpH CPI_R'!M55</f>
        <v>2.010206714223587E-3</v>
      </c>
      <c r="N56" s="74">
        <f>('CpH CPI_R'!N56-'CpH CPI_R'!N55)/'CpH CPI_R'!N55</f>
        <v>-1.0335732035890112E-2</v>
      </c>
      <c r="O56" s="74">
        <f>('CpH CPI_R'!O56-'CpH CPI_R'!O55)/'CpH CPI_R'!O55</f>
        <v>-1.6581989004304812E-2</v>
      </c>
      <c r="P56" s="8"/>
    </row>
    <row r="57" spans="1:16" x14ac:dyDescent="0.25">
      <c r="A57" s="7" t="s">
        <v>87</v>
      </c>
      <c r="B57" s="74">
        <f>('CpH CPI_R'!B57-'CpH CPI_R'!B56)/'CpH CPI_R'!B56</f>
        <v>8.2472594515713676E-2</v>
      </c>
      <c r="C57" s="74">
        <f>('CpH CPI_R'!C57-'CpH CPI_R'!C56)/'CpH CPI_R'!C56</f>
        <v>-5.72420860646667E-2</v>
      </c>
      <c r="D57" s="74">
        <f>('CpH CPI_R'!D57-'CpH CPI_R'!D56)/'CpH CPI_R'!D56</f>
        <v>-2.0303382212726411E-2</v>
      </c>
      <c r="E57" s="74">
        <f>('CpH CPI_R'!E57-'CpH CPI_R'!E56)/'CpH CPI_R'!E56</f>
        <v>2.1389021069702058E-2</v>
      </c>
      <c r="F57" s="74">
        <f>('CpH CPI_R'!F57-'CpH CPI_R'!F56)/'CpH CPI_R'!F56</f>
        <v>-8.6341303786446628E-3</v>
      </c>
      <c r="G57" s="74">
        <f>('CpH CPI_R'!G57-'CpH CPI_R'!G56)/'CpH CPI_R'!G56</f>
        <v>-2.3209976694767213E-2</v>
      </c>
      <c r="H57" s="74">
        <f>('CpH CPI_R'!H57-'CpH CPI_R'!H56)/'CpH CPI_R'!H56</f>
        <v>1.831631238030669E-2</v>
      </c>
      <c r="I57" s="74">
        <f>('CpH CPI_R'!I57-'CpH CPI_R'!I56)/'CpH CPI_R'!I56</f>
        <v>5.2408476800663521E-3</v>
      </c>
      <c r="J57" s="74">
        <f>('CpH CPI_R'!J57-'CpH CPI_R'!J56)/'CpH CPI_R'!J56</f>
        <v>-7.5930260715089293E-2</v>
      </c>
      <c r="K57" s="74">
        <f>('CpH CPI_R'!K57-'CpH CPI_R'!K56)/'CpH CPI_R'!K56</f>
        <v>2.162557892682393E-2</v>
      </c>
      <c r="L57" s="74">
        <f>('CpH CPI_R'!L57-'CpH CPI_R'!L56)/'CpH CPI_R'!L56</f>
        <v>-2.4675831285699373E-2</v>
      </c>
      <c r="M57" s="74">
        <f>('CpH CPI_R'!M57-'CpH CPI_R'!M56)/'CpH CPI_R'!M56</f>
        <v>-6.6008226431485476E-3</v>
      </c>
      <c r="N57" s="74">
        <f>('CpH CPI_R'!N57-'CpH CPI_R'!N56)/'CpH CPI_R'!N56</f>
        <v>-9.8559405685572157E-3</v>
      </c>
      <c r="O57" s="74">
        <f>('CpH CPI_R'!O57-'CpH CPI_R'!O56)/'CpH CPI_R'!O56</f>
        <v>4.1394995657547725E-3</v>
      </c>
      <c r="P57" s="8"/>
    </row>
    <row r="58" spans="1:16" x14ac:dyDescent="0.25">
      <c r="A58" s="7" t="s">
        <v>88</v>
      </c>
      <c r="B58" s="74">
        <f>('CpH CPI_R'!B58-'CpH CPI_R'!B57)/'CpH CPI_R'!B57</f>
        <v>1.5644271811633595E-2</v>
      </c>
      <c r="C58" s="74">
        <f>('CpH CPI_R'!C58-'CpH CPI_R'!C57)/'CpH CPI_R'!C57</f>
        <v>-3.6776897097937758E-2</v>
      </c>
      <c r="D58" s="74">
        <f>('CpH CPI_R'!D58-'CpH CPI_R'!D57)/'CpH CPI_R'!D57</f>
        <v>-4.1290569826812574E-3</v>
      </c>
      <c r="E58" s="74">
        <f>('CpH CPI_R'!E58-'CpH CPI_R'!E57)/'CpH CPI_R'!E57</f>
        <v>-1.9385786080690783E-2</v>
      </c>
      <c r="F58" s="74">
        <f>('CpH CPI_R'!F58-'CpH CPI_R'!F57)/'CpH CPI_R'!F57</f>
        <v>-3.3525159702005526E-3</v>
      </c>
      <c r="G58" s="74">
        <f>('CpH CPI_R'!G58-'CpH CPI_R'!G57)/'CpH CPI_R'!G57</f>
        <v>-3.2547782329097745E-4</v>
      </c>
      <c r="H58" s="74">
        <f>('CpH CPI_R'!H58-'CpH CPI_R'!H57)/'CpH CPI_R'!H57</f>
        <v>-1.636548929354955E-2</v>
      </c>
      <c r="I58" s="74">
        <f>('CpH CPI_R'!I58-'CpH CPI_R'!I57)/'CpH CPI_R'!I57</f>
        <v>-1.3267464621735066E-2</v>
      </c>
      <c r="J58" s="74">
        <f>('CpH CPI_R'!J58-'CpH CPI_R'!J57)/'CpH CPI_R'!J57</f>
        <v>9.1188605760177871E-2</v>
      </c>
      <c r="K58" s="74">
        <f>('CpH CPI_R'!K58-'CpH CPI_R'!K57)/'CpH CPI_R'!K57</f>
        <v>1.8424175416555697E-2</v>
      </c>
      <c r="L58" s="74">
        <f>('CpH CPI_R'!L58-'CpH CPI_R'!L57)/'CpH CPI_R'!L57</f>
        <v>-2.2951799305531389E-3</v>
      </c>
      <c r="M58" s="74">
        <f>('CpH CPI_R'!M58-'CpH CPI_R'!M57)/'CpH CPI_R'!M57</f>
        <v>-7.3734990586263533E-3</v>
      </c>
      <c r="N58" s="74">
        <f>('CpH CPI_R'!N58-'CpH CPI_R'!N57)/'CpH CPI_R'!N57</f>
        <v>-1.4177787249859989E-4</v>
      </c>
      <c r="O58" s="74">
        <f>('CpH CPI_R'!O58-'CpH CPI_R'!O57)/'CpH CPI_R'!O57</f>
        <v>-5.4570024633019097E-3</v>
      </c>
      <c r="P58" s="8"/>
    </row>
    <row r="59" spans="1:16" x14ac:dyDescent="0.25">
      <c r="A59" s="7" t="s">
        <v>89</v>
      </c>
      <c r="B59" s="74">
        <f>('CpH CPI_R'!B59-'CpH CPI_R'!B58)/'CpH CPI_R'!B58</f>
        <v>3.4891706376807587E-2</v>
      </c>
      <c r="C59" s="74">
        <f>('CpH CPI_R'!C59-'CpH CPI_R'!C58)/'CpH CPI_R'!C58</f>
        <v>1.7875557044651023E-2</v>
      </c>
      <c r="D59" s="74">
        <f>('CpH CPI_R'!D59-'CpH CPI_R'!D58)/'CpH CPI_R'!D58</f>
        <v>-3.5538732702729342E-3</v>
      </c>
      <c r="E59" s="74">
        <f>('CpH CPI_R'!E59-'CpH CPI_R'!E58)/'CpH CPI_R'!E58</f>
        <v>-2.5862386785608094E-2</v>
      </c>
      <c r="F59" s="74">
        <f>('CpH CPI_R'!F59-'CpH CPI_R'!F58)/'CpH CPI_R'!F58</f>
        <v>2.4487250485143556E-2</v>
      </c>
      <c r="G59" s="74">
        <f>('CpH CPI_R'!G59-'CpH CPI_R'!G58)/'CpH CPI_R'!G58</f>
        <v>-2.8629022718893941E-2</v>
      </c>
      <c r="H59" s="74">
        <f>('CpH CPI_R'!H59-'CpH CPI_R'!H58)/'CpH CPI_R'!H58</f>
        <v>2.0841826346076661E-2</v>
      </c>
      <c r="I59" s="74">
        <f>('CpH CPI_R'!I59-'CpH CPI_R'!I58)/'CpH CPI_R'!I58</f>
        <v>-2.1303859497567287E-2</v>
      </c>
      <c r="J59" s="74">
        <f>('CpH CPI_R'!J59-'CpH CPI_R'!J58)/'CpH CPI_R'!J58</f>
        <v>-6.2163035077608834E-2</v>
      </c>
      <c r="K59" s="74">
        <f>('CpH CPI_R'!K59-'CpH CPI_R'!K58)/'CpH CPI_R'!K58</f>
        <v>-3.2148362770934372E-2</v>
      </c>
      <c r="L59" s="74">
        <f>('CpH CPI_R'!L59-'CpH CPI_R'!L58)/'CpH CPI_R'!L58</f>
        <v>-1.126967018489157E-2</v>
      </c>
      <c r="M59" s="74">
        <f>('CpH CPI_R'!M59-'CpH CPI_R'!M58)/'CpH CPI_R'!M58</f>
        <v>-1.4847750183219145E-2</v>
      </c>
      <c r="N59" s="74">
        <f>('CpH CPI_R'!N59-'CpH CPI_R'!N58)/'CpH CPI_R'!N58</f>
        <v>-3.0268525424561273E-2</v>
      </c>
      <c r="O59" s="74">
        <f>('CpH CPI_R'!O59-'CpH CPI_R'!O58)/'CpH CPI_R'!O58</f>
        <v>-3.7897177113457004E-3</v>
      </c>
      <c r="P59" s="8"/>
    </row>
    <row r="60" spans="1:16" x14ac:dyDescent="0.25">
      <c r="A60" s="7" t="s">
        <v>90</v>
      </c>
      <c r="B60" s="74">
        <f>('CpH CPI_R'!B60-'CpH CPI_R'!B59)/'CpH CPI_R'!B59</f>
        <v>-6.1864787104652548E-2</v>
      </c>
      <c r="C60" s="74">
        <f>('CpH CPI_R'!C60-'CpH CPI_R'!C59)/'CpH CPI_R'!C59</f>
        <v>-9.1956773012349547E-3</v>
      </c>
      <c r="D60" s="74">
        <f>('CpH CPI_R'!D60-'CpH CPI_R'!D59)/'CpH CPI_R'!D59</f>
        <v>2.5119694031512943E-2</v>
      </c>
      <c r="E60" s="74">
        <f>('CpH CPI_R'!E60-'CpH CPI_R'!E59)/'CpH CPI_R'!E59</f>
        <v>-2.3297895903942817E-3</v>
      </c>
      <c r="F60" s="74">
        <f>('CpH CPI_R'!F60-'CpH CPI_R'!F59)/'CpH CPI_R'!F59</f>
        <v>-7.5120193627457268E-2</v>
      </c>
      <c r="G60" s="74">
        <f>('CpH CPI_R'!G60-'CpH CPI_R'!G59)/'CpH CPI_R'!G59</f>
        <v>2.3143561410652626E-2</v>
      </c>
      <c r="H60" s="74">
        <f>('CpH CPI_R'!H60-'CpH CPI_R'!H59)/'CpH CPI_R'!H59</f>
        <v>-2.9339551115753742E-2</v>
      </c>
      <c r="I60" s="74">
        <f>('CpH CPI_R'!I60-'CpH CPI_R'!I59)/'CpH CPI_R'!I59</f>
        <v>1.3271285694929583E-2</v>
      </c>
      <c r="J60" s="74">
        <f>('CpH CPI_R'!J60-'CpH CPI_R'!J59)/'CpH CPI_R'!J59</f>
        <v>-3.0545548717317489E-2</v>
      </c>
      <c r="K60" s="74">
        <f>('CpH CPI_R'!K60-'CpH CPI_R'!K59)/'CpH CPI_R'!K59</f>
        <v>8.1823937833452771E-3</v>
      </c>
      <c r="L60" s="74">
        <f>('CpH CPI_R'!L60-'CpH CPI_R'!L59)/'CpH CPI_R'!L59</f>
        <v>-0.11060746350813559</v>
      </c>
      <c r="M60" s="74">
        <f>('CpH CPI_R'!M60-'CpH CPI_R'!M59)/'CpH CPI_R'!M59</f>
        <v>-7.2784117702939313E-3</v>
      </c>
      <c r="N60" s="74">
        <f>('CpH CPI_R'!N60-'CpH CPI_R'!N59)/'CpH CPI_R'!N59</f>
        <v>-1.0637343508949819E-2</v>
      </c>
      <c r="O60" s="74">
        <f>('CpH CPI_R'!O60-'CpH CPI_R'!O59)/'CpH CPI_R'!O59</f>
        <v>-2.0744138606312076E-2</v>
      </c>
      <c r="P60" s="8"/>
    </row>
    <row r="61" spans="1:16" x14ac:dyDescent="0.25">
      <c r="A61" s="7" t="s">
        <v>91</v>
      </c>
      <c r="B61" s="74">
        <f>('CpH CPI_R'!B61-'CpH CPI_R'!B60)/'CpH CPI_R'!B60</f>
        <v>-0.16003033258615915</v>
      </c>
      <c r="C61" s="74">
        <f>('CpH CPI_R'!C61-'CpH CPI_R'!C60)/'CpH CPI_R'!C60</f>
        <v>3.5959324428144229E-2</v>
      </c>
      <c r="D61" s="74">
        <f>('CpH CPI_R'!D61-'CpH CPI_R'!D60)/'CpH CPI_R'!D60</f>
        <v>-2.5237703991262756E-2</v>
      </c>
      <c r="E61" s="74">
        <f>('CpH CPI_R'!E61-'CpH CPI_R'!E60)/'CpH CPI_R'!E60</f>
        <v>2.5327577432448258E-2</v>
      </c>
      <c r="F61" s="74">
        <f>('CpH CPI_R'!F61-'CpH CPI_R'!F60)/'CpH CPI_R'!F60</f>
        <v>-8.0441934796753253E-3</v>
      </c>
      <c r="G61" s="74">
        <f>('CpH CPI_R'!G61-'CpH CPI_R'!G60)/'CpH CPI_R'!G60</f>
        <v>4.8032921515552725E-3</v>
      </c>
      <c r="H61" s="74">
        <f>('CpH CPI_R'!H61-'CpH CPI_R'!H60)/'CpH CPI_R'!H60</f>
        <v>-2.3012041358188413E-2</v>
      </c>
      <c r="I61" s="74">
        <f>('CpH CPI_R'!I61-'CpH CPI_R'!I60)/'CpH CPI_R'!I60</f>
        <v>-2.8435087476240743E-2</v>
      </c>
      <c r="J61" s="74">
        <f>('CpH CPI_R'!J61-'CpH CPI_R'!J60)/'CpH CPI_R'!J60</f>
        <v>7.0634529037804913E-2</v>
      </c>
      <c r="K61" s="74">
        <f>('CpH CPI_R'!K61-'CpH CPI_R'!K60)/'CpH CPI_R'!K60</f>
        <v>-3.8030084328815023E-2</v>
      </c>
      <c r="L61" s="74">
        <f>('CpH CPI_R'!L61-'CpH CPI_R'!L60)/'CpH CPI_R'!L60</f>
        <v>9.6960568120968427E-2</v>
      </c>
      <c r="M61" s="74">
        <f>('CpH CPI_R'!M61-'CpH CPI_R'!M60)/'CpH CPI_R'!M60</f>
        <v>6.6133151299219602E-3</v>
      </c>
      <c r="N61" s="74">
        <f>('CpH CPI_R'!N61-'CpH CPI_R'!N60)/'CpH CPI_R'!N60</f>
        <v>3.0928920866685368E-2</v>
      </c>
      <c r="O61" s="74">
        <f>('CpH CPI_R'!O61-'CpH CPI_R'!O60)/'CpH CPI_R'!O60</f>
        <v>-2.8252057559966653E-2</v>
      </c>
      <c r="P61" s="8"/>
    </row>
    <row r="62" spans="1:16" x14ac:dyDescent="0.25">
      <c r="A62" s="7" t="s">
        <v>92</v>
      </c>
      <c r="B62" s="74">
        <f>('CpH CPI_R'!B62-'CpH CPI_R'!B61)/'CpH CPI_R'!B61</f>
        <v>0.20646674943707513</v>
      </c>
      <c r="C62" s="74">
        <f>('CpH CPI_R'!C62-'CpH CPI_R'!C61)/'CpH CPI_R'!C61</f>
        <v>-6.4877562652275872E-2</v>
      </c>
      <c r="D62" s="74">
        <f>('CpH CPI_R'!D62-'CpH CPI_R'!D61)/'CpH CPI_R'!D61</f>
        <v>-1.11113631896475E-2</v>
      </c>
      <c r="E62" s="74">
        <f>('CpH CPI_R'!E62-'CpH CPI_R'!E61)/'CpH CPI_R'!E61</f>
        <v>-1.698287743408548E-3</v>
      </c>
      <c r="F62" s="74">
        <f>('CpH CPI_R'!F62-'CpH CPI_R'!F61)/'CpH CPI_R'!F61</f>
        <v>1.4322456227249921E-2</v>
      </c>
      <c r="G62" s="74">
        <f>('CpH CPI_R'!G62-'CpH CPI_R'!G61)/'CpH CPI_R'!G61</f>
        <v>-5.3536777972421803E-2</v>
      </c>
      <c r="H62" s="74">
        <f>('CpH CPI_R'!H62-'CpH CPI_R'!H61)/'CpH CPI_R'!H61</f>
        <v>-5.0016071378978953E-3</v>
      </c>
      <c r="I62" s="74">
        <f>('CpH CPI_R'!I62-'CpH CPI_R'!I61)/'CpH CPI_R'!I61</f>
        <v>9.5836550549867321E-3</v>
      </c>
      <c r="J62" s="74">
        <f>('CpH CPI_R'!J62-'CpH CPI_R'!J61)/'CpH CPI_R'!J61</f>
        <v>-0.1016649292997301</v>
      </c>
      <c r="K62" s="74">
        <f>('CpH CPI_R'!K62-'CpH CPI_R'!K61)/'CpH CPI_R'!K61</f>
        <v>4.1209159108168362E-3</v>
      </c>
      <c r="L62" s="74">
        <f>('CpH CPI_R'!L62-'CpH CPI_R'!L61)/'CpH CPI_R'!L61</f>
        <v>-3.4975559667987127E-2</v>
      </c>
      <c r="M62" s="74">
        <f>('CpH CPI_R'!M62-'CpH CPI_R'!M61)/'CpH CPI_R'!M61</f>
        <v>-9.6184022113224542E-3</v>
      </c>
      <c r="N62" s="74">
        <f>('CpH CPI_R'!N62-'CpH CPI_R'!N61)/'CpH CPI_R'!N61</f>
        <v>-4.4938222453893083E-2</v>
      </c>
      <c r="O62" s="74">
        <f>('CpH CPI_R'!O62-'CpH CPI_R'!O61)/'CpH CPI_R'!O61</f>
        <v>4.0508816631861851E-2</v>
      </c>
      <c r="P62" s="8"/>
    </row>
    <row r="63" spans="1:16" x14ac:dyDescent="0.25">
      <c r="A63" s="7" t="s">
        <v>93</v>
      </c>
      <c r="B63" s="74">
        <f>('CpH CPI_R'!B63-'CpH CPI_R'!B62)/'CpH CPI_R'!B62</f>
        <v>1.0294942380404626E-2</v>
      </c>
      <c r="C63" s="74">
        <f>('CpH CPI_R'!C63-'CpH CPI_R'!C62)/'CpH CPI_R'!C62</f>
        <v>4.5957285656732117E-3</v>
      </c>
      <c r="D63" s="74">
        <f>('CpH CPI_R'!D63-'CpH CPI_R'!D62)/'CpH CPI_R'!D62</f>
        <v>1.1792318928288633E-3</v>
      </c>
      <c r="E63" s="74">
        <f>('CpH CPI_R'!E63-'CpH CPI_R'!E62)/'CpH CPI_R'!E62</f>
        <v>-2.3446736083008856E-2</v>
      </c>
      <c r="F63" s="74">
        <f>('CpH CPI_R'!F63-'CpH CPI_R'!F62)/'CpH CPI_R'!F62</f>
        <v>2.5827802091830741E-2</v>
      </c>
      <c r="G63" s="74">
        <f>('CpH CPI_R'!G63-'CpH CPI_R'!G62)/'CpH CPI_R'!G62</f>
        <v>-6.2326677783955692E-3</v>
      </c>
      <c r="H63" s="74">
        <f>('CpH CPI_R'!H63-'CpH CPI_R'!H62)/'CpH CPI_R'!H62</f>
        <v>3.1830811286356932E-2</v>
      </c>
      <c r="I63" s="74">
        <f>('CpH CPI_R'!I63-'CpH CPI_R'!I62)/'CpH CPI_R'!I62</f>
        <v>-1.713161599904767E-2</v>
      </c>
      <c r="J63" s="74">
        <f>('CpH CPI_R'!J63-'CpH CPI_R'!J62)/'CpH CPI_R'!J62</f>
        <v>4.9786552026518808E-3</v>
      </c>
      <c r="K63" s="74">
        <f>('CpH CPI_R'!K63-'CpH CPI_R'!K62)/'CpH CPI_R'!K62</f>
        <v>-5.713885419187139E-2</v>
      </c>
      <c r="L63" s="74">
        <f>('CpH CPI_R'!L63-'CpH CPI_R'!L62)/'CpH CPI_R'!L62</f>
        <v>-1.5600945327276345E-2</v>
      </c>
      <c r="M63" s="74">
        <f>('CpH CPI_R'!M63-'CpH CPI_R'!M62)/'CpH CPI_R'!M62</f>
        <v>1.6662815670876577E-2</v>
      </c>
      <c r="N63" s="74">
        <f>('CpH CPI_R'!N63-'CpH CPI_R'!N62)/'CpH CPI_R'!N62</f>
        <v>1.9877567571497456E-2</v>
      </c>
      <c r="O63" s="74">
        <f>('CpH CPI_R'!O63-'CpH CPI_R'!O62)/'CpH CPI_R'!O62</f>
        <v>-1.7348675382881835E-2</v>
      </c>
      <c r="P63" s="8"/>
    </row>
    <row r="64" spans="1:16" x14ac:dyDescent="0.25">
      <c r="A64" s="7" t="s">
        <v>94</v>
      </c>
      <c r="B64" s="74">
        <f>('CpH CPI_R'!B64-'CpH CPI_R'!B63)/'CpH CPI_R'!B63</f>
        <v>1.5376475373843913E-2</v>
      </c>
      <c r="C64" s="74">
        <f>('CpH CPI_R'!C64-'CpH CPI_R'!C63)/'CpH CPI_R'!C63</f>
        <v>-3.4837112049890258E-3</v>
      </c>
      <c r="D64" s="74">
        <f>('CpH CPI_R'!D64-'CpH CPI_R'!D63)/'CpH CPI_R'!D63</f>
        <v>2.4203666450931211E-2</v>
      </c>
      <c r="E64" s="74">
        <f>('CpH CPI_R'!E64-'CpH CPI_R'!E63)/'CpH CPI_R'!E63</f>
        <v>5.2780869436478278E-2</v>
      </c>
      <c r="F64" s="74">
        <f>('CpH CPI_R'!F64-'CpH CPI_R'!F63)/'CpH CPI_R'!F63</f>
        <v>-3.0803375216003549E-2</v>
      </c>
      <c r="G64" s="74">
        <f>('CpH CPI_R'!G64-'CpH CPI_R'!G63)/'CpH CPI_R'!G63</f>
        <v>8.251072083222187E-2</v>
      </c>
      <c r="H64" s="74">
        <f>('CpH CPI_R'!H64-'CpH CPI_R'!H63)/'CpH CPI_R'!H63</f>
        <v>-3.1668393104813813E-2</v>
      </c>
      <c r="I64" s="74">
        <f>('CpH CPI_R'!I64-'CpH CPI_R'!I63)/'CpH CPI_R'!I63</f>
        <v>1.1820015117955303E-2</v>
      </c>
      <c r="J64" s="74">
        <f>('CpH CPI_R'!J64-'CpH CPI_R'!J63)/'CpH CPI_R'!J63</f>
        <v>-1.982453804261828E-3</v>
      </c>
      <c r="K64" s="74">
        <f>('CpH CPI_R'!K64-'CpH CPI_R'!K63)/'CpH CPI_R'!K63</f>
        <v>8.2386988799797903E-2</v>
      </c>
      <c r="L64" s="74">
        <f>('CpH CPI_R'!L64-'CpH CPI_R'!L63)/'CpH CPI_R'!L63</f>
        <v>-2.8656839360629931E-3</v>
      </c>
      <c r="M64" s="74">
        <f>('CpH CPI_R'!M64-'CpH CPI_R'!M63)/'CpH CPI_R'!M63</f>
        <v>-2.292467713750829E-2</v>
      </c>
      <c r="N64" s="74">
        <f>('CpH CPI_R'!N64-'CpH CPI_R'!N63)/'CpH CPI_R'!N63</f>
        <v>-3.1455245595469694E-2</v>
      </c>
      <c r="O64" s="74">
        <f>('CpH CPI_R'!O64-'CpH CPI_R'!O63)/'CpH CPI_R'!O63</f>
        <v>-9.3241640269444807E-3</v>
      </c>
      <c r="P64" s="8"/>
    </row>
    <row r="65" spans="1:16" x14ac:dyDescent="0.25">
      <c r="A65" s="7" t="s">
        <v>95</v>
      </c>
      <c r="B65" s="74">
        <f>('CpH CPI_R'!B65-'CpH CPI_R'!B64)/'CpH CPI_R'!B64</f>
        <v>-4.9553475551713459E-2</v>
      </c>
      <c r="C65" s="74">
        <f>('CpH CPI_R'!C65-'CpH CPI_R'!C64)/'CpH CPI_R'!C64</f>
        <v>-3.1913625300863294E-2</v>
      </c>
      <c r="D65" s="74">
        <f>('CpH CPI_R'!D65-'CpH CPI_R'!D64)/'CpH CPI_R'!D64</f>
        <v>5.0959522307831946E-3</v>
      </c>
      <c r="E65" s="74">
        <f>('CpH CPI_R'!E65-'CpH CPI_R'!E64)/'CpH CPI_R'!E64</f>
        <v>-5.1883581973430064E-2</v>
      </c>
      <c r="F65" s="74">
        <f>('CpH CPI_R'!F65-'CpH CPI_R'!F64)/'CpH CPI_R'!F64</f>
        <v>3.283451486830619E-3</v>
      </c>
      <c r="G65" s="74">
        <f>('CpH CPI_R'!G65-'CpH CPI_R'!G64)/'CpH CPI_R'!G64</f>
        <v>-1.6534733640912663E-2</v>
      </c>
      <c r="H65" s="74">
        <f>('CpH CPI_R'!H65-'CpH CPI_R'!H64)/'CpH CPI_R'!H64</f>
        <v>-3.9900226801335134E-2</v>
      </c>
      <c r="I65" s="74">
        <f>('CpH CPI_R'!I65-'CpH CPI_R'!I64)/'CpH CPI_R'!I64</f>
        <v>3.1627259095057665E-4</v>
      </c>
      <c r="J65" s="74">
        <f>('CpH CPI_R'!J65-'CpH CPI_R'!J64)/'CpH CPI_R'!J64</f>
        <v>7.1137341128540699E-2</v>
      </c>
      <c r="K65" s="74">
        <f>('CpH CPI_R'!K65-'CpH CPI_R'!K64)/'CpH CPI_R'!K64</f>
        <v>-3.6444106219788337E-2</v>
      </c>
      <c r="L65" s="74">
        <f>('CpH CPI_R'!L65-'CpH CPI_R'!L64)/'CpH CPI_R'!L64</f>
        <v>6.5808194325049377E-2</v>
      </c>
      <c r="M65" s="74">
        <f>('CpH CPI_R'!M65-'CpH CPI_R'!M64)/'CpH CPI_R'!M64</f>
        <v>4.7211280276130196E-2</v>
      </c>
      <c r="N65" s="74">
        <f>('CpH CPI_R'!N65-'CpH CPI_R'!N64)/'CpH CPI_R'!N64</f>
        <v>1.7744852251976018E-2</v>
      </c>
      <c r="O65" s="74">
        <f>('CpH CPI_R'!O65-'CpH CPI_R'!O64)/'CpH CPI_R'!O64</f>
        <v>1.2102031597367825E-2</v>
      </c>
      <c r="P65" s="8"/>
    </row>
    <row r="66" spans="1:16" x14ac:dyDescent="0.25">
      <c r="A66" s="7" t="s">
        <v>96</v>
      </c>
      <c r="B66" s="74">
        <f>('CpH CPI_R'!B66-'CpH CPI_R'!B65)/'CpH CPI_R'!B65</f>
        <v>-4.7365588799062143E-2</v>
      </c>
      <c r="C66" s="74">
        <f>('CpH CPI_R'!C66-'CpH CPI_R'!C65)/'CpH CPI_R'!C65</f>
        <v>1.5210377658206975E-3</v>
      </c>
      <c r="D66" s="74">
        <f>('CpH CPI_R'!D66-'CpH CPI_R'!D65)/'CpH CPI_R'!D65</f>
        <v>-2.0640790828053725E-2</v>
      </c>
      <c r="E66" s="74">
        <f>('CpH CPI_R'!E66-'CpH CPI_R'!E65)/'CpH CPI_R'!E65</f>
        <v>-4.023632371521247E-3</v>
      </c>
      <c r="F66" s="74">
        <f>('CpH CPI_R'!F66-'CpH CPI_R'!F65)/'CpH CPI_R'!F65</f>
        <v>1.8682320811649163E-2</v>
      </c>
      <c r="G66" s="74">
        <f>('CpH CPI_R'!G66-'CpH CPI_R'!G65)/'CpH CPI_R'!G65</f>
        <v>-1.9770139231251874E-2</v>
      </c>
      <c r="H66" s="74">
        <f>('CpH CPI_R'!H66-'CpH CPI_R'!H65)/'CpH CPI_R'!H65</f>
        <v>4.3899011744209286E-2</v>
      </c>
      <c r="I66" s="74">
        <f>('CpH CPI_R'!I66-'CpH CPI_R'!I65)/'CpH CPI_R'!I65</f>
        <v>-2.6085716766268838E-2</v>
      </c>
      <c r="J66" s="74">
        <f>('CpH CPI_R'!J66-'CpH CPI_R'!J65)/'CpH CPI_R'!J65</f>
        <v>-1.1672793721590146E-2</v>
      </c>
      <c r="K66" s="74">
        <f>('CpH CPI_R'!K66-'CpH CPI_R'!K65)/'CpH CPI_R'!K65</f>
        <v>4.6639406281990696E-2</v>
      </c>
      <c r="L66" s="74">
        <f>('CpH CPI_R'!L66-'CpH CPI_R'!L65)/'CpH CPI_R'!L65</f>
        <v>-2.9466060798526414E-2</v>
      </c>
      <c r="M66" s="74">
        <f>('CpH CPI_R'!M66-'CpH CPI_R'!M65)/'CpH CPI_R'!M65</f>
        <v>-5.3156353164277165E-2</v>
      </c>
      <c r="N66" s="74">
        <f>('CpH CPI_R'!N66-'CpH CPI_R'!N65)/'CpH CPI_R'!N65</f>
        <v>8.7866645365589306E-3</v>
      </c>
      <c r="O66" s="74">
        <f>('CpH CPI_R'!O66-'CpH CPI_R'!O65)/'CpH CPI_R'!O65</f>
        <v>-2.995538975647162E-2</v>
      </c>
      <c r="P66" s="8"/>
    </row>
    <row r="67" spans="1:16" x14ac:dyDescent="0.25">
      <c r="A67" s="7" t="s">
        <v>97</v>
      </c>
      <c r="B67" s="74">
        <f>('CpH CPI_R'!B67-'CpH CPI_R'!B66)/'CpH CPI_R'!B66</f>
        <v>0.29210567325933928</v>
      </c>
      <c r="C67" s="74">
        <f>('CpH CPI_R'!C67-'CpH CPI_R'!C66)/'CpH CPI_R'!C66</f>
        <v>1.7489600708157794E-2</v>
      </c>
      <c r="D67" s="74">
        <f>('CpH CPI_R'!D67-'CpH CPI_R'!D66)/'CpH CPI_R'!D66</f>
        <v>2.898181616056717E-3</v>
      </c>
      <c r="E67" s="74">
        <f>('CpH CPI_R'!E67-'CpH CPI_R'!E66)/'CpH CPI_R'!E66</f>
        <v>5.5703343702491713E-3</v>
      </c>
      <c r="F67" s="74">
        <f>('CpH CPI_R'!F67-'CpH CPI_R'!F66)/'CpH CPI_R'!F66</f>
        <v>-1.3463990063493636E-2</v>
      </c>
      <c r="G67" s="74">
        <f>('CpH CPI_R'!G67-'CpH CPI_R'!G66)/'CpH CPI_R'!G66</f>
        <v>-2.87304133517369E-2</v>
      </c>
      <c r="H67" s="74">
        <f>('CpH CPI_R'!H67-'CpH CPI_R'!H66)/'CpH CPI_R'!H66</f>
        <v>-6.6398618329546683E-3</v>
      </c>
      <c r="I67" s="74">
        <f>('CpH CPI_R'!I67-'CpH CPI_R'!I66)/'CpH CPI_R'!I66</f>
        <v>1.9572376578880345E-2</v>
      </c>
      <c r="J67" s="74">
        <f>('CpH CPI_R'!J67-'CpH CPI_R'!J66)/'CpH CPI_R'!J66</f>
        <v>-7.0037114327105424E-2</v>
      </c>
      <c r="K67" s="74">
        <f>('CpH CPI_R'!K67-'CpH CPI_R'!K66)/'CpH CPI_R'!K66</f>
        <v>-2.0116370791133934E-2</v>
      </c>
      <c r="L67" s="74">
        <f>('CpH CPI_R'!L67-'CpH CPI_R'!L66)/'CpH CPI_R'!L66</f>
        <v>2.4320974115429755E-2</v>
      </c>
      <c r="M67" s="74">
        <f>('CpH CPI_R'!M67-'CpH CPI_R'!M66)/'CpH CPI_R'!M66</f>
        <v>7.8482971092637081E-3</v>
      </c>
      <c r="N67" s="74">
        <f>('CpH CPI_R'!N67-'CpH CPI_R'!N66)/'CpH CPI_R'!N66</f>
        <v>-1.5297022695648987E-2</v>
      </c>
      <c r="O67" s="74">
        <f>('CpH CPI_R'!O67-'CpH CPI_R'!O66)/'CpH CPI_R'!O66</f>
        <v>2.8015953479512804E-2</v>
      </c>
      <c r="P67" s="8"/>
    </row>
    <row r="68" spans="1:16" x14ac:dyDescent="0.25">
      <c r="A68" s="7" t="s">
        <v>98</v>
      </c>
      <c r="B68" s="74">
        <f>('CpH CPI_R'!B68-'CpH CPI_R'!B67)/'CpH CPI_R'!B67</f>
        <v>-0.16088193487563968</v>
      </c>
      <c r="C68" s="74">
        <f>('CpH CPI_R'!C68-'CpH CPI_R'!C67)/'CpH CPI_R'!C67</f>
        <v>-1.086484826021139E-2</v>
      </c>
      <c r="D68" s="74">
        <f>('CpH CPI_R'!D68-'CpH CPI_R'!D67)/'CpH CPI_R'!D67</f>
        <v>1.5981123795837755E-3</v>
      </c>
      <c r="E68" s="74">
        <f>('CpH CPI_R'!E68-'CpH CPI_R'!E67)/'CpH CPI_R'!E67</f>
        <v>-2.5750750084948114E-2</v>
      </c>
      <c r="F68" s="74">
        <f>('CpH CPI_R'!F68-'CpH CPI_R'!F67)/'CpH CPI_R'!F67</f>
        <v>4.6710384274940259E-2</v>
      </c>
      <c r="G68" s="74">
        <f>('CpH CPI_R'!G68-'CpH CPI_R'!G67)/'CpH CPI_R'!G67</f>
        <v>2.0090356881090801E-2</v>
      </c>
      <c r="H68" s="74">
        <f>('CpH CPI_R'!H68-'CpH CPI_R'!H67)/'CpH CPI_R'!H67</f>
        <v>-2.9919130347350496E-3</v>
      </c>
      <c r="I68" s="74">
        <f>('CpH CPI_R'!I68-'CpH CPI_R'!I67)/'CpH CPI_R'!I67</f>
        <v>5.4124039013081979E-3</v>
      </c>
      <c r="J68" s="74">
        <f>('CpH CPI_R'!J68-'CpH CPI_R'!J67)/'CpH CPI_R'!J67</f>
        <v>2.4478068411424969E-2</v>
      </c>
      <c r="K68" s="74">
        <f>('CpH CPI_R'!K68-'CpH CPI_R'!K67)/'CpH CPI_R'!K67</f>
        <v>8.0764091579961245E-3</v>
      </c>
      <c r="L68" s="74">
        <f>('CpH CPI_R'!L68-'CpH CPI_R'!L67)/'CpH CPI_R'!L67</f>
        <v>-6.1771077482611084E-2</v>
      </c>
      <c r="M68" s="74">
        <f>('CpH CPI_R'!M68-'CpH CPI_R'!M67)/'CpH CPI_R'!M67</f>
        <v>-2.4877792171269623E-2</v>
      </c>
      <c r="N68" s="74">
        <f>('CpH CPI_R'!N68-'CpH CPI_R'!N67)/'CpH CPI_R'!N67</f>
        <v>-4.1134708948860083E-3</v>
      </c>
      <c r="O68" s="74">
        <f>('CpH CPI_R'!O68-'CpH CPI_R'!O67)/'CpH CPI_R'!O67</f>
        <v>-1.9608536937691688E-2</v>
      </c>
      <c r="P68" s="8"/>
    </row>
    <row r="69" spans="1:16" x14ac:dyDescent="0.25">
      <c r="A69" s="7" t="s">
        <v>99</v>
      </c>
      <c r="B69" s="74">
        <f>('CpH CPI_R'!B69-'CpH CPI_R'!B68)/'CpH CPI_R'!B68</f>
        <v>1.8834059630439031E-2</v>
      </c>
      <c r="C69" s="74">
        <f>('CpH CPI_R'!C69-'CpH CPI_R'!C68)/'CpH CPI_R'!C68</f>
        <v>4.9642397352481694E-2</v>
      </c>
      <c r="D69" s="74">
        <f>('CpH CPI_R'!D69-'CpH CPI_R'!D68)/'CpH CPI_R'!D68</f>
        <v>-1.1020067506793369E-2</v>
      </c>
      <c r="E69" s="74">
        <f>('CpH CPI_R'!E69-'CpH CPI_R'!E68)/'CpH CPI_R'!E68</f>
        <v>2.715956104951462E-2</v>
      </c>
      <c r="F69" s="74">
        <f>('CpH CPI_R'!F69-'CpH CPI_R'!F68)/'CpH CPI_R'!F68</f>
        <v>-4.4167385411385297E-2</v>
      </c>
      <c r="G69" s="74">
        <f>('CpH CPI_R'!G69-'CpH CPI_R'!G68)/'CpH CPI_R'!G68</f>
        <v>2.278065478933923E-2</v>
      </c>
      <c r="H69" s="74">
        <f>('CpH CPI_R'!H69-'CpH CPI_R'!H68)/'CpH CPI_R'!H68</f>
        <v>-2.8537880121668798E-2</v>
      </c>
      <c r="I69" s="74">
        <f>('CpH CPI_R'!I69-'CpH CPI_R'!I68)/'CpH CPI_R'!I68</f>
        <v>-1.8773095653530619E-2</v>
      </c>
      <c r="J69" s="74">
        <f>('CpH CPI_R'!J69-'CpH CPI_R'!J68)/'CpH CPI_R'!J68</f>
        <v>1.1334498016237803E-2</v>
      </c>
      <c r="K69" s="74">
        <f>('CpH CPI_R'!K69-'CpH CPI_R'!K68)/'CpH CPI_R'!K68</f>
        <v>2.9006450337626995E-2</v>
      </c>
      <c r="L69" s="74">
        <f>('CpH CPI_R'!L69-'CpH CPI_R'!L68)/'CpH CPI_R'!L68</f>
        <v>5.6673639487555071E-2</v>
      </c>
      <c r="M69" s="74">
        <f>('CpH CPI_R'!M69-'CpH CPI_R'!M68)/'CpH CPI_R'!M68</f>
        <v>4.2914309788261527E-3</v>
      </c>
      <c r="N69" s="74">
        <f>('CpH CPI_R'!N69-'CpH CPI_R'!N68)/'CpH CPI_R'!N68</f>
        <v>-8.5447774162220151E-3</v>
      </c>
      <c r="O69" s="74">
        <f>('CpH CPI_R'!O69-'CpH CPI_R'!O68)/'CpH CPI_R'!O68</f>
        <v>-2.2922332604360312E-2</v>
      </c>
      <c r="P69" s="8"/>
    </row>
    <row r="70" spans="1:16" x14ac:dyDescent="0.25">
      <c r="A70" s="7" t="s">
        <v>100</v>
      </c>
      <c r="B70" s="74">
        <f>('CpH CPI_R'!B70-'CpH CPI_R'!B69)/'CpH CPI_R'!B69</f>
        <v>-0.18159465422968701</v>
      </c>
      <c r="C70" s="74">
        <f>('CpH CPI_R'!C70-'CpH CPI_R'!C69)/'CpH CPI_R'!C69</f>
        <v>-9.8439014086563276E-2</v>
      </c>
      <c r="D70" s="74">
        <f>('CpH CPI_R'!D70-'CpH CPI_R'!D69)/'CpH CPI_R'!D69</f>
        <v>-3.0603457583950702E-3</v>
      </c>
      <c r="E70" s="74">
        <f>('CpH CPI_R'!E70-'CpH CPI_R'!E69)/'CpH CPI_R'!E69</f>
        <v>-5.5360895870103691E-2</v>
      </c>
      <c r="F70" s="74">
        <f>('CpH CPI_R'!F70-'CpH CPI_R'!F69)/'CpH CPI_R'!F69</f>
        <v>1.4624036112511046E-2</v>
      </c>
      <c r="G70" s="74">
        <f>('CpH CPI_R'!G70-'CpH CPI_R'!G69)/'CpH CPI_R'!G69</f>
        <v>-5.5760410486398154E-2</v>
      </c>
      <c r="H70" s="74">
        <f>('CpH CPI_R'!H70-'CpH CPI_R'!H69)/'CpH CPI_R'!H69</f>
        <v>1.8343364890969934E-2</v>
      </c>
      <c r="I70" s="74">
        <f>('CpH CPI_R'!I70-'CpH CPI_R'!I69)/'CpH CPI_R'!I69</f>
        <v>6.5974695537964669E-3</v>
      </c>
      <c r="J70" s="74">
        <f>('CpH CPI_R'!J70-'CpH CPI_R'!J69)/'CpH CPI_R'!J69</f>
        <v>4.0053789538079219E-2</v>
      </c>
      <c r="K70" s="74">
        <f>('CpH CPI_R'!K70-'CpH CPI_R'!K69)/'CpH CPI_R'!K69</f>
        <v>-8.8388190975330849E-2</v>
      </c>
      <c r="L70" s="74">
        <f>('CpH CPI_R'!L70-'CpH CPI_R'!L69)/'CpH CPI_R'!L69</f>
        <v>-5.5796037465307542E-2</v>
      </c>
      <c r="M70" s="74">
        <f>('CpH CPI_R'!M70-'CpH CPI_R'!M69)/'CpH CPI_R'!M69</f>
        <v>3.4975725894056488E-2</v>
      </c>
      <c r="N70" s="74">
        <f>('CpH CPI_R'!N70-'CpH CPI_R'!N69)/'CpH CPI_R'!N69</f>
        <v>-2.5220233208137908E-2</v>
      </c>
      <c r="O70" s="74">
        <f>('CpH CPI_R'!O70-'CpH CPI_R'!O69)/'CpH CPI_R'!O69</f>
        <v>-1.1314894219197714E-2</v>
      </c>
      <c r="P70" s="8"/>
    </row>
    <row r="71" spans="1:16" x14ac:dyDescent="0.25">
      <c r="A71" s="7" t="s">
        <v>101</v>
      </c>
      <c r="B71" s="74">
        <f>('CpH CPI_R'!B71-'CpH CPI_R'!B70)/'CpH CPI_R'!B70</f>
        <v>9.7232610234652614E-2</v>
      </c>
      <c r="C71" s="74">
        <f>('CpH CPI_R'!C71-'CpH CPI_R'!C70)/'CpH CPI_R'!C70</f>
        <v>0.11914853975464362</v>
      </c>
      <c r="D71" s="74">
        <f>('CpH CPI_R'!D71-'CpH CPI_R'!D70)/'CpH CPI_R'!D70</f>
        <v>1.9608590049374673E-2</v>
      </c>
      <c r="E71" s="74">
        <f>('CpH CPI_R'!E71-'CpH CPI_R'!E70)/'CpH CPI_R'!E70</f>
        <v>6.1354930978390699E-3</v>
      </c>
      <c r="F71" s="74">
        <f>('CpH CPI_R'!F71-'CpH CPI_R'!F70)/'CpH CPI_R'!F70</f>
        <v>-1.5927561707795145E-2</v>
      </c>
      <c r="G71" s="74">
        <f>('CpH CPI_R'!G71-'CpH CPI_R'!G70)/'CpH CPI_R'!G70</f>
        <v>3.3461809391493659E-2</v>
      </c>
      <c r="H71" s="74">
        <f>('CpH CPI_R'!H71-'CpH CPI_R'!H70)/'CpH CPI_R'!H70</f>
        <v>-1.3426232330223378E-2</v>
      </c>
      <c r="I71" s="74">
        <f>('CpH CPI_R'!I71-'CpH CPI_R'!I70)/'CpH CPI_R'!I70</f>
        <v>4.1605301985441726E-2</v>
      </c>
      <c r="J71" s="74">
        <f>('CpH CPI_R'!J71-'CpH CPI_R'!J70)/'CpH CPI_R'!J70</f>
        <v>-6.0950759836341149E-2</v>
      </c>
      <c r="K71" s="74">
        <f>('CpH CPI_R'!K71-'CpH CPI_R'!K70)/'CpH CPI_R'!K70</f>
        <v>5.9259300087724523E-2</v>
      </c>
      <c r="L71" s="74">
        <f>('CpH CPI_R'!L71-'CpH CPI_R'!L70)/'CpH CPI_R'!L70</f>
        <v>2.781608169686357E-2</v>
      </c>
      <c r="M71" s="74">
        <f>('CpH CPI_R'!M71-'CpH CPI_R'!M70)/'CpH CPI_R'!M70</f>
        <v>-2.5874525175426884E-2</v>
      </c>
      <c r="N71" s="74">
        <f>('CpH CPI_R'!N71-'CpH CPI_R'!N70)/'CpH CPI_R'!N70</f>
        <v>2.4270973381592516E-2</v>
      </c>
      <c r="O71" s="74">
        <f>('CpH CPI_R'!O71-'CpH CPI_R'!O70)/'CpH CPI_R'!O70</f>
        <v>1.45345247530541E-2</v>
      </c>
      <c r="P71" s="8"/>
    </row>
    <row r="72" spans="1:16" x14ac:dyDescent="0.25">
      <c r="A72" s="7" t="s">
        <v>102</v>
      </c>
      <c r="B72" s="74">
        <f>('CpH CPI_R'!B72-'CpH CPI_R'!B71)/'CpH CPI_R'!B71</f>
        <v>0.12085155175874357</v>
      </c>
      <c r="C72" s="74">
        <f>('CpH CPI_R'!C72-'CpH CPI_R'!C71)/'CpH CPI_R'!C71</f>
        <v>-4.5050174656585422E-3</v>
      </c>
      <c r="D72" s="74">
        <f>('CpH CPI_R'!D72-'CpH CPI_R'!D71)/'CpH CPI_R'!D71</f>
        <v>-2.7197349488834496E-2</v>
      </c>
      <c r="E72" s="74">
        <f>('CpH CPI_R'!E72-'CpH CPI_R'!E71)/'CpH CPI_R'!E71</f>
        <v>-1.7521260299314598E-2</v>
      </c>
      <c r="F72" s="74">
        <f>('CpH CPI_R'!F72-'CpH CPI_R'!F71)/'CpH CPI_R'!F71</f>
        <v>-5.315482034431546E-3</v>
      </c>
      <c r="G72" s="74">
        <f>('CpH CPI_R'!G72-'CpH CPI_R'!G71)/'CpH CPI_R'!G71</f>
        <v>-3.8925183953912104E-2</v>
      </c>
      <c r="H72" s="74">
        <f>('CpH CPI_R'!H72-'CpH CPI_R'!H71)/'CpH CPI_R'!H71</f>
        <v>8.2747710373509212E-3</v>
      </c>
      <c r="I72" s="74">
        <f>('CpH CPI_R'!I72-'CpH CPI_R'!I71)/'CpH CPI_R'!I71</f>
        <v>2.3178482187536081E-2</v>
      </c>
      <c r="J72" s="74">
        <f>('CpH CPI_R'!J72-'CpH CPI_R'!J71)/'CpH CPI_R'!J71</f>
        <v>-1.3659045919546002E-3</v>
      </c>
      <c r="K72" s="74">
        <f>('CpH CPI_R'!K72-'CpH CPI_R'!K71)/'CpH CPI_R'!K71</f>
        <v>-6.3606939837857202E-2</v>
      </c>
      <c r="L72" s="74">
        <f>('CpH CPI_R'!L72-'CpH CPI_R'!L71)/'CpH CPI_R'!L71</f>
        <v>1.2655456036206398E-2</v>
      </c>
      <c r="M72" s="74">
        <f>('CpH CPI_R'!M72-'CpH CPI_R'!M71)/'CpH CPI_R'!M71</f>
        <v>-4.4186840906803009E-3</v>
      </c>
      <c r="N72" s="74">
        <f>('CpH CPI_R'!N72-'CpH CPI_R'!N71)/'CpH CPI_R'!N71</f>
        <v>-2.7281885266949548E-2</v>
      </c>
      <c r="O72" s="74">
        <f>('CpH CPI_R'!O72-'CpH CPI_R'!O71)/'CpH CPI_R'!O71</f>
        <v>1.5286175126672344E-2</v>
      </c>
      <c r="P72" s="8"/>
    </row>
    <row r="73" spans="1:16" x14ac:dyDescent="0.25">
      <c r="A73" s="7" t="s">
        <v>103</v>
      </c>
      <c r="B73" s="74">
        <f>('CpH CPI_R'!B73-'CpH CPI_R'!B72)/'CpH CPI_R'!B72</f>
        <v>5.3234752286351689E-2</v>
      </c>
      <c r="C73" s="74">
        <f>('CpH CPI_R'!C73-'CpH CPI_R'!C72)/'CpH CPI_R'!C72</f>
        <v>-3.0979661431060932E-2</v>
      </c>
      <c r="D73" s="74">
        <f>('CpH CPI_R'!D73-'CpH CPI_R'!D72)/'CpH CPI_R'!D72</f>
        <v>-2.2721005289759011E-2</v>
      </c>
      <c r="E73" s="74">
        <f>('CpH CPI_R'!E73-'CpH CPI_R'!E72)/'CpH CPI_R'!E72</f>
        <v>9.9367346160419024E-3</v>
      </c>
      <c r="F73" s="74">
        <f>('CpH CPI_R'!F73-'CpH CPI_R'!F72)/'CpH CPI_R'!F72</f>
        <v>2.8774382691602901E-2</v>
      </c>
      <c r="G73" s="74">
        <f>('CpH CPI_R'!G73-'CpH CPI_R'!G72)/'CpH CPI_R'!G72</f>
        <v>5.4838748852921504E-2</v>
      </c>
      <c r="H73" s="74">
        <f>('CpH CPI_R'!H73-'CpH CPI_R'!H72)/'CpH CPI_R'!H72</f>
        <v>7.7605897855237598E-3</v>
      </c>
      <c r="I73" s="74">
        <f>('CpH CPI_R'!I73-'CpH CPI_R'!I72)/'CpH CPI_R'!I72</f>
        <v>-1.9051931176172317E-2</v>
      </c>
      <c r="J73" s="74">
        <f>('CpH CPI_R'!J73-'CpH CPI_R'!J72)/'CpH CPI_R'!J72</f>
        <v>2.746121036918963E-2</v>
      </c>
      <c r="K73" s="74">
        <f>('CpH CPI_R'!K73-'CpH CPI_R'!K72)/'CpH CPI_R'!K72</f>
        <v>2.4501362778121715E-2</v>
      </c>
      <c r="L73" s="74">
        <f>('CpH CPI_R'!L73-'CpH CPI_R'!L72)/'CpH CPI_R'!L72</f>
        <v>7.4334099900238235E-3</v>
      </c>
      <c r="M73" s="74">
        <f>('CpH CPI_R'!M73-'CpH CPI_R'!M72)/'CpH CPI_R'!M72</f>
        <v>2.7086161866367406E-2</v>
      </c>
      <c r="N73" s="74">
        <f>('CpH CPI_R'!N73-'CpH CPI_R'!N72)/'CpH CPI_R'!N72</f>
        <v>5.3120986460611024E-2</v>
      </c>
      <c r="O73" s="74">
        <f>('CpH CPI_R'!O73-'CpH CPI_R'!O72)/'CpH CPI_R'!O72</f>
        <v>-1.4266500312506846E-2</v>
      </c>
      <c r="P73" s="8"/>
    </row>
    <row r="74" spans="1:16" x14ac:dyDescent="0.25">
      <c r="A74" s="7" t="s">
        <v>104</v>
      </c>
      <c r="B74" s="74">
        <f>('CpH CPI_R'!B74-'CpH CPI_R'!B73)/'CpH CPI_R'!B73</f>
        <v>-0.10163703459786756</v>
      </c>
      <c r="C74" s="74">
        <f>('CpH CPI_R'!C74-'CpH CPI_R'!C73)/'CpH CPI_R'!C73</f>
        <v>0.19363082060456038</v>
      </c>
      <c r="D74" s="74">
        <f>('CpH CPI_R'!D74-'CpH CPI_R'!D73)/'CpH CPI_R'!D73</f>
        <v>2.4216464664458384E-2</v>
      </c>
      <c r="E74" s="74">
        <f>('CpH CPI_R'!E74-'CpH CPI_R'!E73)/'CpH CPI_R'!E73</f>
        <v>-4.7520687313968874E-3</v>
      </c>
      <c r="F74" s="74">
        <f>('CpH CPI_R'!F74-'CpH CPI_R'!F73)/'CpH CPI_R'!F73</f>
        <v>-9.1989563483881546E-3</v>
      </c>
      <c r="G74" s="74">
        <f>('CpH CPI_R'!G74-'CpH CPI_R'!G73)/'CpH CPI_R'!G73</f>
        <v>-1.285841442983282E-3</v>
      </c>
      <c r="H74" s="74">
        <f>('CpH CPI_R'!H74-'CpH CPI_R'!H73)/'CpH CPI_R'!H73</f>
        <v>3.0514343689999241E-2</v>
      </c>
      <c r="I74" s="74">
        <f>('CpH CPI_R'!I74-'CpH CPI_R'!I73)/'CpH CPI_R'!I73</f>
        <v>-3.3749112690373922E-2</v>
      </c>
      <c r="J74" s="74">
        <f>('CpH CPI_R'!J74-'CpH CPI_R'!J73)/'CpH CPI_R'!J73</f>
        <v>6.4423162099517567E-2</v>
      </c>
      <c r="K74" s="74">
        <f>('CpH CPI_R'!K74-'CpH CPI_R'!K73)/'CpH CPI_R'!K73</f>
        <v>-2.1180438146521652E-2</v>
      </c>
      <c r="L74" s="74">
        <f>('CpH CPI_R'!L74-'CpH CPI_R'!L73)/'CpH CPI_R'!L73</f>
        <v>-3.206851687571434E-2</v>
      </c>
      <c r="M74" s="74">
        <f>('CpH CPI_R'!M74-'CpH CPI_R'!M73)/'CpH CPI_R'!M73</f>
        <v>-2.0453939124616446E-2</v>
      </c>
      <c r="N74" s="74">
        <f>('CpH CPI_R'!N74-'CpH CPI_R'!N73)/'CpH CPI_R'!N73</f>
        <v>-2.9369755234764237E-2</v>
      </c>
      <c r="O74" s="74">
        <f>('CpH CPI_R'!O74-'CpH CPI_R'!O73)/'CpH CPI_R'!O73</f>
        <v>-1.9321626227794104E-3</v>
      </c>
      <c r="P74" s="8"/>
    </row>
    <row r="75" spans="1:16" x14ac:dyDescent="0.25">
      <c r="A75" s="7" t="s">
        <v>105</v>
      </c>
      <c r="B75" s="74">
        <f>('CpH CPI_R'!B75-'CpH CPI_R'!B74)/'CpH CPI_R'!B74</f>
        <v>-7.5231074311088997E-2</v>
      </c>
      <c r="C75" s="74">
        <f>('CpH CPI_R'!C75-'CpH CPI_R'!C74)/'CpH CPI_R'!C74</f>
        <v>-8.0965406380681892E-2</v>
      </c>
      <c r="D75" s="74">
        <f>('CpH CPI_R'!D75-'CpH CPI_R'!D74)/'CpH CPI_R'!D74</f>
        <v>9.5413324541814299E-3</v>
      </c>
      <c r="E75" s="74">
        <f>('CpH CPI_R'!E75-'CpH CPI_R'!E74)/'CpH CPI_R'!E74</f>
        <v>8.3129543568393943E-2</v>
      </c>
      <c r="F75" s="74">
        <f>('CpH CPI_R'!F75-'CpH CPI_R'!F74)/'CpH CPI_R'!F74</f>
        <v>3.0801631174180499E-2</v>
      </c>
      <c r="G75" s="74">
        <f>('CpH CPI_R'!G75-'CpH CPI_R'!G74)/'CpH CPI_R'!G74</f>
        <v>4.0773005509778353E-2</v>
      </c>
      <c r="H75" s="74">
        <f>('CpH CPI_R'!H75-'CpH CPI_R'!H74)/'CpH CPI_R'!H74</f>
        <v>-1.7680628659901467E-2</v>
      </c>
      <c r="I75" s="74">
        <f>('CpH CPI_R'!I75-'CpH CPI_R'!I74)/'CpH CPI_R'!I74</f>
        <v>1.2162161122767922E-2</v>
      </c>
      <c r="J75" s="74">
        <f>('CpH CPI_R'!J75-'CpH CPI_R'!J74)/'CpH CPI_R'!J74</f>
        <v>-4.7840707260279933E-2</v>
      </c>
      <c r="K75" s="74">
        <f>('CpH CPI_R'!K75-'CpH CPI_R'!K74)/'CpH CPI_R'!K74</f>
        <v>3.5894259965055152E-2</v>
      </c>
      <c r="L75" s="74">
        <f>('CpH CPI_R'!L75-'CpH CPI_R'!L74)/'CpH CPI_R'!L74</f>
        <v>-7.3468667421350588E-3</v>
      </c>
      <c r="M75" s="74">
        <f>('CpH CPI_R'!M75-'CpH CPI_R'!M74)/'CpH CPI_R'!M74</f>
        <v>3.2942060925725304E-2</v>
      </c>
      <c r="N75" s="74">
        <f>('CpH CPI_R'!N75-'CpH CPI_R'!N74)/'CpH CPI_R'!N74</f>
        <v>-3.2214214436378907E-3</v>
      </c>
      <c r="O75" s="74">
        <f>('CpH CPI_R'!O75-'CpH CPI_R'!O74)/'CpH CPI_R'!O74</f>
        <v>3.4165543087207942E-2</v>
      </c>
      <c r="P75" s="8"/>
    </row>
    <row r="76" spans="1:16" x14ac:dyDescent="0.25">
      <c r="A76" s="7" t="s">
        <v>106</v>
      </c>
      <c r="B76" s="74">
        <f>('CpH CPI_R'!B76-'CpH CPI_R'!B75)/'CpH CPI_R'!B75</f>
        <v>0.17306670096824425</v>
      </c>
      <c r="C76" s="74">
        <f>('CpH CPI_R'!C76-'CpH CPI_R'!C75)/'CpH CPI_R'!C75</f>
        <v>-1.9630259994930302E-2</v>
      </c>
      <c r="D76" s="74">
        <f>('CpH CPI_R'!D76-'CpH CPI_R'!D75)/'CpH CPI_R'!D75</f>
        <v>1.0771550647409485E-2</v>
      </c>
      <c r="E76" s="74">
        <f>('CpH CPI_R'!E76-'CpH CPI_R'!E75)/'CpH CPI_R'!E75</f>
        <v>-5.8520266751373512E-3</v>
      </c>
      <c r="F76" s="74">
        <f>('CpH CPI_R'!F76-'CpH CPI_R'!F75)/'CpH CPI_R'!F75</f>
        <v>5.0273341744704568E-3</v>
      </c>
      <c r="G76" s="74">
        <f>('CpH CPI_R'!G76-'CpH CPI_R'!G75)/'CpH CPI_R'!G75</f>
        <v>-5.9909197833831522E-2</v>
      </c>
      <c r="H76" s="74">
        <f>('CpH CPI_R'!H76-'CpH CPI_R'!H75)/'CpH CPI_R'!H75</f>
        <v>1.8089952719220745E-2</v>
      </c>
      <c r="I76" s="74">
        <f>('CpH CPI_R'!I76-'CpH CPI_R'!I75)/'CpH CPI_R'!I75</f>
        <v>5.508230271903438E-2</v>
      </c>
      <c r="J76" s="74">
        <f>('CpH CPI_R'!J76-'CpH CPI_R'!J75)/'CpH CPI_R'!J75</f>
        <v>1.4739680044994352E-2</v>
      </c>
      <c r="K76" s="74">
        <f>('CpH CPI_R'!K76-'CpH CPI_R'!K75)/'CpH CPI_R'!K75</f>
        <v>-2.977755149566334E-3</v>
      </c>
      <c r="L76" s="74">
        <f>('CpH CPI_R'!L76-'CpH CPI_R'!L75)/'CpH CPI_R'!L75</f>
        <v>9.1722834683579876E-2</v>
      </c>
      <c r="M76" s="74">
        <f>('CpH CPI_R'!M76-'CpH CPI_R'!M75)/'CpH CPI_R'!M75</f>
        <v>-2.1174040894151647E-2</v>
      </c>
      <c r="N76" s="74">
        <f>('CpH CPI_R'!N76-'CpH CPI_R'!N75)/'CpH CPI_R'!N75</f>
        <v>-2.8187767232078884E-3</v>
      </c>
      <c r="O76" s="74">
        <f>('CpH CPI_R'!O76-'CpH CPI_R'!O75)/'CpH CPI_R'!O75</f>
        <v>-1.2968801731606135E-2</v>
      </c>
      <c r="P76" s="8"/>
    </row>
    <row r="77" spans="1:16" x14ac:dyDescent="0.25">
      <c r="A77" s="7" t="s">
        <v>107</v>
      </c>
      <c r="B77" s="74">
        <f>('CpH CPI_R'!B77-'CpH CPI_R'!B76)/'CpH CPI_R'!B76</f>
        <v>-0.15874546092180897</v>
      </c>
      <c r="C77" s="74">
        <f>('CpH CPI_R'!C77-'CpH CPI_R'!C76)/'CpH CPI_R'!C76</f>
        <v>2.0538424221725401E-2</v>
      </c>
      <c r="D77" s="74">
        <f>('CpH CPI_R'!D77-'CpH CPI_R'!D76)/'CpH CPI_R'!D76</f>
        <v>-2.3472445616614719E-2</v>
      </c>
      <c r="E77" s="74">
        <f>('CpH CPI_R'!E77-'CpH CPI_R'!E76)/'CpH CPI_R'!E76</f>
        <v>-3.5600354021805003E-2</v>
      </c>
      <c r="F77" s="74">
        <f>('CpH CPI_R'!F77-'CpH CPI_R'!F76)/'CpH CPI_R'!F76</f>
        <v>-2.0874134066864641E-2</v>
      </c>
      <c r="G77" s="74">
        <f>('CpH CPI_R'!G77-'CpH CPI_R'!G76)/'CpH CPI_R'!G76</f>
        <v>7.8615835308951075E-3</v>
      </c>
      <c r="H77" s="74">
        <f>('CpH CPI_R'!H77-'CpH CPI_R'!H76)/'CpH CPI_R'!H76</f>
        <v>-2.0704094100357797E-3</v>
      </c>
      <c r="I77" s="74">
        <f>('CpH CPI_R'!I77-'CpH CPI_R'!I76)/'CpH CPI_R'!I76</f>
        <v>-2.0822581578185298E-2</v>
      </c>
      <c r="J77" s="74">
        <f>('CpH CPI_R'!J77-'CpH CPI_R'!J76)/'CpH CPI_R'!J76</f>
        <v>1.9985404397308126E-2</v>
      </c>
      <c r="K77" s="74">
        <f>('CpH CPI_R'!K77-'CpH CPI_R'!K76)/'CpH CPI_R'!K76</f>
        <v>-3.1885108682726447E-2</v>
      </c>
      <c r="L77" s="74">
        <f>('CpH CPI_R'!L77-'CpH CPI_R'!L76)/'CpH CPI_R'!L76</f>
        <v>-2.2083947168694832E-2</v>
      </c>
      <c r="M77" s="74">
        <f>('CpH CPI_R'!M77-'CpH CPI_R'!M76)/'CpH CPI_R'!M76</f>
        <v>-1.6618622384501319E-2</v>
      </c>
      <c r="N77" s="74">
        <f>('CpH CPI_R'!N77-'CpH CPI_R'!N76)/'CpH CPI_R'!N76</f>
        <v>9.5602500729039652E-3</v>
      </c>
      <c r="O77" s="74">
        <f>('CpH CPI_R'!O77-'CpH CPI_R'!O76)/'CpH CPI_R'!O76</f>
        <v>-1.9133283533361641E-2</v>
      </c>
      <c r="P77" s="8"/>
    </row>
    <row r="78" spans="1:16" x14ac:dyDescent="0.25">
      <c r="A78" s="7" t="s">
        <v>108</v>
      </c>
      <c r="B78" s="74">
        <f>('CpH CPI_R'!B78-'CpH CPI_R'!B77)/'CpH CPI_R'!B77</f>
        <v>0.15415352510981892</v>
      </c>
      <c r="C78" s="74">
        <f>('CpH CPI_R'!C78-'CpH CPI_R'!C77)/'CpH CPI_R'!C77</f>
        <v>-2.9868599583286082E-2</v>
      </c>
      <c r="D78" s="74">
        <f>('CpH CPI_R'!D78-'CpH CPI_R'!D77)/'CpH CPI_R'!D77</f>
        <v>4.4174149977979103E-2</v>
      </c>
      <c r="E78" s="74">
        <f>('CpH CPI_R'!E78-'CpH CPI_R'!E77)/'CpH CPI_R'!E77</f>
        <v>-1.2687718740376356E-2</v>
      </c>
      <c r="F78" s="74">
        <f>('CpH CPI_R'!F78-'CpH CPI_R'!F77)/'CpH CPI_R'!F77</f>
        <v>-2.1208948310076765E-2</v>
      </c>
      <c r="G78" s="74">
        <f>('CpH CPI_R'!G78-'CpH CPI_R'!G77)/'CpH CPI_R'!G77</f>
        <v>-2.4295352850101377E-2</v>
      </c>
      <c r="H78" s="74">
        <f>('CpH CPI_R'!H78-'CpH CPI_R'!H77)/'CpH CPI_R'!H77</f>
        <v>3.3929451175404808E-2</v>
      </c>
      <c r="I78" s="74">
        <f>('CpH CPI_R'!I78-'CpH CPI_R'!I77)/'CpH CPI_R'!I77</f>
        <v>-1.6806621898234588E-2</v>
      </c>
      <c r="J78" s="74">
        <f>('CpH CPI_R'!J78-'CpH CPI_R'!J77)/'CpH CPI_R'!J77</f>
        <v>7.4652017176264109E-3</v>
      </c>
      <c r="K78" s="74">
        <f>('CpH CPI_R'!K78-'CpH CPI_R'!K77)/'CpH CPI_R'!K77</f>
        <v>5.6958019261439979E-2</v>
      </c>
      <c r="L78" s="74">
        <f>('CpH CPI_R'!L78-'CpH CPI_R'!L77)/'CpH CPI_R'!L77</f>
        <v>9.6815939331298465E-3</v>
      </c>
      <c r="M78" s="74">
        <f>('CpH CPI_R'!M78-'CpH CPI_R'!M77)/'CpH CPI_R'!M77</f>
        <v>2.8507249502150764E-2</v>
      </c>
      <c r="N78" s="74">
        <f>('CpH CPI_R'!N78-'CpH CPI_R'!N77)/'CpH CPI_R'!N77</f>
        <v>-4.4154629319126766E-3</v>
      </c>
      <c r="O78" s="74">
        <f>('CpH CPI_R'!O78-'CpH CPI_R'!O77)/'CpH CPI_R'!O77</f>
        <v>2.7372415672573834E-2</v>
      </c>
      <c r="P78" s="8"/>
    </row>
    <row r="79" spans="1:16" x14ac:dyDescent="0.25">
      <c r="A79" s="7" t="s">
        <v>109</v>
      </c>
      <c r="B79" s="74">
        <f>('CpH CPI_R'!B79-'CpH CPI_R'!B78)/'CpH CPI_R'!B78</f>
        <v>-4.6774893174075023E-2</v>
      </c>
      <c r="C79" s="74">
        <f>('CpH CPI_R'!C79-'CpH CPI_R'!C78)/'CpH CPI_R'!C78</f>
        <v>0.1050462538272168</v>
      </c>
      <c r="D79" s="74">
        <f>('CpH CPI_R'!D79-'CpH CPI_R'!D78)/'CpH CPI_R'!D78</f>
        <v>-9.2840964783244308E-3</v>
      </c>
      <c r="E79" s="74">
        <f>('CpH CPI_R'!E79-'CpH CPI_R'!E78)/'CpH CPI_R'!E78</f>
        <v>3.4711058147269463E-2</v>
      </c>
      <c r="F79" s="74">
        <f>('CpH CPI_R'!F79-'CpH CPI_R'!F78)/'CpH CPI_R'!F78</f>
        <v>3.478849560633504E-2</v>
      </c>
      <c r="G79" s="74">
        <f>('CpH CPI_R'!G79-'CpH CPI_R'!G78)/'CpH CPI_R'!G78</f>
        <v>0.11545155988756226</v>
      </c>
      <c r="H79" s="74">
        <f>('CpH CPI_R'!H79-'CpH CPI_R'!H78)/'CpH CPI_R'!H78</f>
        <v>-3.3873786283326206E-2</v>
      </c>
      <c r="I79" s="74">
        <f>('CpH CPI_R'!I79-'CpH CPI_R'!I78)/'CpH CPI_R'!I78</f>
        <v>7.1722575422014439E-3</v>
      </c>
      <c r="J79" s="74">
        <f>('CpH CPI_R'!J79-'CpH CPI_R'!J78)/'CpH CPI_R'!J78</f>
        <v>1.1945513718795821E-2</v>
      </c>
      <c r="K79" s="74">
        <f>('CpH CPI_R'!K79-'CpH CPI_R'!K78)/'CpH CPI_R'!K78</f>
        <v>-6.8529657725617168E-3</v>
      </c>
      <c r="L79" s="74">
        <f>('CpH CPI_R'!L79-'CpH CPI_R'!L78)/'CpH CPI_R'!L78</f>
        <v>-2.9113635087595631E-2</v>
      </c>
      <c r="M79" s="74">
        <f>('CpH CPI_R'!M79-'CpH CPI_R'!M78)/'CpH CPI_R'!M78</f>
        <v>4.6597982766416253E-2</v>
      </c>
      <c r="N79" s="74">
        <f>('CpH CPI_R'!N79-'CpH CPI_R'!N78)/'CpH CPI_R'!N78</f>
        <v>6.8891464013009478E-3</v>
      </c>
      <c r="O79" s="74">
        <f>('CpH CPI_R'!O79-'CpH CPI_R'!O78)/'CpH CPI_R'!O78</f>
        <v>-6.1987655398028424E-3</v>
      </c>
      <c r="P79" s="8"/>
    </row>
    <row r="80" spans="1:16" x14ac:dyDescent="0.25">
      <c r="A80" s="7" t="s">
        <v>110</v>
      </c>
      <c r="B80" s="74">
        <f>('CpH CPI_R'!B80-'CpH CPI_R'!B79)/'CpH CPI_R'!B79</f>
        <v>0.14914226625143462</v>
      </c>
      <c r="C80" s="74">
        <f>('CpH CPI_R'!C80-'CpH CPI_R'!C79)/'CpH CPI_R'!C79</f>
        <v>-2.564348318289953E-2</v>
      </c>
      <c r="D80" s="74">
        <f>('CpH CPI_R'!D80-'CpH CPI_R'!D79)/'CpH CPI_R'!D79</f>
        <v>3.0410110534251116E-2</v>
      </c>
      <c r="E80" s="74">
        <f>('CpH CPI_R'!E80-'CpH CPI_R'!E79)/'CpH CPI_R'!E79</f>
        <v>-2.3314187355791423E-4</v>
      </c>
      <c r="F80" s="74">
        <f>('CpH CPI_R'!F80-'CpH CPI_R'!F79)/'CpH CPI_R'!F79</f>
        <v>4.6424396371990417E-3</v>
      </c>
      <c r="G80" s="74">
        <f>('CpH CPI_R'!G80-'CpH CPI_R'!G79)/'CpH CPI_R'!G79</f>
        <v>-4.8287061926929664E-2</v>
      </c>
      <c r="H80" s="74">
        <f>('CpH CPI_R'!H80-'CpH CPI_R'!H79)/'CpH CPI_R'!H79</f>
        <v>3.0201194306136239E-2</v>
      </c>
      <c r="I80" s="74">
        <f>('CpH CPI_R'!I80-'CpH CPI_R'!I79)/'CpH CPI_R'!I79</f>
        <v>1.3184459034973527E-2</v>
      </c>
      <c r="J80" s="74">
        <f>('CpH CPI_R'!J80-'CpH CPI_R'!J79)/'CpH CPI_R'!J79</f>
        <v>-3.7926047343260279E-2</v>
      </c>
      <c r="K80" s="74">
        <f>('CpH CPI_R'!K80-'CpH CPI_R'!K79)/'CpH CPI_R'!K79</f>
        <v>1.5932931292411436E-2</v>
      </c>
      <c r="L80" s="74">
        <f>('CpH CPI_R'!L80-'CpH CPI_R'!L79)/'CpH CPI_R'!L79</f>
        <v>0.13364304130857513</v>
      </c>
      <c r="M80" s="74">
        <f>('CpH CPI_R'!M80-'CpH CPI_R'!M79)/'CpH CPI_R'!M79</f>
        <v>-5.3331067994897806E-2</v>
      </c>
      <c r="N80" s="74">
        <f>('CpH CPI_R'!N80-'CpH CPI_R'!N79)/'CpH CPI_R'!N79</f>
        <v>2.6470303846087642E-2</v>
      </c>
      <c r="O80" s="74">
        <f>('CpH CPI_R'!O80-'CpH CPI_R'!O79)/'CpH CPI_R'!O79</f>
        <v>3.0261995920712437E-2</v>
      </c>
      <c r="P80" s="8"/>
    </row>
    <row r="81" spans="1:16" x14ac:dyDescent="0.25">
      <c r="A81" s="7" t="s">
        <v>111</v>
      </c>
      <c r="B81" s="74">
        <f>('CpH CPI_R'!B81-'CpH CPI_R'!B80)/'CpH CPI_R'!B80</f>
        <v>-7.378012246124567E-2</v>
      </c>
      <c r="C81" s="74">
        <f>('CpH CPI_R'!C81-'CpH CPI_R'!C80)/'CpH CPI_R'!C80</f>
        <v>-9.5377256625143222E-2</v>
      </c>
      <c r="D81" s="74">
        <f>('CpH CPI_R'!D81-'CpH CPI_R'!D80)/'CpH CPI_R'!D80</f>
        <v>3.5633426091821377E-4</v>
      </c>
      <c r="E81" s="74">
        <f>('CpH CPI_R'!E81-'CpH CPI_R'!E80)/'CpH CPI_R'!E80</f>
        <v>3.1924362160547309E-2</v>
      </c>
      <c r="F81" s="74">
        <f>('CpH CPI_R'!F81-'CpH CPI_R'!F80)/'CpH CPI_R'!F80</f>
        <v>1.8346686930972435E-2</v>
      </c>
      <c r="G81" s="74">
        <f>('CpH CPI_R'!G81-'CpH CPI_R'!G80)/'CpH CPI_R'!G80</f>
        <v>1.1711410592678885E-2</v>
      </c>
      <c r="H81" s="74">
        <f>('CpH CPI_R'!H81-'CpH CPI_R'!H80)/'CpH CPI_R'!H80</f>
        <v>1.6371168046017185E-2</v>
      </c>
      <c r="I81" s="74">
        <f>('CpH CPI_R'!I81-'CpH CPI_R'!I80)/'CpH CPI_R'!I80</f>
        <v>-3.5873555215108252E-2</v>
      </c>
      <c r="J81" s="74">
        <f>('CpH CPI_R'!J81-'CpH CPI_R'!J80)/'CpH CPI_R'!J80</f>
        <v>5.4356102226267779E-2</v>
      </c>
      <c r="K81" s="74">
        <f>('CpH CPI_R'!K81-'CpH CPI_R'!K80)/'CpH CPI_R'!K80</f>
        <v>-1.5543549041978093E-2</v>
      </c>
      <c r="L81" s="74">
        <f>('CpH CPI_R'!L81-'CpH CPI_R'!L80)/'CpH CPI_R'!L80</f>
        <v>-0.10521750316328461</v>
      </c>
      <c r="M81" s="74">
        <f>('CpH CPI_R'!M81-'CpH CPI_R'!M80)/'CpH CPI_R'!M80</f>
        <v>-7.6084352888227563E-4</v>
      </c>
      <c r="N81" s="74">
        <f>('CpH CPI_R'!N81-'CpH CPI_R'!N80)/'CpH CPI_R'!N80</f>
        <v>-1.3766506359918588E-2</v>
      </c>
      <c r="O81" s="74">
        <f>('CpH CPI_R'!O81-'CpH CPI_R'!O80)/'CpH CPI_R'!O80</f>
        <v>-2.8496127495908605E-2</v>
      </c>
      <c r="P81" s="8"/>
    </row>
    <row r="82" spans="1:16" x14ac:dyDescent="0.25">
      <c r="A82" s="7" t="s">
        <v>112</v>
      </c>
      <c r="B82" s="74">
        <f>('CpH CPI_R'!B82-'CpH CPI_R'!B81)/'CpH CPI_R'!B81</f>
        <v>2.136501494343558E-4</v>
      </c>
      <c r="C82" s="74">
        <f>('CpH CPI_R'!C82-'CpH CPI_R'!C81)/'CpH CPI_R'!C81</f>
        <v>8.6626506347593932E-2</v>
      </c>
      <c r="D82" s="74">
        <f>('CpH CPI_R'!D82-'CpH CPI_R'!D81)/'CpH CPI_R'!D81</f>
        <v>-4.3427722520175772E-2</v>
      </c>
      <c r="E82" s="74">
        <f>('CpH CPI_R'!E82-'CpH CPI_R'!E81)/'CpH CPI_R'!E81</f>
        <v>2.0006124892175309E-2</v>
      </c>
      <c r="F82" s="74">
        <f>('CpH CPI_R'!F82-'CpH CPI_R'!F81)/'CpH CPI_R'!F81</f>
        <v>-3.6286355411118097E-2</v>
      </c>
      <c r="G82" s="74">
        <f>('CpH CPI_R'!G82-'CpH CPI_R'!G81)/'CpH CPI_R'!G81</f>
        <v>-5.9575317943589438E-2</v>
      </c>
      <c r="H82" s="74">
        <f>('CpH CPI_R'!H82-'CpH CPI_R'!H81)/'CpH CPI_R'!H81</f>
        <v>-1.0667869951745927E-2</v>
      </c>
      <c r="I82" s="74">
        <f>('CpH CPI_R'!I82-'CpH CPI_R'!I81)/'CpH CPI_R'!I81</f>
        <v>2.7363206279254679E-2</v>
      </c>
      <c r="J82" s="74">
        <f>('CpH CPI_R'!J82-'CpH CPI_R'!J81)/'CpH CPI_R'!J81</f>
        <v>-3.8656444401699276E-2</v>
      </c>
      <c r="K82" s="74">
        <f>('CpH CPI_R'!K82-'CpH CPI_R'!K81)/'CpH CPI_R'!K81</f>
        <v>-3.8870505918996755E-3</v>
      </c>
      <c r="L82" s="74">
        <f>('CpH CPI_R'!L82-'CpH CPI_R'!L81)/'CpH CPI_R'!L81</f>
        <v>-4.5798339004414511E-2</v>
      </c>
      <c r="M82" s="74">
        <f>('CpH CPI_R'!M82-'CpH CPI_R'!M81)/'CpH CPI_R'!M81</f>
        <v>-3.2450370496475804E-2</v>
      </c>
      <c r="N82" s="74">
        <f>('CpH CPI_R'!N82-'CpH CPI_R'!N81)/'CpH CPI_R'!N81</f>
        <v>3.4248755419985753E-2</v>
      </c>
      <c r="O82" s="74">
        <f>('CpH CPI_R'!O82-'CpH CPI_R'!O81)/'CpH CPI_R'!O81</f>
        <v>-3.3359358784362421E-3</v>
      </c>
      <c r="P82" s="8"/>
    </row>
    <row r="83" spans="1:16" x14ac:dyDescent="0.25">
      <c r="A83" s="7" t="s">
        <v>113</v>
      </c>
      <c r="B83" s="74">
        <f>('CpH CPI_R'!B83-'CpH CPI_R'!B82)/'CpH CPI_R'!B82</f>
        <v>-6.2351635130719216E-2</v>
      </c>
      <c r="C83" s="74">
        <f>('CpH CPI_R'!C83-'CpH CPI_R'!C82)/'CpH CPI_R'!C82</f>
        <v>-6.571538571599865E-2</v>
      </c>
      <c r="D83" s="74">
        <f>('CpH CPI_R'!D83-'CpH CPI_R'!D82)/'CpH CPI_R'!D82</f>
        <v>2.3734610897197785E-2</v>
      </c>
      <c r="E83" s="74">
        <f>('CpH CPI_R'!E83-'CpH CPI_R'!E82)/'CpH CPI_R'!E82</f>
        <v>1.3623085037314119E-2</v>
      </c>
      <c r="F83" s="74">
        <f>('CpH CPI_R'!F83-'CpH CPI_R'!F82)/'CpH CPI_R'!F82</f>
        <v>1.187393346465157E-2</v>
      </c>
      <c r="G83" s="74">
        <f>('CpH CPI_R'!G83-'CpH CPI_R'!G82)/'CpH CPI_R'!G82</f>
        <v>8.9643928745625392E-2</v>
      </c>
      <c r="H83" s="74">
        <f>('CpH CPI_R'!H83-'CpH CPI_R'!H82)/'CpH CPI_R'!H82</f>
        <v>3.8932549037285775E-2</v>
      </c>
      <c r="I83" s="74">
        <f>('CpH CPI_R'!I83-'CpH CPI_R'!I82)/'CpH CPI_R'!I82</f>
        <v>-1.629646587471249E-2</v>
      </c>
      <c r="J83" s="74">
        <f>('CpH CPI_R'!J83-'CpH CPI_R'!J82)/'CpH CPI_R'!J82</f>
        <v>0.10180714903704496</v>
      </c>
      <c r="K83" s="74">
        <f>('CpH CPI_R'!K83-'CpH CPI_R'!K82)/'CpH CPI_R'!K82</f>
        <v>3.1968168699870368E-2</v>
      </c>
      <c r="L83" s="74">
        <f>('CpH CPI_R'!L83-'CpH CPI_R'!L82)/'CpH CPI_R'!L82</f>
        <v>4.3206021036160593E-2</v>
      </c>
      <c r="M83" s="74">
        <f>('CpH CPI_R'!M83-'CpH CPI_R'!M82)/'CpH CPI_R'!M82</f>
        <v>3.0189064585642585E-2</v>
      </c>
      <c r="N83" s="74">
        <f>('CpH CPI_R'!N83-'CpH CPI_R'!N82)/'CpH CPI_R'!N82</f>
        <v>-6.8307806106173929E-2</v>
      </c>
      <c r="O83" s="74">
        <f>('CpH CPI_R'!O83-'CpH CPI_R'!O82)/'CpH CPI_R'!O82</f>
        <v>-1.2739120362297893E-2</v>
      </c>
      <c r="P83" s="8"/>
    </row>
    <row r="84" spans="1:16" x14ac:dyDescent="0.25">
      <c r="A84" s="7" t="s">
        <v>114</v>
      </c>
      <c r="B84" s="74">
        <f>('CpH CPI_R'!B84-'CpH CPI_R'!B83)/'CpH CPI_R'!B83</f>
        <v>0.21203573560216213</v>
      </c>
      <c r="C84" s="74">
        <f>('CpH CPI_R'!C84-'CpH CPI_R'!C83)/'CpH CPI_R'!C83</f>
        <v>1.0837218851320069E-2</v>
      </c>
      <c r="D84" s="74">
        <f>('CpH CPI_R'!D84-'CpH CPI_R'!D83)/'CpH CPI_R'!D83</f>
        <v>1.896037292962751E-2</v>
      </c>
      <c r="E84" s="74">
        <f>('CpH CPI_R'!E84-'CpH CPI_R'!E83)/'CpH CPI_R'!E83</f>
        <v>-2.5390247463231121E-2</v>
      </c>
      <c r="F84" s="74">
        <f>('CpH CPI_R'!F84-'CpH CPI_R'!F83)/'CpH CPI_R'!F83</f>
        <v>2.5799371374693084E-2</v>
      </c>
      <c r="G84" s="74">
        <f>('CpH CPI_R'!G84-'CpH CPI_R'!G83)/'CpH CPI_R'!G83</f>
        <v>-4.1794672290326108E-2</v>
      </c>
      <c r="H84" s="74">
        <f>('CpH CPI_R'!H84-'CpH CPI_R'!H83)/'CpH CPI_R'!H83</f>
        <v>1.3284138689632712E-4</v>
      </c>
      <c r="I84" s="74">
        <f>('CpH CPI_R'!I84-'CpH CPI_R'!I83)/'CpH CPI_R'!I83</f>
        <v>4.3947352298706732E-3</v>
      </c>
      <c r="J84" s="74">
        <f>('CpH CPI_R'!J84-'CpH CPI_R'!J83)/'CpH CPI_R'!J83</f>
        <v>-0.127965201123136</v>
      </c>
      <c r="K84" s="74">
        <f>('CpH CPI_R'!K84-'CpH CPI_R'!K83)/'CpH CPI_R'!K83</f>
        <v>-2.0512933633169177E-2</v>
      </c>
      <c r="L84" s="74">
        <f>('CpH CPI_R'!L84-'CpH CPI_R'!L83)/'CpH CPI_R'!L83</f>
        <v>3.7336641837414211E-2</v>
      </c>
      <c r="M84" s="74">
        <f>('CpH CPI_R'!M84-'CpH CPI_R'!M83)/'CpH CPI_R'!M83</f>
        <v>1.0028961016101763E-2</v>
      </c>
      <c r="N84" s="74">
        <f>('CpH CPI_R'!N84-'CpH CPI_R'!N83)/'CpH CPI_R'!N83</f>
        <v>1.5108292294807238E-2</v>
      </c>
      <c r="O84" s="74">
        <f>('CpH CPI_R'!O84-'CpH CPI_R'!O83)/'CpH CPI_R'!O83</f>
        <v>4.2219219581761593E-2</v>
      </c>
      <c r="P84" s="8"/>
    </row>
    <row r="85" spans="1:16" x14ac:dyDescent="0.25">
      <c r="A85" s="7" t="s">
        <v>115</v>
      </c>
      <c r="B85" s="74">
        <f>('CpH CPI_R'!B85-'CpH CPI_R'!B84)/'CpH CPI_R'!B84</f>
        <v>-6.4493091075311801E-2</v>
      </c>
      <c r="C85" s="74">
        <f>('CpH CPI_R'!C85-'CpH CPI_R'!C84)/'CpH CPI_R'!C84</f>
        <v>-2.6181042278620992E-2</v>
      </c>
      <c r="D85" s="74">
        <f>('CpH CPI_R'!D85-'CpH CPI_R'!D84)/'CpH CPI_R'!D84</f>
        <v>-3.5533147495498976E-2</v>
      </c>
      <c r="E85" s="74">
        <f>('CpH CPI_R'!E85-'CpH CPI_R'!E84)/'CpH CPI_R'!E84</f>
        <v>-5.7165672921086388E-2</v>
      </c>
      <c r="F85" s="74">
        <f>('CpH CPI_R'!F85-'CpH CPI_R'!F84)/'CpH CPI_R'!F84</f>
        <v>-1.0670407906894471E-2</v>
      </c>
      <c r="G85" s="74">
        <f>('CpH CPI_R'!G85-'CpH CPI_R'!G84)/'CpH CPI_R'!G84</f>
        <v>1.8778613500500228E-2</v>
      </c>
      <c r="H85" s="74">
        <f>('CpH CPI_R'!H85-'CpH CPI_R'!H84)/'CpH CPI_R'!H84</f>
        <v>-4.8109483353036386E-2</v>
      </c>
      <c r="I85" s="74">
        <f>('CpH CPI_R'!I85-'CpH CPI_R'!I84)/'CpH CPI_R'!I84</f>
        <v>-2.785833606401009E-2</v>
      </c>
      <c r="J85" s="74">
        <f>('CpH CPI_R'!J85-'CpH CPI_R'!J84)/'CpH CPI_R'!J84</f>
        <v>4.1735847915358525E-2</v>
      </c>
      <c r="K85" s="74">
        <f>('CpH CPI_R'!K85-'CpH CPI_R'!K84)/'CpH CPI_R'!K84</f>
        <v>-4.5486606336299938E-2</v>
      </c>
      <c r="L85" s="74">
        <f>('CpH CPI_R'!L85-'CpH CPI_R'!L84)/'CpH CPI_R'!L84</f>
        <v>-6.7628568752415826E-3</v>
      </c>
      <c r="M85" s="74">
        <f>('CpH CPI_R'!M85-'CpH CPI_R'!M84)/'CpH CPI_R'!M84</f>
        <v>-1.9437431574126435E-2</v>
      </c>
      <c r="N85" s="74">
        <f>('CpH CPI_R'!N85-'CpH CPI_R'!N84)/'CpH CPI_R'!N84</f>
        <v>-1.6604343236960851E-2</v>
      </c>
      <c r="O85" s="74">
        <f>('CpH CPI_R'!O85-'CpH CPI_R'!O84)/'CpH CPI_R'!O84</f>
        <v>-4.4580165022964566E-2</v>
      </c>
      <c r="P85" s="8"/>
    </row>
    <row r="86" spans="1:16" x14ac:dyDescent="0.25">
      <c r="A86" s="7" t="s">
        <v>116</v>
      </c>
      <c r="B86" s="74">
        <f>('CpH CPI_R'!B86-'CpH CPI_R'!B85)/'CpH CPI_R'!B85</f>
        <v>7.2906158128524491E-4</v>
      </c>
      <c r="C86" s="74">
        <f>('CpH CPI_R'!C86-'CpH CPI_R'!C85)/'CpH CPI_R'!C85</f>
        <v>1.1704226336343517E-2</v>
      </c>
      <c r="D86" s="74">
        <f>('CpH CPI_R'!D86-'CpH CPI_R'!D85)/'CpH CPI_R'!D85</f>
        <v>3.7825107628430783E-2</v>
      </c>
      <c r="E86" s="74">
        <f>('CpH CPI_R'!E86-'CpH CPI_R'!E85)/'CpH CPI_R'!E85</f>
        <v>7.1126780838194681E-2</v>
      </c>
      <c r="F86" s="74">
        <f>('CpH CPI_R'!F86-'CpH CPI_R'!F85)/'CpH CPI_R'!F85</f>
        <v>-5.4211241532662402E-3</v>
      </c>
      <c r="G86" s="74">
        <f>('CpH CPI_R'!G86-'CpH CPI_R'!G85)/'CpH CPI_R'!G85</f>
        <v>-3.3877040562429524E-2</v>
      </c>
      <c r="H86" s="74">
        <f>('CpH CPI_R'!H86-'CpH CPI_R'!H85)/'CpH CPI_R'!H85</f>
        <v>6.6219039733479118E-2</v>
      </c>
      <c r="I86" s="74">
        <f>('CpH CPI_R'!I86-'CpH CPI_R'!I85)/'CpH CPI_R'!I85</f>
        <v>1.7558329027690708E-2</v>
      </c>
      <c r="J86" s="74">
        <f>('CpH CPI_R'!J86-'CpH CPI_R'!J85)/'CpH CPI_R'!J85</f>
        <v>-3.7003969407984033E-2</v>
      </c>
      <c r="K86" s="74">
        <f>('CpH CPI_R'!K86-'CpH CPI_R'!K85)/'CpH CPI_R'!K85</f>
        <v>-1.1843384323751507E-2</v>
      </c>
      <c r="L86" s="74">
        <f>('CpH CPI_R'!L86-'CpH CPI_R'!L85)/'CpH CPI_R'!L85</f>
        <v>-5.0701980406690571E-2</v>
      </c>
      <c r="M86" s="74">
        <f>('CpH CPI_R'!M86-'CpH CPI_R'!M85)/'CpH CPI_R'!M85</f>
        <v>2.1456472562813852E-2</v>
      </c>
      <c r="N86" s="74">
        <f>('CpH CPI_R'!N86-'CpH CPI_R'!N85)/'CpH CPI_R'!N85</f>
        <v>1.3463370581388336E-2</v>
      </c>
      <c r="O86" s="74">
        <f>('CpH CPI_R'!O86-'CpH CPI_R'!O85)/'CpH CPI_R'!O85</f>
        <v>3.1129527340456594E-2</v>
      </c>
      <c r="P86" s="8"/>
    </row>
    <row r="87" spans="1:16" x14ac:dyDescent="0.25">
      <c r="A87" s="7" t="s">
        <v>117</v>
      </c>
      <c r="B87" s="74">
        <f>('CpH CPI_R'!B87-'CpH CPI_R'!B86)/'CpH CPI_R'!B86</f>
        <v>-0.12195998393450129</v>
      </c>
      <c r="C87" s="74">
        <f>('CpH CPI_R'!C87-'CpH CPI_R'!C86)/'CpH CPI_R'!C86</f>
        <v>2.3014264471155753E-2</v>
      </c>
      <c r="D87" s="74">
        <f>('CpH CPI_R'!D87-'CpH CPI_R'!D86)/'CpH CPI_R'!D86</f>
        <v>-2.1564933650849216E-2</v>
      </c>
      <c r="E87" s="74">
        <f>('CpH CPI_R'!E87-'CpH CPI_R'!E86)/'CpH CPI_R'!E86</f>
        <v>-2.940558724175792E-3</v>
      </c>
      <c r="F87" s="74">
        <f>('CpH CPI_R'!F87-'CpH CPI_R'!F86)/'CpH CPI_R'!F86</f>
        <v>2.4938667483883101E-2</v>
      </c>
      <c r="G87" s="74">
        <f>('CpH CPI_R'!G87-'CpH CPI_R'!G86)/'CpH CPI_R'!G86</f>
        <v>1.7743801915585285E-2</v>
      </c>
      <c r="H87" s="74">
        <f>('CpH CPI_R'!H87-'CpH CPI_R'!H86)/'CpH CPI_R'!H86</f>
        <v>5.6135994162982402E-3</v>
      </c>
      <c r="I87" s="74">
        <f>('CpH CPI_R'!I87-'CpH CPI_R'!I86)/'CpH CPI_R'!I86</f>
        <v>5.0949216903721922E-2</v>
      </c>
      <c r="J87" s="74">
        <f>('CpH CPI_R'!J87-'CpH CPI_R'!J86)/'CpH CPI_R'!J86</f>
        <v>2.3898984011360817E-2</v>
      </c>
      <c r="K87" s="74">
        <f>('CpH CPI_R'!K87-'CpH CPI_R'!K86)/'CpH CPI_R'!K86</f>
        <v>1.332958633517161E-2</v>
      </c>
      <c r="L87" s="74">
        <f>('CpH CPI_R'!L87-'CpH CPI_R'!L86)/'CpH CPI_R'!L86</f>
        <v>4.8573404890827301E-2</v>
      </c>
      <c r="M87" s="74">
        <f>('CpH CPI_R'!M87-'CpH CPI_R'!M86)/'CpH CPI_R'!M86</f>
        <v>-1.4296604535039279E-2</v>
      </c>
      <c r="N87" s="74">
        <f>('CpH CPI_R'!N87-'CpH CPI_R'!N86)/'CpH CPI_R'!N86</f>
        <v>1.1728304576187546E-2</v>
      </c>
      <c r="O87" s="74">
        <f>('CpH CPI_R'!O87-'CpH CPI_R'!O86)/'CpH CPI_R'!O86</f>
        <v>-1.6558302262585763E-2</v>
      </c>
      <c r="P87" s="8"/>
    </row>
    <row r="88" spans="1:16" x14ac:dyDescent="0.25">
      <c r="A88" s="7" t="s">
        <v>118</v>
      </c>
      <c r="B88" s="74">
        <f>('CpH CPI_R'!B88-'CpH CPI_R'!B87)/'CpH CPI_R'!B87</f>
        <v>2.599317942450026E-2</v>
      </c>
      <c r="C88" s="74">
        <f>('CpH CPI_R'!C88-'CpH CPI_R'!C87)/'CpH CPI_R'!C87</f>
        <v>-5.3540241589162776E-2</v>
      </c>
      <c r="D88" s="74">
        <f>('CpH CPI_R'!D88-'CpH CPI_R'!D87)/'CpH CPI_R'!D87</f>
        <v>3.6961895803343782E-2</v>
      </c>
      <c r="E88" s="74">
        <f>('CpH CPI_R'!E88-'CpH CPI_R'!E87)/'CpH CPI_R'!E87</f>
        <v>3.3843191254512094E-2</v>
      </c>
      <c r="F88" s="74">
        <f>('CpH CPI_R'!F88-'CpH CPI_R'!F87)/'CpH CPI_R'!F87</f>
        <v>-7.0403666560741891E-3</v>
      </c>
      <c r="G88" s="74">
        <f>('CpH CPI_R'!G88-'CpH CPI_R'!G87)/'CpH CPI_R'!G87</f>
        <v>1.01095405601554E-2</v>
      </c>
      <c r="H88" s="74">
        <f>('CpH CPI_R'!H88-'CpH CPI_R'!H87)/'CpH CPI_R'!H87</f>
        <v>-5.496702775602956E-2</v>
      </c>
      <c r="I88" s="74">
        <f>('CpH CPI_R'!I88-'CpH CPI_R'!I87)/'CpH CPI_R'!I87</f>
        <v>7.0669672694253418E-3</v>
      </c>
      <c r="J88" s="74">
        <f>('CpH CPI_R'!J88-'CpH CPI_R'!J87)/'CpH CPI_R'!J87</f>
        <v>4.1593376896423513E-2</v>
      </c>
      <c r="K88" s="74">
        <f>('CpH CPI_R'!K88-'CpH CPI_R'!K87)/'CpH CPI_R'!K87</f>
        <v>3.3768158825921379E-2</v>
      </c>
      <c r="L88" s="74">
        <f>('CpH CPI_R'!L88-'CpH CPI_R'!L87)/'CpH CPI_R'!L87</f>
        <v>4.4204920446647311E-2</v>
      </c>
      <c r="M88" s="74">
        <f>('CpH CPI_R'!M88-'CpH CPI_R'!M87)/'CpH CPI_R'!M87</f>
        <v>1.3323412684065424E-2</v>
      </c>
      <c r="N88" s="74">
        <f>('CpH CPI_R'!N88-'CpH CPI_R'!N87)/'CpH CPI_R'!N87</f>
        <v>-6.1748584004521316E-3</v>
      </c>
      <c r="O88" s="74">
        <f>('CpH CPI_R'!O88-'CpH CPI_R'!O87)/'CpH CPI_R'!O87</f>
        <v>-2.7169041312665978E-4</v>
      </c>
      <c r="P88" s="8"/>
    </row>
    <row r="89" spans="1:16" x14ac:dyDescent="0.25">
      <c r="A89" s="7" t="s">
        <v>119</v>
      </c>
      <c r="B89" s="74">
        <f>('CpH CPI_R'!B89-'CpH CPI_R'!B88)/'CpH CPI_R'!B88</f>
        <v>0.12036607124006896</v>
      </c>
      <c r="C89" s="74">
        <f>('CpH CPI_R'!C89-'CpH CPI_R'!C88)/'CpH CPI_R'!C88</f>
        <v>-1.8898601473532738E-2</v>
      </c>
      <c r="D89" s="74">
        <f>('CpH CPI_R'!D89-'CpH CPI_R'!D88)/'CpH CPI_R'!D88</f>
        <v>-1.4257062046018759E-2</v>
      </c>
      <c r="E89" s="74">
        <f>('CpH CPI_R'!E89-'CpH CPI_R'!E88)/'CpH CPI_R'!E88</f>
        <v>-8.5211953247046696E-2</v>
      </c>
      <c r="F89" s="74">
        <f>('CpH CPI_R'!F89-'CpH CPI_R'!F88)/'CpH CPI_R'!F88</f>
        <v>4.8465407983517603E-2</v>
      </c>
      <c r="G89" s="74">
        <f>('CpH CPI_R'!G89-'CpH CPI_R'!G88)/'CpH CPI_R'!G88</f>
        <v>7.8292524829267109E-3</v>
      </c>
      <c r="H89" s="74">
        <f>('CpH CPI_R'!H89-'CpH CPI_R'!H88)/'CpH CPI_R'!H88</f>
        <v>5.4349253922880404E-2</v>
      </c>
      <c r="I89" s="74">
        <f>('CpH CPI_R'!I89-'CpH CPI_R'!I88)/'CpH CPI_R'!I88</f>
        <v>-2.646997362793008E-2</v>
      </c>
      <c r="J89" s="74">
        <f>('CpH CPI_R'!J89-'CpH CPI_R'!J88)/'CpH CPI_R'!J88</f>
        <v>-2.4188686692552697E-2</v>
      </c>
      <c r="K89" s="74">
        <f>('CpH CPI_R'!K89-'CpH CPI_R'!K88)/'CpH CPI_R'!K88</f>
        <v>-2.9948810716056866E-2</v>
      </c>
      <c r="L89" s="74">
        <f>('CpH CPI_R'!L89-'CpH CPI_R'!L88)/'CpH CPI_R'!L88</f>
        <v>-7.1298845168408773E-2</v>
      </c>
      <c r="M89" s="74">
        <f>('CpH CPI_R'!M89-'CpH CPI_R'!M88)/'CpH CPI_R'!M88</f>
        <v>-1.6626530977606843E-2</v>
      </c>
      <c r="N89" s="74">
        <f>('CpH CPI_R'!N89-'CpH CPI_R'!N88)/'CpH CPI_R'!N88</f>
        <v>-3.5645994141844696E-2</v>
      </c>
      <c r="O89" s="74">
        <f>('CpH CPI_R'!O89-'CpH CPI_R'!O88)/'CpH CPI_R'!O88</f>
        <v>-1.5437031594043747E-2</v>
      </c>
      <c r="P89" s="8"/>
    </row>
    <row r="90" spans="1:16" x14ac:dyDescent="0.25">
      <c r="A90" s="7" t="s">
        <v>120</v>
      </c>
      <c r="B90" s="74">
        <f>('CpH CPI_R'!B90-'CpH CPI_R'!B89)/'CpH CPI_R'!B89</f>
        <v>-3.4831331903977941E-2</v>
      </c>
      <c r="C90" s="74">
        <f>('CpH CPI_R'!C90-'CpH CPI_R'!C89)/'CpH CPI_R'!C89</f>
        <v>-1.2297602892088101E-2</v>
      </c>
      <c r="D90" s="74">
        <f>('CpH CPI_R'!D90-'CpH CPI_R'!D89)/'CpH CPI_R'!D89</f>
        <v>4.7564685353403344E-3</v>
      </c>
      <c r="E90" s="74">
        <f>('CpH CPI_R'!E90-'CpH CPI_R'!E89)/'CpH CPI_R'!E89</f>
        <v>8.9644705391637852E-2</v>
      </c>
      <c r="F90" s="74">
        <f>('CpH CPI_R'!F90-'CpH CPI_R'!F89)/'CpH CPI_R'!F89</f>
        <v>-5.345061976944762E-3</v>
      </c>
      <c r="G90" s="74">
        <f>('CpH CPI_R'!G90-'CpH CPI_R'!G89)/'CpH CPI_R'!G89</f>
        <v>-2.1875161051993754E-2</v>
      </c>
      <c r="H90" s="74">
        <f>('CpH CPI_R'!H90-'CpH CPI_R'!H89)/'CpH CPI_R'!H89</f>
        <v>8.8481041912860693E-3</v>
      </c>
      <c r="I90" s="74">
        <f>('CpH CPI_R'!I90-'CpH CPI_R'!I89)/'CpH CPI_R'!I89</f>
        <v>2.8540521449369069E-2</v>
      </c>
      <c r="J90" s="74">
        <f>('CpH CPI_R'!J90-'CpH CPI_R'!J89)/'CpH CPI_R'!J89</f>
        <v>-5.6068118886889382E-2</v>
      </c>
      <c r="K90" s="74">
        <f>('CpH CPI_R'!K90-'CpH CPI_R'!K89)/'CpH CPI_R'!K89</f>
        <v>5.4996388121653174E-2</v>
      </c>
      <c r="L90" s="74">
        <f>('CpH CPI_R'!L90-'CpH CPI_R'!L89)/'CpH CPI_R'!L89</f>
        <v>6.8528131678737725E-2</v>
      </c>
      <c r="M90" s="74">
        <f>('CpH CPI_R'!M90-'CpH CPI_R'!M89)/'CpH CPI_R'!M89</f>
        <v>3.571296043021694E-2</v>
      </c>
      <c r="N90" s="74">
        <f>('CpH CPI_R'!N90-'CpH CPI_R'!N89)/'CpH CPI_R'!N89</f>
        <v>3.6562321426149118E-2</v>
      </c>
      <c r="O90" s="74">
        <f>('CpH CPI_R'!O90-'CpH CPI_R'!O89)/'CpH CPI_R'!O89</f>
        <v>2.1782783365620933E-2</v>
      </c>
      <c r="P90" s="8"/>
    </row>
    <row r="91" spans="1:16" x14ac:dyDescent="0.25">
      <c r="A91" s="7" t="s">
        <v>121</v>
      </c>
      <c r="B91" s="74">
        <f>('CpH CPI_R'!B91-'CpH CPI_R'!B90)/'CpH CPI_R'!B90</f>
        <v>2.0914527773357956E-2</v>
      </c>
      <c r="C91" s="74">
        <f>('CpH CPI_R'!C91-'CpH CPI_R'!C90)/'CpH CPI_R'!C90</f>
        <v>-9.1909362096358645E-3</v>
      </c>
      <c r="D91" s="74">
        <f>('CpH CPI_R'!D91-'CpH CPI_R'!D90)/'CpH CPI_R'!D90</f>
        <v>-1.9392341860493989E-2</v>
      </c>
      <c r="E91" s="74">
        <f>('CpH CPI_R'!E91-'CpH CPI_R'!E90)/'CpH CPI_R'!E90</f>
        <v>3.2742382670267372E-3</v>
      </c>
      <c r="F91" s="74">
        <f>('CpH CPI_R'!F91-'CpH CPI_R'!F90)/'CpH CPI_R'!F90</f>
        <v>-3.0117709908771276E-2</v>
      </c>
      <c r="G91" s="74">
        <f>('CpH CPI_R'!G91-'CpH CPI_R'!G90)/'CpH CPI_R'!G90</f>
        <v>-2.6481083580294235E-2</v>
      </c>
      <c r="H91" s="74">
        <f>('CpH CPI_R'!H91-'CpH CPI_R'!H90)/'CpH CPI_R'!H90</f>
        <v>-4.0563399472897194E-2</v>
      </c>
      <c r="I91" s="74">
        <f>('CpH CPI_R'!I91-'CpH CPI_R'!I90)/'CpH CPI_R'!I90</f>
        <v>-5.1263132379357285E-2</v>
      </c>
      <c r="J91" s="74">
        <f>('CpH CPI_R'!J91-'CpH CPI_R'!J90)/'CpH CPI_R'!J90</f>
        <v>4.9589126629741645E-2</v>
      </c>
      <c r="K91" s="74">
        <f>('CpH CPI_R'!K91-'CpH CPI_R'!K90)/'CpH CPI_R'!K90</f>
        <v>-4.2817339989636848E-2</v>
      </c>
      <c r="L91" s="74">
        <f>('CpH CPI_R'!L91-'CpH CPI_R'!L90)/'CpH CPI_R'!L90</f>
        <v>2.8401495090445983E-2</v>
      </c>
      <c r="M91" s="74">
        <f>('CpH CPI_R'!M91-'CpH CPI_R'!M90)/'CpH CPI_R'!M90</f>
        <v>-1.9787914331341347E-2</v>
      </c>
      <c r="N91" s="74">
        <f>('CpH CPI_R'!N91-'CpH CPI_R'!N90)/'CpH CPI_R'!N90</f>
        <v>2.9520144354647046E-2</v>
      </c>
      <c r="O91" s="74">
        <f>('CpH CPI_R'!O91-'CpH CPI_R'!O90)/'CpH CPI_R'!O90</f>
        <v>1.254517864374099E-2</v>
      </c>
      <c r="P91" s="8"/>
    </row>
    <row r="92" spans="1:16" x14ac:dyDescent="0.25">
      <c r="A92" s="7" t="s">
        <v>122</v>
      </c>
      <c r="B92" s="74">
        <f>('CpH CPI_R'!B92-'CpH CPI_R'!B91)/'CpH CPI_R'!B91</f>
        <v>-8.8521061389013181E-2</v>
      </c>
      <c r="C92" s="74">
        <f>('CpH CPI_R'!C92-'CpH CPI_R'!C91)/'CpH CPI_R'!C91</f>
        <v>0.12359462953727418</v>
      </c>
      <c r="D92" s="74">
        <f>('CpH CPI_R'!D92-'CpH CPI_R'!D91)/'CpH CPI_R'!D91</f>
        <v>6.1821059547111741E-3</v>
      </c>
      <c r="E92" s="74">
        <f>('CpH CPI_R'!E92-'CpH CPI_R'!E91)/'CpH CPI_R'!E91</f>
        <v>1.6374328133903174E-2</v>
      </c>
      <c r="F92" s="74">
        <f>('CpH CPI_R'!F92-'CpH CPI_R'!F91)/'CpH CPI_R'!F91</f>
        <v>-6.1612306014996298E-3</v>
      </c>
      <c r="G92" s="74">
        <f>('CpH CPI_R'!G92-'CpH CPI_R'!G91)/'CpH CPI_R'!G91</f>
        <v>6.5462326240952329E-2</v>
      </c>
      <c r="H92" s="74">
        <f>('CpH CPI_R'!H92-'CpH CPI_R'!H91)/'CpH CPI_R'!H91</f>
        <v>1.8221539057790833E-2</v>
      </c>
      <c r="I92" s="74">
        <f>('CpH CPI_R'!I92-'CpH CPI_R'!I91)/'CpH CPI_R'!I91</f>
        <v>2.8115286873556982E-3</v>
      </c>
      <c r="J92" s="74">
        <f>('CpH CPI_R'!J92-'CpH CPI_R'!J91)/'CpH CPI_R'!J91</f>
        <v>1.5826546034553478E-2</v>
      </c>
      <c r="K92" s="74">
        <f>('CpH CPI_R'!K92-'CpH CPI_R'!K91)/'CpH CPI_R'!K91</f>
        <v>5.00838804892417E-2</v>
      </c>
      <c r="L92" s="74">
        <f>('CpH CPI_R'!L92-'CpH CPI_R'!L91)/'CpH CPI_R'!L91</f>
        <v>5.5026318228440308E-3</v>
      </c>
      <c r="M92" s="74">
        <f>('CpH CPI_R'!M92-'CpH CPI_R'!M91)/'CpH CPI_R'!M91</f>
        <v>9.4456073773550222E-3</v>
      </c>
      <c r="N92" s="74">
        <f>('CpH CPI_R'!N92-'CpH CPI_R'!N91)/'CpH CPI_R'!N91</f>
        <v>-3.7453387379584771E-2</v>
      </c>
      <c r="O92" s="74">
        <f>('CpH CPI_R'!O92-'CpH CPI_R'!O91)/'CpH CPI_R'!O91</f>
        <v>-1.2429917408569144E-2</v>
      </c>
      <c r="P92" s="8"/>
    </row>
    <row r="93" spans="1:16" x14ac:dyDescent="0.25">
      <c r="A93" s="7" t="s">
        <v>123</v>
      </c>
      <c r="B93" s="74">
        <f>('CpH CPI_R'!B93-'CpH CPI_R'!B92)/'CpH CPI_R'!B92</f>
        <v>0.19360973354666333</v>
      </c>
      <c r="C93" s="74">
        <f>('CpH CPI_R'!C93-'CpH CPI_R'!C92)/'CpH CPI_R'!C92</f>
        <v>-6.8849364981848044E-2</v>
      </c>
      <c r="D93" s="74">
        <f>('CpH CPI_R'!D93-'CpH CPI_R'!D92)/'CpH CPI_R'!D92</f>
        <v>1.6265670789859073E-2</v>
      </c>
      <c r="E93" s="74">
        <f>('CpH CPI_R'!E93-'CpH CPI_R'!E92)/'CpH CPI_R'!E92</f>
        <v>-3.5613944305874758E-2</v>
      </c>
      <c r="F93" s="74">
        <f>('CpH CPI_R'!F93-'CpH CPI_R'!F92)/'CpH CPI_R'!F92</f>
        <v>3.2423003967734995E-2</v>
      </c>
      <c r="G93" s="74">
        <f>('CpH CPI_R'!G93-'CpH CPI_R'!G92)/'CpH CPI_R'!G92</f>
        <v>-1.7980405181695525E-2</v>
      </c>
      <c r="H93" s="74">
        <f>('CpH CPI_R'!H93-'CpH CPI_R'!H92)/'CpH CPI_R'!H92</f>
        <v>-1.2591024576858279E-2</v>
      </c>
      <c r="I93" s="74">
        <f>('CpH CPI_R'!I93-'CpH CPI_R'!I92)/'CpH CPI_R'!I92</f>
        <v>5.6885965429959953E-2</v>
      </c>
      <c r="J93" s="74">
        <f>('CpH CPI_R'!J93-'CpH CPI_R'!J92)/'CpH CPI_R'!J92</f>
        <v>4.9220197704683645E-2</v>
      </c>
      <c r="K93" s="74">
        <f>('CpH CPI_R'!K93-'CpH CPI_R'!K92)/'CpH CPI_R'!K92</f>
        <v>-5.404559162398169E-2</v>
      </c>
      <c r="L93" s="74">
        <f>('CpH CPI_R'!L93-'CpH CPI_R'!L92)/'CpH CPI_R'!L92</f>
        <v>-4.6622423482387429E-6</v>
      </c>
      <c r="M93" s="74">
        <f>('CpH CPI_R'!M93-'CpH CPI_R'!M92)/'CpH CPI_R'!M92</f>
        <v>-2.7927231333569895E-3</v>
      </c>
      <c r="N93" s="74">
        <f>('CpH CPI_R'!N93-'CpH CPI_R'!N92)/'CpH CPI_R'!N92</f>
        <v>-2.1623771453453247E-2</v>
      </c>
      <c r="O93" s="74">
        <f>('CpH CPI_R'!O93-'CpH CPI_R'!O92)/'CpH CPI_R'!O92</f>
        <v>2.9890812594950196E-2</v>
      </c>
      <c r="P93" s="8"/>
    </row>
    <row r="94" spans="1:16" x14ac:dyDescent="0.25">
      <c r="A94" s="7" t="s">
        <v>124</v>
      </c>
      <c r="B94" s="74">
        <f>('CpH CPI_R'!B94-'CpH CPI_R'!B93)/'CpH CPI_R'!B93</f>
        <v>-0.13838515286217781</v>
      </c>
      <c r="C94" s="74">
        <f>('CpH CPI_R'!C94-'CpH CPI_R'!C93)/'CpH CPI_R'!C93</f>
        <v>0.13259138407066443</v>
      </c>
      <c r="D94" s="74">
        <f>('CpH CPI_R'!D94-'CpH CPI_R'!D93)/'CpH CPI_R'!D93</f>
        <v>2.0937416064780646E-2</v>
      </c>
      <c r="E94" s="74">
        <f>('CpH CPI_R'!E94-'CpH CPI_R'!E93)/'CpH CPI_R'!E93</f>
        <v>1.5303138876110293E-3</v>
      </c>
      <c r="F94" s="74">
        <f>('CpH CPI_R'!F94-'CpH CPI_R'!F93)/'CpH CPI_R'!F93</f>
        <v>-1.383792940643222E-2</v>
      </c>
      <c r="G94" s="74">
        <f>('CpH CPI_R'!G94-'CpH CPI_R'!G93)/'CpH CPI_R'!G93</f>
        <v>-8.7479012086894396E-3</v>
      </c>
      <c r="H94" s="74">
        <f>('CpH CPI_R'!H94-'CpH CPI_R'!H93)/'CpH CPI_R'!H93</f>
        <v>1.8257618180665111E-2</v>
      </c>
      <c r="I94" s="74">
        <f>('CpH CPI_R'!I94-'CpH CPI_R'!I93)/'CpH CPI_R'!I93</f>
        <v>-7.7928647771174572E-2</v>
      </c>
      <c r="J94" s="74">
        <f>('CpH CPI_R'!J94-'CpH CPI_R'!J93)/'CpH CPI_R'!J93</f>
        <v>2.4341152484702203E-2</v>
      </c>
      <c r="K94" s="74">
        <f>('CpH CPI_R'!K94-'CpH CPI_R'!K93)/'CpH CPI_R'!K93</f>
        <v>1.8766807202959895E-2</v>
      </c>
      <c r="L94" s="74">
        <f>('CpH CPI_R'!L94-'CpH CPI_R'!L93)/'CpH CPI_R'!L93</f>
        <v>1.3726114983064808E-2</v>
      </c>
      <c r="M94" s="74">
        <f>('CpH CPI_R'!M94-'CpH CPI_R'!M93)/'CpH CPI_R'!M93</f>
        <v>-1.8953579224681844E-2</v>
      </c>
      <c r="N94" s="74">
        <f>('CpH CPI_R'!N94-'CpH CPI_R'!N93)/'CpH CPI_R'!N93</f>
        <v>4.4414569849421999E-2</v>
      </c>
      <c r="O94" s="74">
        <f>('CpH CPI_R'!O94-'CpH CPI_R'!O93)/'CpH CPI_R'!O93</f>
        <v>1.7046785291757616E-2</v>
      </c>
      <c r="P94" s="8"/>
    </row>
    <row r="95" spans="1:16" ht="39" x14ac:dyDescent="0.25">
      <c r="A95" s="73" t="s">
        <v>611</v>
      </c>
      <c r="B95" s="72">
        <f>_xlfn.AGGREGATE(1,6,B4:B94)</f>
        <v>9.1966428499817027E-3</v>
      </c>
      <c r="C95" s="72">
        <f t="shared" ref="C95:O95" si="0">_xlfn.AGGREGATE(1,6,C4:C94)</f>
        <v>4.4237833269267137E-3</v>
      </c>
      <c r="D95" s="72">
        <f t="shared" si="0"/>
        <v>3.6768334667652207E-3</v>
      </c>
      <c r="E95" s="72">
        <f t="shared" si="0"/>
        <v>4.1283191766688871E-3</v>
      </c>
      <c r="F95" s="72">
        <f t="shared" si="0"/>
        <v>3.1158873363109872E-3</v>
      </c>
      <c r="G95" s="72">
        <f t="shared" si="0"/>
        <v>3.6490717022633636E-3</v>
      </c>
      <c r="H95" s="72">
        <f t="shared" si="0"/>
        <v>4.146314632610437E-3</v>
      </c>
      <c r="I95" s="72">
        <f t="shared" si="0"/>
        <v>4.1358884205615351E-3</v>
      </c>
      <c r="J95" s="72">
        <f t="shared" si="0"/>
        <v>5.2663434854860339E-3</v>
      </c>
      <c r="K95" s="72">
        <f t="shared" si="0"/>
        <v>3.4782349005523495E-3</v>
      </c>
      <c r="L95" s="72">
        <f t="shared" si="0"/>
        <v>6.2858072873640354E-3</v>
      </c>
      <c r="M95" s="72">
        <f t="shared" si="0"/>
        <v>2.6817523265275003E-3</v>
      </c>
      <c r="N95" s="72">
        <f t="shared" si="0"/>
        <v>5.6505348667259256E-4</v>
      </c>
      <c r="O95" s="72">
        <f t="shared" si="0"/>
        <v>3.571654025996717E-3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2364-A33C-4B74-8135-9803103B147E}"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51.7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3"/>
      <c r="C3" s="23"/>
      <c r="D3" s="23"/>
      <c r="E3" s="23">
        <f>('Prod Aggregate PPI_R'!E3*1000000)/'Output Hours Aggregated'!E3</f>
        <v>11.118491501881984</v>
      </c>
      <c r="F3" s="23">
        <f>('Prod Aggregate PPI_R'!F3*1000000)/'Output Hours Aggregated'!F3</f>
        <v>81.257484210084172</v>
      </c>
      <c r="G3" s="23">
        <f>('Prod Aggregate PPI_R'!G3*1000000)/'Output Hours Aggregated'!G3</f>
        <v>25.062261207255535</v>
      </c>
      <c r="H3" s="23">
        <f>('Prod Aggregate PPI_R'!H3*1000000)/'Output Hours Aggregated'!H3</f>
        <v>18.303920880588233</v>
      </c>
      <c r="I3" s="23" t="e">
        <f>('Prod Aggregate PPI_R'!I3*1000000)/'Output Hours Aggregated'!I3</f>
        <v>#DIV/0!</v>
      </c>
      <c r="J3" s="23" t="e">
        <f>('Prod Aggregate PPI_R'!J3*1000000)/'Output Hours Aggregated'!J3</f>
        <v>#DIV/0!</v>
      </c>
      <c r="K3" s="23" t="e">
        <f>('Prod Aggregate PPI_R'!K3*1000000)/'Output Hours Aggregated'!K3</f>
        <v>#DIV/0!</v>
      </c>
      <c r="L3" s="23" t="e">
        <f>('Prod Aggregate PPI_R'!L3*1000000)/'Output Hours Aggregated'!L3</f>
        <v>#DIV/0!</v>
      </c>
      <c r="M3" s="23" t="e">
        <f>('Prod Aggregate PPI_R'!M3*1000000)/'Output Hours Aggregated'!M3</f>
        <v>#DIV/0!</v>
      </c>
      <c r="N3" s="23" t="e">
        <f>('Prod Aggregate PPI_R'!N3*1000000)/'Output Hours Aggregated'!N3</f>
        <v>#DIV/0!</v>
      </c>
      <c r="O3" s="23" t="e">
        <f>('Prod Aggregate PPI_R'!O3*1000000)/'Output Hours Aggregated'!O3</f>
        <v>#DIV/0!</v>
      </c>
      <c r="P3" s="23" t="e">
        <f>('Prod Aggregate PPI_R'!P3*1000000)/'Output Hours Aggregated'!P3</f>
        <v>#DIV/0!</v>
      </c>
      <c r="Q3" s="23" t="e">
        <f>('Prod Aggregate PPI_R'!Q3*1000000)/'Output Hours Aggregated'!Q3</f>
        <v>#DIV/0!</v>
      </c>
      <c r="R3" s="23" t="e">
        <f>('Prod Aggregate PPI_R'!R3*1000000)/'Output Hours Aggregated'!R3</f>
        <v>#DIV/0!</v>
      </c>
      <c r="S3" s="23"/>
    </row>
    <row r="4" spans="1:19" x14ac:dyDescent="0.25">
      <c r="A4" s="7" t="s">
        <v>34</v>
      </c>
      <c r="B4" s="23"/>
      <c r="E4" s="23">
        <f>('Prod Aggregate PPI_R'!E4*1000000)/'Output Hours Aggregated'!E4</f>
        <v>11.89463636199957</v>
      </c>
      <c r="F4" s="23">
        <f>('Prod Aggregate PPI_R'!F4*1000000)/'Output Hours Aggregated'!F4</f>
        <v>82.608168493634366</v>
      </c>
      <c r="G4" s="23">
        <f>('Prod Aggregate PPI_R'!G4*1000000)/'Output Hours Aggregated'!G4</f>
        <v>24.427797322458979</v>
      </c>
      <c r="H4" s="23">
        <f>('Prod Aggregate PPI_R'!H4*1000000)/'Output Hours Aggregated'!H4</f>
        <v>18.337908035350356</v>
      </c>
      <c r="I4" s="23" t="e">
        <f>('Prod Aggregate PPI_R'!I4*1000000)/'Output Hours Aggregated'!I4</f>
        <v>#DIV/0!</v>
      </c>
      <c r="J4" s="23" t="e">
        <f>('Prod Aggregate PPI_R'!J4*1000000)/'Output Hours Aggregated'!J4</f>
        <v>#DIV/0!</v>
      </c>
      <c r="K4" s="23" t="e">
        <f>('Prod Aggregate PPI_R'!K4*1000000)/'Output Hours Aggregated'!K4</f>
        <v>#DIV/0!</v>
      </c>
      <c r="L4" s="23" t="e">
        <f>('Prod Aggregate PPI_R'!L4*1000000)/'Output Hours Aggregated'!L4</f>
        <v>#DIV/0!</v>
      </c>
      <c r="M4" s="23" t="e">
        <f>('Prod Aggregate PPI_R'!M4*1000000)/'Output Hours Aggregated'!M4</f>
        <v>#DIV/0!</v>
      </c>
      <c r="N4" s="23" t="e">
        <f>('Prod Aggregate PPI_R'!N4*1000000)/'Output Hours Aggregated'!N4</f>
        <v>#DIV/0!</v>
      </c>
      <c r="O4" s="23" t="e">
        <f>('Prod Aggregate PPI_R'!O4*1000000)/'Output Hours Aggregated'!O4</f>
        <v>#DIV/0!</v>
      </c>
      <c r="P4" s="23" t="e">
        <f>('Prod Aggregate PPI_R'!P4*1000000)/'Output Hours Aggregated'!P4</f>
        <v>#DIV/0!</v>
      </c>
      <c r="Q4" s="23" t="e">
        <f>('Prod Aggregate PPI_R'!Q4*1000000)/'Output Hours Aggregated'!Q4</f>
        <v>#DIV/0!</v>
      </c>
      <c r="R4" s="23" t="e">
        <f>('Prod Aggregate PPI_R'!R4*1000000)/'Output Hours Aggregated'!R4</f>
        <v>#DIV/0!</v>
      </c>
    </row>
    <row r="5" spans="1:19" x14ac:dyDescent="0.25">
      <c r="A5" s="7" t="s">
        <v>35</v>
      </c>
      <c r="B5" s="23"/>
      <c r="E5" s="23">
        <f>('Prod Aggregate PPI_R'!E5*1000000)/'Output Hours Aggregated'!E5</f>
        <v>12.476353678637668</v>
      </c>
      <c r="F5" s="23">
        <f>('Prod Aggregate PPI_R'!F5*1000000)/'Output Hours Aggregated'!F5</f>
        <v>91.502536493111251</v>
      </c>
      <c r="G5" s="23">
        <f>('Prod Aggregate PPI_R'!G5*1000000)/'Output Hours Aggregated'!G5</f>
        <v>24.582264710052478</v>
      </c>
      <c r="H5" s="23">
        <f>('Prod Aggregate PPI_R'!H5*1000000)/'Output Hours Aggregated'!H5</f>
        <v>17.694521455905203</v>
      </c>
      <c r="I5" s="23" t="e">
        <f>('Prod Aggregate PPI_R'!I5*1000000)/'Output Hours Aggregated'!I5</f>
        <v>#DIV/0!</v>
      </c>
      <c r="J5" s="23" t="e">
        <f>('Prod Aggregate PPI_R'!J5*1000000)/'Output Hours Aggregated'!J5</f>
        <v>#DIV/0!</v>
      </c>
      <c r="K5" s="23" t="e">
        <f>('Prod Aggregate PPI_R'!K5*1000000)/'Output Hours Aggregated'!K5</f>
        <v>#DIV/0!</v>
      </c>
      <c r="L5" s="23" t="e">
        <f>('Prod Aggregate PPI_R'!L5*1000000)/'Output Hours Aggregated'!L5</f>
        <v>#DIV/0!</v>
      </c>
      <c r="M5" s="23" t="e">
        <f>('Prod Aggregate PPI_R'!M5*1000000)/'Output Hours Aggregated'!M5</f>
        <v>#DIV/0!</v>
      </c>
      <c r="N5" s="23" t="e">
        <f>('Prod Aggregate PPI_R'!N5*1000000)/'Output Hours Aggregated'!N5</f>
        <v>#DIV/0!</v>
      </c>
      <c r="O5" s="23" t="e">
        <f>('Prod Aggregate PPI_R'!O5*1000000)/'Output Hours Aggregated'!O5</f>
        <v>#DIV/0!</v>
      </c>
      <c r="P5" s="23" t="e">
        <f>('Prod Aggregate PPI_R'!P5*1000000)/'Output Hours Aggregated'!P5</f>
        <v>#DIV/0!</v>
      </c>
      <c r="Q5" s="23" t="e">
        <f>('Prod Aggregate PPI_R'!Q5*1000000)/'Output Hours Aggregated'!Q5</f>
        <v>#DIV/0!</v>
      </c>
      <c r="R5" s="23" t="e">
        <f>('Prod Aggregate PPI_R'!R5*1000000)/'Output Hours Aggregated'!R5</f>
        <v>#DIV/0!</v>
      </c>
    </row>
    <row r="6" spans="1:19" x14ac:dyDescent="0.25">
      <c r="A6" s="7" t="s">
        <v>36</v>
      </c>
      <c r="B6" s="23"/>
      <c r="E6" s="23">
        <f>('Prod Aggregate PPI_R'!E6*1000000)/'Output Hours Aggregated'!E6</f>
        <v>13.187131658999753</v>
      </c>
      <c r="F6" s="23">
        <f>('Prod Aggregate PPI_R'!F6*1000000)/'Output Hours Aggregated'!F6</f>
        <v>104.53396682799021</v>
      </c>
      <c r="G6" s="23">
        <f>('Prod Aggregate PPI_R'!G6*1000000)/'Output Hours Aggregated'!G6</f>
        <v>24.974094288031715</v>
      </c>
      <c r="H6" s="23">
        <f>('Prod Aggregate PPI_R'!H6*1000000)/'Output Hours Aggregated'!H6</f>
        <v>17.935244054150672</v>
      </c>
      <c r="I6" s="23" t="e">
        <f>('Prod Aggregate PPI_R'!I6*1000000)/'Output Hours Aggregated'!I6</f>
        <v>#DIV/0!</v>
      </c>
      <c r="J6" s="23" t="e">
        <f>('Prod Aggregate PPI_R'!J6*1000000)/'Output Hours Aggregated'!J6</f>
        <v>#DIV/0!</v>
      </c>
      <c r="K6" s="23" t="e">
        <f>('Prod Aggregate PPI_R'!K6*1000000)/'Output Hours Aggregated'!K6</f>
        <v>#DIV/0!</v>
      </c>
      <c r="L6" s="23" t="e">
        <f>('Prod Aggregate PPI_R'!L6*1000000)/'Output Hours Aggregated'!L6</f>
        <v>#DIV/0!</v>
      </c>
      <c r="M6" s="23" t="e">
        <f>('Prod Aggregate PPI_R'!M6*1000000)/'Output Hours Aggregated'!M6</f>
        <v>#DIV/0!</v>
      </c>
      <c r="N6" s="23" t="e">
        <f>('Prod Aggregate PPI_R'!N6*1000000)/'Output Hours Aggregated'!N6</f>
        <v>#DIV/0!</v>
      </c>
      <c r="O6" s="23" t="e">
        <f>('Prod Aggregate PPI_R'!O6*1000000)/'Output Hours Aggregated'!O6</f>
        <v>#DIV/0!</v>
      </c>
      <c r="P6" s="23" t="e">
        <f>('Prod Aggregate PPI_R'!P6*1000000)/'Output Hours Aggregated'!P6</f>
        <v>#DIV/0!</v>
      </c>
      <c r="Q6" s="23" t="e">
        <f>('Prod Aggregate PPI_R'!Q6*1000000)/'Output Hours Aggregated'!Q6</f>
        <v>#DIV/0!</v>
      </c>
      <c r="R6" s="23" t="e">
        <f>('Prod Aggregate PPI_R'!R6*1000000)/'Output Hours Aggregated'!R6</f>
        <v>#DIV/0!</v>
      </c>
    </row>
    <row r="7" spans="1:19" x14ac:dyDescent="0.25">
      <c r="A7" s="7" t="s">
        <v>37</v>
      </c>
      <c r="B7" s="23"/>
      <c r="E7" s="23">
        <f>('Prod Aggregate PPI_R'!E7*1000000)/'Output Hours Aggregated'!E7</f>
        <v>12.443246228257804</v>
      </c>
      <c r="F7" s="23">
        <f>('Prod Aggregate PPI_R'!F7*1000000)/'Output Hours Aggregated'!F7</f>
        <v>102.14208337313784</v>
      </c>
      <c r="G7" s="23">
        <f>('Prod Aggregate PPI_R'!G7*1000000)/'Output Hours Aggregated'!G7</f>
        <v>25.355140025095132</v>
      </c>
      <c r="H7" s="23">
        <f>('Prod Aggregate PPI_R'!H7*1000000)/'Output Hours Aggregated'!H7</f>
        <v>18.353051774571657</v>
      </c>
      <c r="I7" s="23">
        <f>('Prod Aggregate PPI_R'!I7*1000000)/'Output Hours Aggregated'!I7</f>
        <v>16.5984943007699</v>
      </c>
      <c r="J7" s="23">
        <f>('Prod Aggregate PPI_R'!J7*1000000)/'Output Hours Aggregated'!J7</f>
        <v>18.605678557620458</v>
      </c>
      <c r="K7" s="23">
        <f>('Prod Aggregate PPI_R'!K7*1000000)/'Output Hours Aggregated'!K7</f>
        <v>12.170155287260529</v>
      </c>
      <c r="L7" s="23">
        <f>('Prod Aggregate PPI_R'!L7*1000000)/'Output Hours Aggregated'!L7</f>
        <v>38.718538279734609</v>
      </c>
      <c r="M7" s="23">
        <f>('Prod Aggregate PPI_R'!M7*1000000)/'Output Hours Aggregated'!M7</f>
        <v>97.492260978886279</v>
      </c>
      <c r="N7" s="23">
        <f>('Prod Aggregate PPI_R'!N7*1000000)/'Output Hours Aggregated'!N7</f>
        <v>18.165763634460461</v>
      </c>
      <c r="O7" s="23">
        <f>('Prod Aggregate PPI_R'!O7*1000000)/'Output Hours Aggregated'!O7</f>
        <v>14.60147459647982</v>
      </c>
      <c r="P7" s="23">
        <f>('Prod Aggregate PPI_R'!P7*1000000)/'Output Hours Aggregated'!P7</f>
        <v>18.977107722300055</v>
      </c>
      <c r="Q7" s="23">
        <f>('Prod Aggregate PPI_R'!Q7*1000000)/'Output Hours Aggregated'!Q7</f>
        <v>19.250315701103407</v>
      </c>
      <c r="R7" s="23">
        <f>('Prod Aggregate PPI_R'!R7*1000000)/'Output Hours Aggregated'!R7</f>
        <v>14.074157397975362</v>
      </c>
    </row>
    <row r="8" spans="1:19" x14ac:dyDescent="0.25">
      <c r="A8" s="7" t="s">
        <v>38</v>
      </c>
      <c r="B8" s="23"/>
      <c r="E8" s="23">
        <f>('Prod Aggregate PPI_R'!E8*1000000)/'Output Hours Aggregated'!E8</f>
        <v>13.093865291110765</v>
      </c>
      <c r="F8" s="23">
        <f>('Prod Aggregate PPI_R'!F8*1000000)/'Output Hours Aggregated'!F8</f>
        <v>92.600305114907783</v>
      </c>
      <c r="G8" s="23">
        <f>('Prod Aggregate PPI_R'!G8*1000000)/'Output Hours Aggregated'!G8</f>
        <v>25.431162888151775</v>
      </c>
      <c r="H8" s="23">
        <f>('Prod Aggregate PPI_R'!H8*1000000)/'Output Hours Aggregated'!H8</f>
        <v>18.641399453650344</v>
      </c>
      <c r="I8" s="23">
        <f>('Prod Aggregate PPI_R'!I8*1000000)/'Output Hours Aggregated'!I8</f>
        <v>17.045650321859366</v>
      </c>
      <c r="J8" s="23">
        <f>('Prod Aggregate PPI_R'!J8*1000000)/'Output Hours Aggregated'!J8</f>
        <v>18.531919220846437</v>
      </c>
      <c r="K8" s="23">
        <f>('Prod Aggregate PPI_R'!K8*1000000)/'Output Hours Aggregated'!K8</f>
        <v>12.679766293223665</v>
      </c>
      <c r="L8" s="23">
        <f>('Prod Aggregate PPI_R'!L8*1000000)/'Output Hours Aggregated'!L8</f>
        <v>41.678745533147669</v>
      </c>
      <c r="M8" s="23">
        <f>('Prod Aggregate PPI_R'!M8*1000000)/'Output Hours Aggregated'!M8</f>
        <v>98.518548579733874</v>
      </c>
      <c r="N8" s="23">
        <f>('Prod Aggregate PPI_R'!N8*1000000)/'Output Hours Aggregated'!N8</f>
        <v>19.797427577587118</v>
      </c>
      <c r="O8" s="23">
        <f>('Prod Aggregate PPI_R'!O8*1000000)/'Output Hours Aggregated'!O8</f>
        <v>15.57058052436976</v>
      </c>
      <c r="P8" s="23">
        <f>('Prod Aggregate PPI_R'!P8*1000000)/'Output Hours Aggregated'!P8</f>
        <v>20.026837816560803</v>
      </c>
      <c r="Q8" s="23">
        <f>('Prod Aggregate PPI_R'!Q8*1000000)/'Output Hours Aggregated'!Q8</f>
        <v>19.989860340914191</v>
      </c>
      <c r="R8" s="23">
        <f>('Prod Aggregate PPI_R'!R8*1000000)/'Output Hours Aggregated'!R8</f>
        <v>14.498500554491025</v>
      </c>
    </row>
    <row r="9" spans="1:19" x14ac:dyDescent="0.25">
      <c r="A9" s="7" t="s">
        <v>39</v>
      </c>
      <c r="B9" s="23"/>
      <c r="E9" s="23">
        <f>('Prod Aggregate PPI_R'!E9*1000000)/'Output Hours Aggregated'!E9</f>
        <v>15.7718652839516</v>
      </c>
      <c r="F9" s="23">
        <f>('Prod Aggregate PPI_R'!F9*1000000)/'Output Hours Aggregated'!F9</f>
        <v>81.869822729183085</v>
      </c>
      <c r="G9" s="23">
        <f>('Prod Aggregate PPI_R'!G9*1000000)/'Output Hours Aggregated'!G9</f>
        <v>25.530765178800902</v>
      </c>
      <c r="H9" s="23">
        <f>('Prod Aggregate PPI_R'!H9*1000000)/'Output Hours Aggregated'!H9</f>
        <v>18.971700597401149</v>
      </c>
      <c r="I9" s="23">
        <f>('Prod Aggregate PPI_R'!I9*1000000)/'Output Hours Aggregated'!I9</f>
        <v>17.320456523530325</v>
      </c>
      <c r="J9" s="23">
        <f>('Prod Aggregate PPI_R'!J9*1000000)/'Output Hours Aggregated'!J9</f>
        <v>18.579747380426138</v>
      </c>
      <c r="K9" s="23">
        <f>('Prod Aggregate PPI_R'!K9*1000000)/'Output Hours Aggregated'!K9</f>
        <v>12.78352251127218</v>
      </c>
      <c r="L9" s="23">
        <f>('Prod Aggregate PPI_R'!L9*1000000)/'Output Hours Aggregated'!L9</f>
        <v>42.572546068739932</v>
      </c>
      <c r="M9" s="23">
        <f>('Prod Aggregate PPI_R'!M9*1000000)/'Output Hours Aggregated'!M9</f>
        <v>97.275843009815787</v>
      </c>
      <c r="N9" s="23">
        <f>('Prod Aggregate PPI_R'!N9*1000000)/'Output Hours Aggregated'!N9</f>
        <v>20.410740795703436</v>
      </c>
      <c r="O9" s="23">
        <f>('Prod Aggregate PPI_R'!O9*1000000)/'Output Hours Aggregated'!O9</f>
        <v>15.520485330520554</v>
      </c>
      <c r="P9" s="23">
        <f>('Prod Aggregate PPI_R'!P9*1000000)/'Output Hours Aggregated'!P9</f>
        <v>20.310129777832813</v>
      </c>
      <c r="Q9" s="23">
        <f>('Prod Aggregate PPI_R'!Q9*1000000)/'Output Hours Aggregated'!Q9</f>
        <v>20.950717599051597</v>
      </c>
      <c r="R9" s="23">
        <f>('Prod Aggregate PPI_R'!R9*1000000)/'Output Hours Aggregated'!R9</f>
        <v>15.030031097468775</v>
      </c>
    </row>
    <row r="10" spans="1:19" x14ac:dyDescent="0.25">
      <c r="A10" s="7" t="s">
        <v>40</v>
      </c>
      <c r="B10" s="23"/>
      <c r="E10" s="23">
        <f>('Prod Aggregate PPI_R'!E10*1000000)/'Output Hours Aggregated'!E10</f>
        <v>16.52713043165727</v>
      </c>
      <c r="F10" s="23">
        <f>('Prod Aggregate PPI_R'!F10*1000000)/'Output Hours Aggregated'!F10</f>
        <v>76.759171709084441</v>
      </c>
      <c r="G10" s="23">
        <f>('Prod Aggregate PPI_R'!G10*1000000)/'Output Hours Aggregated'!G10</f>
        <v>26.01971066922145</v>
      </c>
      <c r="H10" s="23">
        <f>('Prod Aggregate PPI_R'!H10*1000000)/'Output Hours Aggregated'!H10</f>
        <v>19.390381733781677</v>
      </c>
      <c r="I10" s="23">
        <f>('Prod Aggregate PPI_R'!I10*1000000)/'Output Hours Aggregated'!I10</f>
        <v>17.713912933506428</v>
      </c>
      <c r="J10" s="23">
        <f>('Prod Aggregate PPI_R'!J10*1000000)/'Output Hours Aggregated'!J10</f>
        <v>19.005724404131648</v>
      </c>
      <c r="K10" s="23">
        <f>('Prod Aggregate PPI_R'!K10*1000000)/'Output Hours Aggregated'!K10</f>
        <v>13.597715928335411</v>
      </c>
      <c r="L10" s="23">
        <f>('Prod Aggregate PPI_R'!L10*1000000)/'Output Hours Aggregated'!L10</f>
        <v>45.461234523126869</v>
      </c>
      <c r="M10" s="23">
        <f>('Prod Aggregate PPI_R'!M10*1000000)/'Output Hours Aggregated'!M10</f>
        <v>98.751272740248396</v>
      </c>
      <c r="N10" s="23">
        <f>('Prod Aggregate PPI_R'!N10*1000000)/'Output Hours Aggregated'!N10</f>
        <v>21.409784770200048</v>
      </c>
      <c r="O10" s="23">
        <f>('Prod Aggregate PPI_R'!O10*1000000)/'Output Hours Aggregated'!O10</f>
        <v>16.347628125881908</v>
      </c>
      <c r="P10" s="23">
        <f>('Prod Aggregate PPI_R'!P10*1000000)/'Output Hours Aggregated'!P10</f>
        <v>20.335267319505949</v>
      </c>
      <c r="Q10" s="23">
        <f>('Prod Aggregate PPI_R'!Q10*1000000)/'Output Hours Aggregated'!Q10</f>
        <v>21.657315676306251</v>
      </c>
      <c r="R10" s="23">
        <f>('Prod Aggregate PPI_R'!R10*1000000)/'Output Hours Aggregated'!R10</f>
        <v>15.180523865276031</v>
      </c>
    </row>
    <row r="11" spans="1:19" x14ac:dyDescent="0.25">
      <c r="A11" s="7" t="s">
        <v>41</v>
      </c>
      <c r="B11" s="23"/>
      <c r="E11" s="23">
        <f>('Prod Aggregate PPI_R'!E11*1000000)/'Output Hours Aggregated'!E11</f>
        <v>17.34004521563508</v>
      </c>
      <c r="F11" s="23">
        <f>('Prod Aggregate PPI_R'!F11*1000000)/'Output Hours Aggregated'!F11</f>
        <v>79.372843797502711</v>
      </c>
      <c r="G11" s="23">
        <f>('Prod Aggregate PPI_R'!G11*1000000)/'Output Hours Aggregated'!G11</f>
        <v>26.522362321076244</v>
      </c>
      <c r="H11" s="23">
        <f>('Prod Aggregate PPI_R'!H11*1000000)/'Output Hours Aggregated'!H11</f>
        <v>19.776775470855309</v>
      </c>
      <c r="I11" s="23">
        <f>('Prod Aggregate PPI_R'!I11*1000000)/'Output Hours Aggregated'!I11</f>
        <v>17.226746124685107</v>
      </c>
      <c r="J11" s="23">
        <f>('Prod Aggregate PPI_R'!J11*1000000)/'Output Hours Aggregated'!J11</f>
        <v>19.72473350962084</v>
      </c>
      <c r="K11" s="23">
        <f>('Prod Aggregate PPI_R'!K11*1000000)/'Output Hours Aggregated'!K11</f>
        <v>13.569127083867475</v>
      </c>
      <c r="L11" s="23">
        <f>('Prod Aggregate PPI_R'!L11*1000000)/'Output Hours Aggregated'!L11</f>
        <v>43.001296825091757</v>
      </c>
      <c r="M11" s="23">
        <f>('Prod Aggregate PPI_R'!M11*1000000)/'Output Hours Aggregated'!M11</f>
        <v>100.53916677138932</v>
      </c>
      <c r="N11" s="23">
        <f>('Prod Aggregate PPI_R'!N11*1000000)/'Output Hours Aggregated'!N11</f>
        <v>20.944712360333643</v>
      </c>
      <c r="O11" s="23">
        <f>('Prod Aggregate PPI_R'!O11*1000000)/'Output Hours Aggregated'!O11</f>
        <v>15.542242686267841</v>
      </c>
      <c r="P11" s="23">
        <f>('Prod Aggregate PPI_R'!P11*1000000)/'Output Hours Aggregated'!P11</f>
        <v>20.263042926548742</v>
      </c>
      <c r="Q11" s="23">
        <f>('Prod Aggregate PPI_R'!Q11*1000000)/'Output Hours Aggregated'!Q11</f>
        <v>21.539824086291986</v>
      </c>
      <c r="R11" s="23">
        <f>('Prod Aggregate PPI_R'!R11*1000000)/'Output Hours Aggregated'!R11</f>
        <v>15.212110656257085</v>
      </c>
    </row>
    <row r="12" spans="1:19" x14ac:dyDescent="0.25">
      <c r="A12" s="7" t="s">
        <v>42</v>
      </c>
      <c r="B12" s="23"/>
      <c r="E12" s="23">
        <f>('Prod Aggregate PPI_R'!E12*1000000)/'Output Hours Aggregated'!E12</f>
        <v>14.200273684560898</v>
      </c>
      <c r="F12" s="23">
        <f>('Prod Aggregate PPI_R'!F12*1000000)/'Output Hours Aggregated'!F12</f>
        <v>95.092561667092752</v>
      </c>
      <c r="G12" s="23">
        <f>('Prod Aggregate PPI_R'!G12*1000000)/'Output Hours Aggregated'!G12</f>
        <v>26.723904148215691</v>
      </c>
      <c r="H12" s="23">
        <f>('Prod Aggregate PPI_R'!H12*1000000)/'Output Hours Aggregated'!H12</f>
        <v>20.041728931319035</v>
      </c>
      <c r="I12" s="23">
        <f>('Prod Aggregate PPI_R'!I12*1000000)/'Output Hours Aggregated'!I12</f>
        <v>17.299161644634555</v>
      </c>
      <c r="J12" s="23">
        <f>('Prod Aggregate PPI_R'!J12*1000000)/'Output Hours Aggregated'!J12</f>
        <v>20.131584504755835</v>
      </c>
      <c r="K12" s="23">
        <f>('Prod Aggregate PPI_R'!K12*1000000)/'Output Hours Aggregated'!K12</f>
        <v>13.52662587245697</v>
      </c>
      <c r="L12" s="23">
        <f>('Prod Aggregate PPI_R'!L12*1000000)/'Output Hours Aggregated'!L12</f>
        <v>42.948636962592317</v>
      </c>
      <c r="M12" s="23">
        <f>('Prod Aggregate PPI_R'!M12*1000000)/'Output Hours Aggregated'!M12</f>
        <v>97.354110810795632</v>
      </c>
      <c r="N12" s="23">
        <f>('Prod Aggregate PPI_R'!N12*1000000)/'Output Hours Aggregated'!N12</f>
        <v>20.842589835285054</v>
      </c>
      <c r="O12" s="23">
        <f>('Prod Aggregate PPI_R'!O12*1000000)/'Output Hours Aggregated'!O12</f>
        <v>15.551650210496827</v>
      </c>
      <c r="P12" s="23">
        <f>('Prod Aggregate PPI_R'!P12*1000000)/'Output Hours Aggregated'!P12</f>
        <v>20.520479614672585</v>
      </c>
      <c r="Q12" s="23">
        <f>('Prod Aggregate PPI_R'!Q12*1000000)/'Output Hours Aggregated'!Q12</f>
        <v>21.004072173115436</v>
      </c>
      <c r="R12" s="23">
        <f>('Prod Aggregate PPI_R'!R12*1000000)/'Output Hours Aggregated'!R12</f>
        <v>14.897496358427682</v>
      </c>
    </row>
    <row r="13" spans="1:19" x14ac:dyDescent="0.25">
      <c r="A13" s="7" t="s">
        <v>43</v>
      </c>
      <c r="B13" s="23"/>
      <c r="E13" s="23">
        <f>('Prod Aggregate PPI_R'!E13*1000000)/'Output Hours Aggregated'!E13</f>
        <v>14.140718968595957</v>
      </c>
      <c r="F13" s="23">
        <f>('Prod Aggregate PPI_R'!F13*1000000)/'Output Hours Aggregated'!F13</f>
        <v>104.86380671463174</v>
      </c>
      <c r="G13" s="23">
        <f>('Prod Aggregate PPI_R'!G13*1000000)/'Output Hours Aggregated'!G13</f>
        <v>27.378115452104534</v>
      </c>
      <c r="H13" s="23">
        <f>('Prod Aggregate PPI_R'!H13*1000000)/'Output Hours Aggregated'!H13</f>
        <v>20.457355673415993</v>
      </c>
      <c r="I13" s="23">
        <f>('Prod Aggregate PPI_R'!I13*1000000)/'Output Hours Aggregated'!I13</f>
        <v>18.057759540076379</v>
      </c>
      <c r="J13" s="23">
        <f>('Prod Aggregate PPI_R'!J13*1000000)/'Output Hours Aggregated'!J13</f>
        <v>19.759589499822798</v>
      </c>
      <c r="K13" s="23">
        <f>('Prod Aggregate PPI_R'!K13*1000000)/'Output Hours Aggregated'!K13</f>
        <v>13.866334100957712</v>
      </c>
      <c r="L13" s="23">
        <f>('Prod Aggregate PPI_R'!L13*1000000)/'Output Hours Aggregated'!L13</f>
        <v>45.371005496451964</v>
      </c>
      <c r="M13" s="23">
        <f>('Prod Aggregate PPI_R'!M13*1000000)/'Output Hours Aggregated'!M13</f>
        <v>95.754041636296677</v>
      </c>
      <c r="N13" s="23">
        <f>('Prod Aggregate PPI_R'!N13*1000000)/'Output Hours Aggregated'!N13</f>
        <v>20.965132656728709</v>
      </c>
      <c r="O13" s="23">
        <f>('Prod Aggregate PPI_R'!O13*1000000)/'Output Hours Aggregated'!O13</f>
        <v>15.427716878735946</v>
      </c>
      <c r="P13" s="23">
        <f>('Prod Aggregate PPI_R'!P13*1000000)/'Output Hours Aggregated'!P13</f>
        <v>20.646574135171182</v>
      </c>
      <c r="Q13" s="23">
        <f>('Prod Aggregate PPI_R'!Q13*1000000)/'Output Hours Aggregated'!Q13</f>
        <v>20.626105651110056</v>
      </c>
      <c r="R13" s="23">
        <f>('Prod Aggregate PPI_R'!R13*1000000)/'Output Hours Aggregated'!R13</f>
        <v>15.287492935297264</v>
      </c>
    </row>
    <row r="14" spans="1:19" x14ac:dyDescent="0.25">
      <c r="A14" s="7" t="s">
        <v>44</v>
      </c>
      <c r="B14" s="23"/>
      <c r="E14" s="23">
        <f>('Prod Aggregate PPI_R'!E14*1000000)/'Output Hours Aggregated'!E14</f>
        <v>16.66601473920992</v>
      </c>
      <c r="F14" s="23">
        <f>('Prod Aggregate PPI_R'!F14*1000000)/'Output Hours Aggregated'!F14</f>
        <v>101.13134927117203</v>
      </c>
      <c r="G14" s="23">
        <f>('Prod Aggregate PPI_R'!G14*1000000)/'Output Hours Aggregated'!G14</f>
        <v>27.269128446203602</v>
      </c>
      <c r="H14" s="23">
        <f>('Prod Aggregate PPI_R'!H14*1000000)/'Output Hours Aggregated'!H14</f>
        <v>20.668801212975257</v>
      </c>
      <c r="I14" s="23">
        <f>('Prod Aggregate PPI_R'!I14*1000000)/'Output Hours Aggregated'!I14</f>
        <v>18.266552955951312</v>
      </c>
      <c r="J14" s="23">
        <f>('Prod Aggregate PPI_R'!J14*1000000)/'Output Hours Aggregated'!J14</f>
        <v>18.934568942605377</v>
      </c>
      <c r="K14" s="23">
        <f>('Prod Aggregate PPI_R'!K14*1000000)/'Output Hours Aggregated'!K14</f>
        <v>14.456150478477417</v>
      </c>
      <c r="L14" s="23">
        <f>('Prod Aggregate PPI_R'!L14*1000000)/'Output Hours Aggregated'!L14</f>
        <v>45.595081703620579</v>
      </c>
      <c r="M14" s="23">
        <f>('Prod Aggregate PPI_R'!M14*1000000)/'Output Hours Aggregated'!M14</f>
        <v>100.26972850893674</v>
      </c>
      <c r="N14" s="23">
        <f>('Prod Aggregate PPI_R'!N14*1000000)/'Output Hours Aggregated'!N14</f>
        <v>21.982131041784456</v>
      </c>
      <c r="O14" s="23">
        <f>('Prod Aggregate PPI_R'!O14*1000000)/'Output Hours Aggregated'!O14</f>
        <v>15.612954708472193</v>
      </c>
      <c r="P14" s="23">
        <f>('Prod Aggregate PPI_R'!P14*1000000)/'Output Hours Aggregated'!P14</f>
        <v>20.670244694406474</v>
      </c>
      <c r="Q14" s="23">
        <f>('Prod Aggregate PPI_R'!Q14*1000000)/'Output Hours Aggregated'!Q14</f>
        <v>21.675161259488945</v>
      </c>
      <c r="R14" s="23">
        <f>('Prod Aggregate PPI_R'!R14*1000000)/'Output Hours Aggregated'!R14</f>
        <v>15.622976087444716</v>
      </c>
    </row>
    <row r="15" spans="1:19" x14ac:dyDescent="0.25">
      <c r="A15" s="7" t="s">
        <v>45</v>
      </c>
      <c r="B15" s="23"/>
      <c r="E15" s="23">
        <f>('Prod Aggregate PPI_R'!E15*1000000)/'Output Hours Aggregated'!E15</f>
        <v>19.878422464040828</v>
      </c>
      <c r="F15" s="23">
        <f>('Prod Aggregate PPI_R'!F15*1000000)/'Output Hours Aggregated'!F15</f>
        <v>91.484228949860011</v>
      </c>
      <c r="G15" s="23">
        <f>('Prod Aggregate PPI_R'!G15*1000000)/'Output Hours Aggregated'!G15</f>
        <v>27.778980528224011</v>
      </c>
      <c r="H15" s="23">
        <f>('Prod Aggregate PPI_R'!H15*1000000)/'Output Hours Aggregated'!H15</f>
        <v>21.543848101945567</v>
      </c>
      <c r="I15" s="23">
        <f>('Prod Aggregate PPI_R'!I15*1000000)/'Output Hours Aggregated'!I15</f>
        <v>18.369161571265309</v>
      </c>
      <c r="J15" s="23">
        <f>('Prod Aggregate PPI_R'!J15*1000000)/'Output Hours Aggregated'!J15</f>
        <v>20.928300434316611</v>
      </c>
      <c r="K15" s="23">
        <f>('Prod Aggregate PPI_R'!K15*1000000)/'Output Hours Aggregated'!K15</f>
        <v>15.377665690035345</v>
      </c>
      <c r="L15" s="23">
        <f>('Prod Aggregate PPI_R'!L15*1000000)/'Output Hours Aggregated'!L15</f>
        <v>46.31422677335091</v>
      </c>
      <c r="M15" s="23">
        <f>('Prod Aggregate PPI_R'!M15*1000000)/'Output Hours Aggregated'!M15</f>
        <v>104.51764917212905</v>
      </c>
      <c r="N15" s="23">
        <f>('Prod Aggregate PPI_R'!N15*1000000)/'Output Hours Aggregated'!N15</f>
        <v>21.540628199101558</v>
      </c>
      <c r="O15" s="23">
        <f>('Prod Aggregate PPI_R'!O15*1000000)/'Output Hours Aggregated'!O15</f>
        <v>15.38590206279234</v>
      </c>
      <c r="P15" s="23">
        <f>('Prod Aggregate PPI_R'!P15*1000000)/'Output Hours Aggregated'!P15</f>
        <v>21.354587738902765</v>
      </c>
      <c r="Q15" s="23">
        <f>('Prod Aggregate PPI_R'!Q15*1000000)/'Output Hours Aggregated'!Q15</f>
        <v>21.893961609383684</v>
      </c>
      <c r="R15" s="23">
        <f>('Prod Aggregate PPI_R'!R15*1000000)/'Output Hours Aggregated'!R15</f>
        <v>16.116971643447499</v>
      </c>
    </row>
    <row r="16" spans="1:19" x14ac:dyDescent="0.25">
      <c r="A16" s="7" t="s">
        <v>46</v>
      </c>
      <c r="B16" s="23"/>
      <c r="E16" s="23">
        <f>('Prod Aggregate PPI_R'!E16*1000000)/'Output Hours Aggregated'!E16</f>
        <v>14.67450916005836</v>
      </c>
      <c r="F16" s="23">
        <f>('Prod Aggregate PPI_R'!F16*1000000)/'Output Hours Aggregated'!F16</f>
        <v>99.331463051079311</v>
      </c>
      <c r="G16" s="23">
        <f>('Prod Aggregate PPI_R'!G16*1000000)/'Output Hours Aggregated'!G16</f>
        <v>27.643930930863554</v>
      </c>
      <c r="H16" s="23">
        <f>('Prod Aggregate PPI_R'!H16*1000000)/'Output Hours Aggregated'!H16</f>
        <v>20.65072160038126</v>
      </c>
      <c r="I16" s="23">
        <f>('Prod Aggregate PPI_R'!I16*1000000)/'Output Hours Aggregated'!I16</f>
        <v>18.09552462139208</v>
      </c>
      <c r="J16" s="23">
        <f>('Prod Aggregate PPI_R'!J16*1000000)/'Output Hours Aggregated'!J16</f>
        <v>20.2761916357593</v>
      </c>
      <c r="K16" s="23">
        <f>('Prod Aggregate PPI_R'!K16*1000000)/'Output Hours Aggregated'!K16</f>
        <v>14.795350922857653</v>
      </c>
      <c r="L16" s="23">
        <f>('Prod Aggregate PPI_R'!L16*1000000)/'Output Hours Aggregated'!L16</f>
        <v>49.142740485502529</v>
      </c>
      <c r="M16" s="23">
        <f>('Prod Aggregate PPI_R'!M16*1000000)/'Output Hours Aggregated'!M16</f>
        <v>102.65520132344534</v>
      </c>
      <c r="N16" s="23">
        <f>('Prod Aggregate PPI_R'!N16*1000000)/'Output Hours Aggregated'!N16</f>
        <v>22.335018038206265</v>
      </c>
      <c r="O16" s="23">
        <f>('Prod Aggregate PPI_R'!O16*1000000)/'Output Hours Aggregated'!O16</f>
        <v>15.488194651386019</v>
      </c>
      <c r="P16" s="23">
        <f>('Prod Aggregate PPI_R'!P16*1000000)/'Output Hours Aggregated'!P16</f>
        <v>21.561533134494098</v>
      </c>
      <c r="Q16" s="23">
        <f>('Prod Aggregate PPI_R'!Q16*1000000)/'Output Hours Aggregated'!Q16</f>
        <v>22.114127062142874</v>
      </c>
      <c r="R16" s="23">
        <f>('Prod Aggregate PPI_R'!R16*1000000)/'Output Hours Aggregated'!R16</f>
        <v>15.917804823660926</v>
      </c>
    </row>
    <row r="17" spans="1:18" x14ac:dyDescent="0.25">
      <c r="A17" s="7" t="s">
        <v>47</v>
      </c>
      <c r="B17" s="23"/>
      <c r="E17" s="23">
        <f>('Prod Aggregate PPI_R'!E17*1000000)/'Output Hours Aggregated'!E17</f>
        <v>16.39409684283056</v>
      </c>
      <c r="F17" s="23">
        <f>('Prod Aggregate PPI_R'!F17*1000000)/'Output Hours Aggregated'!F17</f>
        <v>110.65827165374731</v>
      </c>
      <c r="G17" s="23">
        <f>('Prod Aggregate PPI_R'!G17*1000000)/'Output Hours Aggregated'!G17</f>
        <v>27.826553375855166</v>
      </c>
      <c r="H17" s="23">
        <f>('Prod Aggregate PPI_R'!H17*1000000)/'Output Hours Aggregated'!H17</f>
        <v>20.129838242738817</v>
      </c>
      <c r="I17" s="23">
        <f>('Prod Aggregate PPI_R'!I17*1000000)/'Output Hours Aggregated'!I17</f>
        <v>18.205233087280359</v>
      </c>
      <c r="J17" s="23">
        <f>('Prod Aggregate PPI_R'!J17*1000000)/'Output Hours Aggregated'!J17</f>
        <v>21.166980878312614</v>
      </c>
      <c r="K17" s="23">
        <f>('Prod Aggregate PPI_R'!K17*1000000)/'Output Hours Aggregated'!K17</f>
        <v>14.764616132695107</v>
      </c>
      <c r="L17" s="23">
        <f>('Prod Aggregate PPI_R'!L17*1000000)/'Output Hours Aggregated'!L17</f>
        <v>48.579222107230756</v>
      </c>
      <c r="M17" s="23">
        <f>('Prod Aggregate PPI_R'!M17*1000000)/'Output Hours Aggregated'!M17</f>
        <v>103.00295365962907</v>
      </c>
      <c r="N17" s="23">
        <f>('Prod Aggregate PPI_R'!N17*1000000)/'Output Hours Aggregated'!N17</f>
        <v>22.531632193255255</v>
      </c>
      <c r="O17" s="23">
        <f>('Prod Aggregate PPI_R'!O17*1000000)/'Output Hours Aggregated'!O17</f>
        <v>15.984042046902879</v>
      </c>
      <c r="P17" s="23">
        <f>('Prod Aggregate PPI_R'!P17*1000000)/'Output Hours Aggregated'!P17</f>
        <v>22.227845093321278</v>
      </c>
      <c r="Q17" s="23">
        <f>('Prod Aggregate PPI_R'!Q17*1000000)/'Output Hours Aggregated'!Q17</f>
        <v>22.234826237334641</v>
      </c>
      <c r="R17" s="23">
        <f>('Prod Aggregate PPI_R'!R17*1000000)/'Output Hours Aggregated'!R17</f>
        <v>15.959331563177804</v>
      </c>
    </row>
    <row r="18" spans="1:18" x14ac:dyDescent="0.25">
      <c r="A18" s="7" t="s">
        <v>48</v>
      </c>
      <c r="B18" s="23"/>
      <c r="E18" s="23">
        <f>('Prod Aggregate PPI_R'!E18*1000000)/'Output Hours Aggregated'!E18</f>
        <v>20.141949567197404</v>
      </c>
      <c r="F18" s="23">
        <f>('Prod Aggregate PPI_R'!F18*1000000)/'Output Hours Aggregated'!F18</f>
        <v>121.47873215432556</v>
      </c>
      <c r="G18" s="23">
        <f>('Prod Aggregate PPI_R'!G18*1000000)/'Output Hours Aggregated'!G18</f>
        <v>28.3454549702689</v>
      </c>
      <c r="H18" s="23">
        <f>('Prod Aggregate PPI_R'!H18*1000000)/'Output Hours Aggregated'!H18</f>
        <v>20.668023511635333</v>
      </c>
      <c r="I18" s="23">
        <f>('Prod Aggregate PPI_R'!I18*1000000)/'Output Hours Aggregated'!I18</f>
        <v>18.102310526076696</v>
      </c>
      <c r="J18" s="23">
        <f>('Prod Aggregate PPI_R'!J18*1000000)/'Output Hours Aggregated'!J18</f>
        <v>20.874522257386737</v>
      </c>
      <c r="K18" s="23">
        <f>('Prod Aggregate PPI_R'!K18*1000000)/'Output Hours Aggregated'!K18</f>
        <v>14.266955767042223</v>
      </c>
      <c r="L18" s="23">
        <f>('Prod Aggregate PPI_R'!L18*1000000)/'Output Hours Aggregated'!L18</f>
        <v>46.709421889368478</v>
      </c>
      <c r="M18" s="23">
        <f>('Prod Aggregate PPI_R'!M18*1000000)/'Output Hours Aggregated'!M18</f>
        <v>96.652189339068983</v>
      </c>
      <c r="N18" s="23">
        <f>('Prod Aggregate PPI_R'!N18*1000000)/'Output Hours Aggregated'!N18</f>
        <v>22.388316908618215</v>
      </c>
      <c r="O18" s="23">
        <f>('Prod Aggregate PPI_R'!O18*1000000)/'Output Hours Aggregated'!O18</f>
        <v>15.963858905869731</v>
      </c>
      <c r="P18" s="23">
        <f>('Prod Aggregate PPI_R'!P18*1000000)/'Output Hours Aggregated'!P18</f>
        <v>22.006505229905851</v>
      </c>
      <c r="Q18" s="23">
        <f>('Prod Aggregate PPI_R'!Q18*1000000)/'Output Hours Aggregated'!Q18</f>
        <v>22.147316023341187</v>
      </c>
      <c r="R18" s="23">
        <f>('Prod Aggregate PPI_R'!R18*1000000)/'Output Hours Aggregated'!R18</f>
        <v>16.677780624802008</v>
      </c>
    </row>
    <row r="19" spans="1:18" x14ac:dyDescent="0.25">
      <c r="A19" s="7" t="s">
        <v>49</v>
      </c>
      <c r="B19" s="23"/>
      <c r="E19" s="23">
        <f>('Prod Aggregate PPI_R'!E19*1000000)/'Output Hours Aggregated'!E19</f>
        <v>35.430627947201238</v>
      </c>
      <c r="F19" s="23">
        <f>('Prod Aggregate PPI_R'!F19*1000000)/'Output Hours Aggregated'!F19</f>
        <v>86.141531718357854</v>
      </c>
      <c r="G19" s="23">
        <f>('Prod Aggregate PPI_R'!G19*1000000)/'Output Hours Aggregated'!G19</f>
        <v>28.561520462483724</v>
      </c>
      <c r="H19" s="23">
        <f>('Prod Aggregate PPI_R'!H19*1000000)/'Output Hours Aggregated'!H19</f>
        <v>20.735553198282428</v>
      </c>
      <c r="I19" s="23">
        <f>('Prod Aggregate PPI_R'!I19*1000000)/'Output Hours Aggregated'!I19</f>
        <v>18.399175370616117</v>
      </c>
      <c r="J19" s="23">
        <f>('Prod Aggregate PPI_R'!J19*1000000)/'Output Hours Aggregated'!J19</f>
        <v>20.299966024316326</v>
      </c>
      <c r="K19" s="23">
        <f>('Prod Aggregate PPI_R'!K19*1000000)/'Output Hours Aggregated'!K19</f>
        <v>14.586015328549566</v>
      </c>
      <c r="L19" s="23">
        <f>('Prod Aggregate PPI_R'!L19*1000000)/'Output Hours Aggregated'!L19</f>
        <v>48.753907407150443</v>
      </c>
      <c r="M19" s="23">
        <f>('Prod Aggregate PPI_R'!M19*1000000)/'Output Hours Aggregated'!M19</f>
        <v>100.97198464210595</v>
      </c>
      <c r="N19" s="23">
        <f>('Prod Aggregate PPI_R'!N19*1000000)/'Output Hours Aggregated'!N19</f>
        <v>22.18717620594937</v>
      </c>
      <c r="O19" s="23">
        <f>('Prod Aggregate PPI_R'!O19*1000000)/'Output Hours Aggregated'!O19</f>
        <v>16.112974440111326</v>
      </c>
      <c r="P19" s="23">
        <f>('Prod Aggregate PPI_R'!P19*1000000)/'Output Hours Aggregated'!P19</f>
        <v>23.481648741111471</v>
      </c>
      <c r="Q19" s="23">
        <f>('Prod Aggregate PPI_R'!Q19*1000000)/'Output Hours Aggregated'!Q19</f>
        <v>22.431646530171651</v>
      </c>
      <c r="R19" s="23">
        <f>('Prod Aggregate PPI_R'!R19*1000000)/'Output Hours Aggregated'!R19</f>
        <v>16.548605052831896</v>
      </c>
    </row>
    <row r="20" spans="1:18" x14ac:dyDescent="0.25">
      <c r="A20" s="7" t="s">
        <v>50</v>
      </c>
      <c r="B20" s="23"/>
      <c r="E20" s="23">
        <f>('Prod Aggregate PPI_R'!E20*1000000)/'Output Hours Aggregated'!E20</f>
        <v>18.337190557840678</v>
      </c>
      <c r="F20" s="23">
        <f>('Prod Aggregate PPI_R'!F20*1000000)/'Output Hours Aggregated'!F20</f>
        <v>104.19512488421439</v>
      </c>
      <c r="G20" s="23">
        <f>('Prod Aggregate PPI_R'!G20*1000000)/'Output Hours Aggregated'!G20</f>
        <v>27.90544273500462</v>
      </c>
      <c r="H20" s="23">
        <f>('Prod Aggregate PPI_R'!H20*1000000)/'Output Hours Aggregated'!H20</f>
        <v>20.68262678890698</v>
      </c>
      <c r="I20" s="23">
        <f>('Prod Aggregate PPI_R'!I20*1000000)/'Output Hours Aggregated'!I20</f>
        <v>18.72972294215613</v>
      </c>
      <c r="J20" s="23">
        <f>('Prod Aggregate PPI_R'!J20*1000000)/'Output Hours Aggregated'!J20</f>
        <v>20.961843408703643</v>
      </c>
      <c r="K20" s="23">
        <f>('Prod Aggregate PPI_R'!K20*1000000)/'Output Hours Aggregated'!K20</f>
        <v>14.896987302528988</v>
      </c>
      <c r="L20" s="23">
        <f>('Prod Aggregate PPI_R'!L20*1000000)/'Output Hours Aggregated'!L20</f>
        <v>46.126043427516727</v>
      </c>
      <c r="M20" s="23">
        <f>('Prod Aggregate PPI_R'!M20*1000000)/'Output Hours Aggregated'!M20</f>
        <v>98.372837386502056</v>
      </c>
      <c r="N20" s="23">
        <f>('Prod Aggregate PPI_R'!N20*1000000)/'Output Hours Aggregated'!N20</f>
        <v>22.145771295692537</v>
      </c>
      <c r="O20" s="23">
        <f>('Prod Aggregate PPI_R'!O20*1000000)/'Output Hours Aggregated'!O20</f>
        <v>16.23982446112802</v>
      </c>
      <c r="P20" s="23">
        <f>('Prod Aggregate PPI_R'!P20*1000000)/'Output Hours Aggregated'!P20</f>
        <v>22.016812670640082</v>
      </c>
      <c r="Q20" s="23">
        <f>('Prod Aggregate PPI_R'!Q20*1000000)/'Output Hours Aggregated'!Q20</f>
        <v>23.446981492775162</v>
      </c>
      <c r="R20" s="23">
        <f>('Prod Aggregate PPI_R'!R20*1000000)/'Output Hours Aggregated'!R20</f>
        <v>17.179846596425456</v>
      </c>
    </row>
    <row r="21" spans="1:18" x14ac:dyDescent="0.25">
      <c r="A21" s="7" t="s">
        <v>51</v>
      </c>
      <c r="B21" s="23"/>
      <c r="E21" s="23">
        <f>('Prod Aggregate PPI_R'!E21*1000000)/'Output Hours Aggregated'!E21</f>
        <v>9.990416496390532</v>
      </c>
      <c r="F21" s="23">
        <f>('Prod Aggregate PPI_R'!F21*1000000)/'Output Hours Aggregated'!F21</f>
        <v>113.48049157558509</v>
      </c>
      <c r="G21" s="23">
        <f>('Prod Aggregate PPI_R'!G21*1000000)/'Output Hours Aggregated'!G21</f>
        <v>28.52751648474597</v>
      </c>
      <c r="H21" s="23">
        <f>('Prod Aggregate PPI_R'!H21*1000000)/'Output Hours Aggregated'!H21</f>
        <v>20.318525193733745</v>
      </c>
      <c r="I21" s="23">
        <f>('Prod Aggregate PPI_R'!I21*1000000)/'Output Hours Aggregated'!I21</f>
        <v>18.893071331111145</v>
      </c>
      <c r="J21" s="23">
        <f>('Prod Aggregate PPI_R'!J21*1000000)/'Output Hours Aggregated'!J21</f>
        <v>21.151513282301792</v>
      </c>
      <c r="K21" s="23">
        <f>('Prod Aggregate PPI_R'!K21*1000000)/'Output Hours Aggregated'!K21</f>
        <v>14.796200587914678</v>
      </c>
      <c r="L21" s="23">
        <f>('Prod Aggregate PPI_R'!L21*1000000)/'Output Hours Aggregated'!L21</f>
        <v>44.373094384506935</v>
      </c>
      <c r="M21" s="23">
        <f>('Prod Aggregate PPI_R'!M21*1000000)/'Output Hours Aggregated'!M21</f>
        <v>100.40751595157023</v>
      </c>
      <c r="N21" s="23">
        <f>('Prod Aggregate PPI_R'!N21*1000000)/'Output Hours Aggregated'!N21</f>
        <v>23.035170281405634</v>
      </c>
      <c r="O21" s="23">
        <f>('Prod Aggregate PPI_R'!O21*1000000)/'Output Hours Aggregated'!O21</f>
        <v>16.469782884656986</v>
      </c>
      <c r="P21" s="23">
        <f>('Prod Aggregate PPI_R'!P21*1000000)/'Output Hours Aggregated'!P21</f>
        <v>22.461176360437204</v>
      </c>
      <c r="Q21" s="23">
        <f>('Prod Aggregate PPI_R'!Q21*1000000)/'Output Hours Aggregated'!Q21</f>
        <v>23.773702957119557</v>
      </c>
      <c r="R21" s="23">
        <f>('Prod Aggregate PPI_R'!R21*1000000)/'Output Hours Aggregated'!R21</f>
        <v>17.392727639296794</v>
      </c>
    </row>
    <row r="22" spans="1:18" x14ac:dyDescent="0.25">
      <c r="A22" s="7" t="s">
        <v>52</v>
      </c>
      <c r="B22" s="23"/>
      <c r="E22" s="23">
        <f>('Prod Aggregate PPI_R'!E22*1000000)/'Output Hours Aggregated'!E22</f>
        <v>5.6561567322159476</v>
      </c>
      <c r="F22" s="23">
        <f>('Prod Aggregate PPI_R'!F22*1000000)/'Output Hours Aggregated'!F22</f>
        <v>112.36708405480923</v>
      </c>
      <c r="G22" s="23">
        <f>('Prod Aggregate PPI_R'!G22*1000000)/'Output Hours Aggregated'!G22</f>
        <v>29.008177431047855</v>
      </c>
      <c r="H22" s="23">
        <f>('Prod Aggregate PPI_R'!H22*1000000)/'Output Hours Aggregated'!H22</f>
        <v>20.375616122518977</v>
      </c>
      <c r="I22" s="23">
        <f>('Prod Aggregate PPI_R'!I22*1000000)/'Output Hours Aggregated'!I22</f>
        <v>19.222382034484276</v>
      </c>
      <c r="J22" s="23">
        <f>('Prod Aggregate PPI_R'!J22*1000000)/'Output Hours Aggregated'!J22</f>
        <v>20.771242965596954</v>
      </c>
      <c r="K22" s="23">
        <f>('Prod Aggregate PPI_R'!K22*1000000)/'Output Hours Aggregated'!K22</f>
        <v>14.892674036961274</v>
      </c>
      <c r="L22" s="23">
        <f>('Prod Aggregate PPI_R'!L22*1000000)/'Output Hours Aggregated'!L22</f>
        <v>45.433864551076233</v>
      </c>
      <c r="M22" s="23">
        <f>('Prod Aggregate PPI_R'!M22*1000000)/'Output Hours Aggregated'!M22</f>
        <v>98.637434326190188</v>
      </c>
      <c r="N22" s="23">
        <f>('Prod Aggregate PPI_R'!N22*1000000)/'Output Hours Aggregated'!N22</f>
        <v>23.486110002093323</v>
      </c>
      <c r="O22" s="23">
        <f>('Prod Aggregate PPI_R'!O22*1000000)/'Output Hours Aggregated'!O22</f>
        <v>16.152471011868464</v>
      </c>
      <c r="P22" s="23">
        <f>('Prod Aggregate PPI_R'!P22*1000000)/'Output Hours Aggregated'!P22</f>
        <v>22.459230296124858</v>
      </c>
      <c r="Q22" s="23">
        <f>('Prod Aggregate PPI_R'!Q22*1000000)/'Output Hours Aggregated'!Q22</f>
        <v>23.863274756496079</v>
      </c>
      <c r="R22" s="23">
        <f>('Prod Aggregate PPI_R'!R22*1000000)/'Output Hours Aggregated'!R22</f>
        <v>17.641654364377491</v>
      </c>
    </row>
    <row r="23" spans="1:18" x14ac:dyDescent="0.25">
      <c r="A23" s="7" t="s">
        <v>53</v>
      </c>
      <c r="B23" s="23"/>
      <c r="E23" s="23">
        <f>('Prod Aggregate PPI_R'!E23*1000000)/'Output Hours Aggregated'!E23</f>
        <v>7.4545589647090997</v>
      </c>
      <c r="F23" s="23">
        <f>('Prod Aggregate PPI_R'!F23*1000000)/'Output Hours Aggregated'!F23</f>
        <v>125.09512007760519</v>
      </c>
      <c r="G23" s="23">
        <f>('Prod Aggregate PPI_R'!G23*1000000)/'Output Hours Aggregated'!G23</f>
        <v>30.015846507187266</v>
      </c>
      <c r="H23" s="23">
        <f>('Prod Aggregate PPI_R'!H23*1000000)/'Output Hours Aggregated'!H23</f>
        <v>20.539113139018127</v>
      </c>
      <c r="I23" s="23">
        <f>('Prod Aggregate PPI_R'!I23*1000000)/'Output Hours Aggregated'!I23</f>
        <v>18.88771333623496</v>
      </c>
      <c r="J23" s="23">
        <f>('Prod Aggregate PPI_R'!J23*1000000)/'Output Hours Aggregated'!J23</f>
        <v>20.074446016780101</v>
      </c>
      <c r="K23" s="23">
        <f>('Prod Aggregate PPI_R'!K23*1000000)/'Output Hours Aggregated'!K23</f>
        <v>14.69623394950905</v>
      </c>
      <c r="L23" s="23">
        <f>('Prod Aggregate PPI_R'!L23*1000000)/'Output Hours Aggregated'!L23</f>
        <v>46.671239227451657</v>
      </c>
      <c r="M23" s="23">
        <f>('Prod Aggregate PPI_R'!M23*1000000)/'Output Hours Aggregated'!M23</f>
        <v>100.22678661420481</v>
      </c>
      <c r="N23" s="23">
        <f>('Prod Aggregate PPI_R'!N23*1000000)/'Output Hours Aggregated'!N23</f>
        <v>23.637710394477978</v>
      </c>
      <c r="O23" s="23">
        <f>('Prod Aggregate PPI_R'!O23*1000000)/'Output Hours Aggregated'!O23</f>
        <v>16.555761072317502</v>
      </c>
      <c r="P23" s="23">
        <f>('Prod Aggregate PPI_R'!P23*1000000)/'Output Hours Aggregated'!P23</f>
        <v>22.012614678838208</v>
      </c>
      <c r="Q23" s="23">
        <f>('Prod Aggregate PPI_R'!Q23*1000000)/'Output Hours Aggregated'!Q23</f>
        <v>24.003225417543579</v>
      </c>
      <c r="R23" s="23">
        <f>('Prod Aggregate PPI_R'!R23*1000000)/'Output Hours Aggregated'!R23</f>
        <v>17.427056701575498</v>
      </c>
    </row>
    <row r="24" spans="1:18" x14ac:dyDescent="0.25">
      <c r="A24" s="7" t="s">
        <v>54</v>
      </c>
      <c r="B24" s="23"/>
      <c r="E24" s="23">
        <f>('Prod Aggregate PPI_R'!E24*1000000)/'Output Hours Aggregated'!E24</f>
        <v>20.895180770484814</v>
      </c>
      <c r="F24" s="23">
        <f>('Prod Aggregate PPI_R'!F24*1000000)/'Output Hours Aggregated'!F24</f>
        <v>112.90285202618311</v>
      </c>
      <c r="G24" s="23">
        <f>('Prod Aggregate PPI_R'!G24*1000000)/'Output Hours Aggregated'!G24</f>
        <v>30.526036859922268</v>
      </c>
      <c r="H24" s="23">
        <f>('Prod Aggregate PPI_R'!H24*1000000)/'Output Hours Aggregated'!H24</f>
        <v>20.759592216326315</v>
      </c>
      <c r="I24" s="23">
        <f>('Prod Aggregate PPI_R'!I24*1000000)/'Output Hours Aggregated'!I24</f>
        <v>19.040800491803179</v>
      </c>
      <c r="J24" s="23">
        <f>('Prod Aggregate PPI_R'!J24*1000000)/'Output Hours Aggregated'!J24</f>
        <v>20.4521597250356</v>
      </c>
      <c r="K24" s="23">
        <f>('Prod Aggregate PPI_R'!K24*1000000)/'Output Hours Aggregated'!K24</f>
        <v>14.797977945507853</v>
      </c>
      <c r="L24" s="23">
        <f>('Prod Aggregate PPI_R'!L24*1000000)/'Output Hours Aggregated'!L24</f>
        <v>46.246808892238604</v>
      </c>
      <c r="M24" s="23">
        <f>('Prod Aggregate PPI_R'!M24*1000000)/'Output Hours Aggregated'!M24</f>
        <v>99.243331394435216</v>
      </c>
      <c r="N24" s="23">
        <f>('Prod Aggregate PPI_R'!N24*1000000)/'Output Hours Aggregated'!N24</f>
        <v>24.366645291985051</v>
      </c>
      <c r="O24" s="23">
        <f>('Prod Aggregate PPI_R'!O24*1000000)/'Output Hours Aggregated'!O24</f>
        <v>17.10845743639522</v>
      </c>
      <c r="P24" s="23">
        <f>('Prod Aggregate PPI_R'!P24*1000000)/'Output Hours Aggregated'!P24</f>
        <v>22.063396185989792</v>
      </c>
      <c r="Q24" s="23">
        <f>('Prod Aggregate PPI_R'!Q24*1000000)/'Output Hours Aggregated'!Q24</f>
        <v>24.315534926198616</v>
      </c>
      <c r="R24" s="23">
        <f>('Prod Aggregate PPI_R'!R24*1000000)/'Output Hours Aggregated'!R24</f>
        <v>17.889404652589608</v>
      </c>
    </row>
    <row r="25" spans="1:18" x14ac:dyDescent="0.25">
      <c r="A25" s="7" t="s">
        <v>55</v>
      </c>
      <c r="B25" s="23"/>
      <c r="E25" s="23">
        <f>('Prod Aggregate PPI_R'!E25*1000000)/'Output Hours Aggregated'!E25</f>
        <v>28.808740680580645</v>
      </c>
      <c r="F25" s="23">
        <f>('Prod Aggregate PPI_R'!F25*1000000)/'Output Hours Aggregated'!F25</f>
        <v>98.985684169875981</v>
      </c>
      <c r="G25" s="23">
        <f>('Prod Aggregate PPI_R'!G25*1000000)/'Output Hours Aggregated'!G25</f>
        <v>31.369317834395289</v>
      </c>
      <c r="H25" s="23">
        <f>('Prod Aggregate PPI_R'!H25*1000000)/'Output Hours Aggregated'!H25</f>
        <v>21.028637128868404</v>
      </c>
      <c r="I25" s="23">
        <f>('Prod Aggregate PPI_R'!I25*1000000)/'Output Hours Aggregated'!I25</f>
        <v>18.774116050521965</v>
      </c>
      <c r="J25" s="23">
        <f>('Prod Aggregate PPI_R'!J25*1000000)/'Output Hours Aggregated'!J25</f>
        <v>20.208795279254179</v>
      </c>
      <c r="K25" s="23">
        <f>('Prod Aggregate PPI_R'!K25*1000000)/'Output Hours Aggregated'!K25</f>
        <v>15.259896214324161</v>
      </c>
      <c r="L25" s="23">
        <f>('Prod Aggregate PPI_R'!L25*1000000)/'Output Hours Aggregated'!L25</f>
        <v>47.463617637833821</v>
      </c>
      <c r="M25" s="23">
        <f>('Prod Aggregate PPI_R'!M25*1000000)/'Output Hours Aggregated'!M25</f>
        <v>98.902812811846914</v>
      </c>
      <c r="N25" s="23">
        <f>('Prod Aggregate PPI_R'!N25*1000000)/'Output Hours Aggregated'!N25</f>
        <v>24.109238016616732</v>
      </c>
      <c r="O25" s="23">
        <f>('Prod Aggregate PPI_R'!O25*1000000)/'Output Hours Aggregated'!O25</f>
        <v>17.049740459553473</v>
      </c>
      <c r="P25" s="23">
        <f>('Prod Aggregate PPI_R'!P25*1000000)/'Output Hours Aggregated'!P25</f>
        <v>22.677681332878308</v>
      </c>
      <c r="Q25" s="23">
        <f>('Prod Aggregate PPI_R'!Q25*1000000)/'Output Hours Aggregated'!Q25</f>
        <v>23.325890728010037</v>
      </c>
      <c r="R25" s="23">
        <f>('Prod Aggregate PPI_R'!R25*1000000)/'Output Hours Aggregated'!R25</f>
        <v>17.569354578898789</v>
      </c>
    </row>
    <row r="26" spans="1:18" x14ac:dyDescent="0.25">
      <c r="A26" s="7" t="s">
        <v>56</v>
      </c>
      <c r="B26" s="23"/>
      <c r="E26" s="23">
        <f>('Prod Aggregate PPI_R'!E26*1000000)/'Output Hours Aggregated'!E26</f>
        <v>37.743635723184454</v>
      </c>
      <c r="F26" s="23">
        <f>('Prod Aggregate PPI_R'!F26*1000000)/'Output Hours Aggregated'!F26</f>
        <v>85.245990148729902</v>
      </c>
      <c r="G26" s="23">
        <f>('Prod Aggregate PPI_R'!G26*1000000)/'Output Hours Aggregated'!G26</f>
        <v>31.39043303721666</v>
      </c>
      <c r="H26" s="23">
        <f>('Prod Aggregate PPI_R'!H26*1000000)/'Output Hours Aggregated'!H26</f>
        <v>21.146697634728739</v>
      </c>
      <c r="I26" s="23">
        <f>('Prod Aggregate PPI_R'!I26*1000000)/'Output Hours Aggregated'!I26</f>
        <v>19.038980758011565</v>
      </c>
      <c r="J26" s="23">
        <f>('Prod Aggregate PPI_R'!J26*1000000)/'Output Hours Aggregated'!J26</f>
        <v>19.596428332830378</v>
      </c>
      <c r="K26" s="23">
        <f>('Prod Aggregate PPI_R'!K26*1000000)/'Output Hours Aggregated'!K26</f>
        <v>15.333615530563019</v>
      </c>
      <c r="L26" s="23">
        <f>('Prod Aggregate PPI_R'!L26*1000000)/'Output Hours Aggregated'!L26</f>
        <v>49.877514415577402</v>
      </c>
      <c r="M26" s="23">
        <f>('Prod Aggregate PPI_R'!M26*1000000)/'Output Hours Aggregated'!M26</f>
        <v>103.59069013641243</v>
      </c>
      <c r="N26" s="23">
        <f>('Prod Aggregate PPI_R'!N26*1000000)/'Output Hours Aggregated'!N26</f>
        <v>23.859073553763032</v>
      </c>
      <c r="O26" s="23">
        <f>('Prod Aggregate PPI_R'!O26*1000000)/'Output Hours Aggregated'!O26</f>
        <v>17.371506836140114</v>
      </c>
      <c r="P26" s="23">
        <f>('Prod Aggregate PPI_R'!P26*1000000)/'Output Hours Aggregated'!P26</f>
        <v>23.678243675270252</v>
      </c>
      <c r="Q26" s="23">
        <f>('Prod Aggregate PPI_R'!Q26*1000000)/'Output Hours Aggregated'!Q26</f>
        <v>23.801322249377353</v>
      </c>
      <c r="R26" s="23">
        <f>('Prod Aggregate PPI_R'!R26*1000000)/'Output Hours Aggregated'!R26</f>
        <v>17.823898328191948</v>
      </c>
    </row>
    <row r="27" spans="1:18" x14ac:dyDescent="0.25">
      <c r="A27" s="7" t="s">
        <v>57</v>
      </c>
      <c r="B27" s="23"/>
      <c r="E27" s="23">
        <f>('Prod Aggregate PPI_R'!E27*1000000)/'Output Hours Aggregated'!E27</f>
        <v>26.199687574164599</v>
      </c>
      <c r="F27" s="23">
        <f>('Prod Aggregate PPI_R'!F27*1000000)/'Output Hours Aggregated'!F27</f>
        <v>99.936090897479275</v>
      </c>
      <c r="G27" s="23">
        <f>('Prod Aggregate PPI_R'!G27*1000000)/'Output Hours Aggregated'!G27</f>
        <v>32.152497191816458</v>
      </c>
      <c r="H27" s="23">
        <f>('Prod Aggregate PPI_R'!H27*1000000)/'Output Hours Aggregated'!H27</f>
        <v>20.524845453603199</v>
      </c>
      <c r="I27" s="23">
        <f>('Prod Aggregate PPI_R'!I27*1000000)/'Output Hours Aggregated'!I27</f>
        <v>19.196208948294029</v>
      </c>
      <c r="J27" s="23">
        <f>('Prod Aggregate PPI_R'!J27*1000000)/'Output Hours Aggregated'!J27</f>
        <v>20.191768399973828</v>
      </c>
      <c r="K27" s="23">
        <f>('Prod Aggregate PPI_R'!K27*1000000)/'Output Hours Aggregated'!K27</f>
        <v>15.3605928822418</v>
      </c>
      <c r="L27" s="23">
        <f>('Prod Aggregate PPI_R'!L27*1000000)/'Output Hours Aggregated'!L27</f>
        <v>49.979250676769958</v>
      </c>
      <c r="M27" s="23">
        <f>('Prod Aggregate PPI_R'!M27*1000000)/'Output Hours Aggregated'!M27</f>
        <v>103.96211674713042</v>
      </c>
      <c r="N27" s="23">
        <f>('Prod Aggregate PPI_R'!N27*1000000)/'Output Hours Aggregated'!N27</f>
        <v>24.97000851276756</v>
      </c>
      <c r="O27" s="23">
        <f>('Prod Aggregate PPI_R'!O27*1000000)/'Output Hours Aggregated'!O27</f>
        <v>17.289851108044381</v>
      </c>
      <c r="P27" s="23">
        <f>('Prod Aggregate PPI_R'!P27*1000000)/'Output Hours Aggregated'!P27</f>
        <v>22.158433706283489</v>
      </c>
      <c r="Q27" s="23">
        <f>('Prod Aggregate PPI_R'!Q27*1000000)/'Output Hours Aggregated'!Q27</f>
        <v>24.05334377477028</v>
      </c>
      <c r="R27" s="23">
        <f>('Prod Aggregate PPI_R'!R27*1000000)/'Output Hours Aggregated'!R27</f>
        <v>18.111067808227851</v>
      </c>
    </row>
    <row r="28" spans="1:18" x14ac:dyDescent="0.25">
      <c r="A28" s="7" t="s">
        <v>58</v>
      </c>
      <c r="B28" s="23"/>
      <c r="E28" s="23">
        <f>('Prod Aggregate PPI_R'!E28*1000000)/'Output Hours Aggregated'!E28</f>
        <v>17.901951306407778</v>
      </c>
      <c r="F28" s="23">
        <f>('Prod Aggregate PPI_R'!F28*1000000)/'Output Hours Aggregated'!F28</f>
        <v>112.11845454353723</v>
      </c>
      <c r="G28" s="23">
        <f>('Prod Aggregate PPI_R'!G28*1000000)/'Output Hours Aggregated'!G28</f>
        <v>32.611829615059598</v>
      </c>
      <c r="H28" s="23">
        <f>('Prod Aggregate PPI_R'!H28*1000000)/'Output Hours Aggregated'!H28</f>
        <v>20.731237631493666</v>
      </c>
      <c r="I28" s="23">
        <f>('Prod Aggregate PPI_R'!I28*1000000)/'Output Hours Aggregated'!I28</f>
        <v>19.317544908958542</v>
      </c>
      <c r="J28" s="23">
        <f>('Prod Aggregate PPI_R'!J28*1000000)/'Output Hours Aggregated'!J28</f>
        <v>20.691592518470276</v>
      </c>
      <c r="K28" s="23">
        <f>('Prod Aggregate PPI_R'!K28*1000000)/'Output Hours Aggregated'!K28</f>
        <v>15.090500338672866</v>
      </c>
      <c r="L28" s="23">
        <f>('Prod Aggregate PPI_R'!L28*1000000)/'Output Hours Aggregated'!L28</f>
        <v>50.619362946535645</v>
      </c>
      <c r="M28" s="23">
        <f>('Prod Aggregate PPI_R'!M28*1000000)/'Output Hours Aggregated'!M28</f>
        <v>104.07578468617275</v>
      </c>
      <c r="N28" s="23">
        <f>('Prod Aggregate PPI_R'!N28*1000000)/'Output Hours Aggregated'!N28</f>
        <v>23.780869638465877</v>
      </c>
      <c r="O28" s="23">
        <f>('Prod Aggregate PPI_R'!O28*1000000)/'Output Hours Aggregated'!O28</f>
        <v>16.854967998866755</v>
      </c>
      <c r="P28" s="23">
        <f>('Prod Aggregate PPI_R'!P28*1000000)/'Output Hours Aggregated'!P28</f>
        <v>23.210402338241732</v>
      </c>
      <c r="Q28" s="23">
        <f>('Prod Aggregate PPI_R'!Q28*1000000)/'Output Hours Aggregated'!Q28</f>
        <v>23.710631525924821</v>
      </c>
      <c r="R28" s="23">
        <f>('Prod Aggregate PPI_R'!R28*1000000)/'Output Hours Aggregated'!R28</f>
        <v>19.209453860908052</v>
      </c>
    </row>
    <row r="29" spans="1:18" x14ac:dyDescent="0.25">
      <c r="A29" s="7" t="s">
        <v>59</v>
      </c>
      <c r="B29" s="23"/>
      <c r="E29" s="23">
        <f>('Prod Aggregate PPI_R'!E29*1000000)/'Output Hours Aggregated'!E29</f>
        <v>16.578095154238774</v>
      </c>
      <c r="F29" s="23">
        <f>('Prod Aggregate PPI_R'!F29*1000000)/'Output Hours Aggregated'!F29</f>
        <v>124.3308684499461</v>
      </c>
      <c r="G29" s="23">
        <f>('Prod Aggregate PPI_R'!G29*1000000)/'Output Hours Aggregated'!G29</f>
        <v>32.918727852626837</v>
      </c>
      <c r="H29" s="23">
        <f>('Prod Aggregate PPI_R'!H29*1000000)/'Output Hours Aggregated'!H29</f>
        <v>20.742365886381894</v>
      </c>
      <c r="I29" s="23">
        <f>('Prod Aggregate PPI_R'!I29*1000000)/'Output Hours Aggregated'!I29</f>
        <v>19.545440363895167</v>
      </c>
      <c r="J29" s="23">
        <f>('Prod Aggregate PPI_R'!J29*1000000)/'Output Hours Aggregated'!J29</f>
        <v>21.054461198366702</v>
      </c>
      <c r="K29" s="23">
        <f>('Prod Aggregate PPI_R'!K29*1000000)/'Output Hours Aggregated'!K29</f>
        <v>15.147142628892929</v>
      </c>
      <c r="L29" s="23">
        <f>('Prod Aggregate PPI_R'!L29*1000000)/'Output Hours Aggregated'!L29</f>
        <v>48.961590868666256</v>
      </c>
      <c r="M29" s="23">
        <f>('Prod Aggregate PPI_R'!M29*1000000)/'Output Hours Aggregated'!M29</f>
        <v>106.10370724476084</v>
      </c>
      <c r="N29" s="23">
        <f>('Prod Aggregate PPI_R'!N29*1000000)/'Output Hours Aggregated'!N29</f>
        <v>24.06612660393462</v>
      </c>
      <c r="O29" s="23">
        <f>('Prod Aggregate PPI_R'!O29*1000000)/'Output Hours Aggregated'!O29</f>
        <v>17.458009630788403</v>
      </c>
      <c r="P29" s="23">
        <f>('Prod Aggregate PPI_R'!P29*1000000)/'Output Hours Aggregated'!P29</f>
        <v>23.949459973696126</v>
      </c>
      <c r="Q29" s="23">
        <f>('Prod Aggregate PPI_R'!Q29*1000000)/'Output Hours Aggregated'!Q29</f>
        <v>23.760928430290882</v>
      </c>
      <c r="R29" s="23">
        <f>('Prod Aggregate PPI_R'!R29*1000000)/'Output Hours Aggregated'!R29</f>
        <v>19.08213874367447</v>
      </c>
    </row>
    <row r="30" spans="1:18" x14ac:dyDescent="0.25">
      <c r="A30" s="7" t="s">
        <v>60</v>
      </c>
      <c r="B30" s="23"/>
      <c r="E30" s="23">
        <f>('Prod Aggregate PPI_R'!E30*1000000)/'Output Hours Aggregated'!E30</f>
        <v>23.873880126486398</v>
      </c>
      <c r="F30" s="23">
        <f>('Prod Aggregate PPI_R'!F30*1000000)/'Output Hours Aggregated'!F30</f>
        <v>119.09772290973463</v>
      </c>
      <c r="G30" s="23">
        <f>('Prod Aggregate PPI_R'!G30*1000000)/'Output Hours Aggregated'!G30</f>
        <v>33.036891316223993</v>
      </c>
      <c r="H30" s="23">
        <f>('Prod Aggregate PPI_R'!H30*1000000)/'Output Hours Aggregated'!H30</f>
        <v>20.890666938206568</v>
      </c>
      <c r="I30" s="23">
        <f>('Prod Aggregate PPI_R'!I30*1000000)/'Output Hours Aggregated'!I30</f>
        <v>19.664498651997619</v>
      </c>
      <c r="J30" s="23">
        <f>('Prod Aggregate PPI_R'!J30*1000000)/'Output Hours Aggregated'!J30</f>
        <v>21.429486075655259</v>
      </c>
      <c r="K30" s="23">
        <f>('Prod Aggregate PPI_R'!K30*1000000)/'Output Hours Aggregated'!K30</f>
        <v>15.071909098913034</v>
      </c>
      <c r="L30" s="23">
        <f>('Prod Aggregate PPI_R'!L30*1000000)/'Output Hours Aggregated'!L30</f>
        <v>52.047945301728411</v>
      </c>
      <c r="M30" s="23">
        <f>('Prod Aggregate PPI_R'!M30*1000000)/'Output Hours Aggregated'!M30</f>
        <v>106.09130656960481</v>
      </c>
      <c r="N30" s="23">
        <f>('Prod Aggregate PPI_R'!N30*1000000)/'Output Hours Aggregated'!N30</f>
        <v>25.380846946901247</v>
      </c>
      <c r="O30" s="23">
        <f>('Prod Aggregate PPI_R'!O30*1000000)/'Output Hours Aggregated'!O30</f>
        <v>17.694924308598864</v>
      </c>
      <c r="P30" s="23">
        <f>('Prod Aggregate PPI_R'!P30*1000000)/'Output Hours Aggregated'!P30</f>
        <v>24.61008147774298</v>
      </c>
      <c r="Q30" s="23">
        <f>('Prod Aggregate PPI_R'!Q30*1000000)/'Output Hours Aggregated'!Q30</f>
        <v>24.23455321765795</v>
      </c>
      <c r="R30" s="23">
        <f>('Prod Aggregate PPI_R'!R30*1000000)/'Output Hours Aggregated'!R30</f>
        <v>19.302152777396028</v>
      </c>
    </row>
    <row r="31" spans="1:18" x14ac:dyDescent="0.25">
      <c r="A31" s="7" t="s">
        <v>61</v>
      </c>
      <c r="B31" s="23"/>
      <c r="E31" s="23">
        <f>('Prod Aggregate PPI_R'!E31*1000000)/'Output Hours Aggregated'!E31</f>
        <v>33.418184867879773</v>
      </c>
      <c r="F31" s="23">
        <f>('Prod Aggregate PPI_R'!F31*1000000)/'Output Hours Aggregated'!F31</f>
        <v>81.947987553343495</v>
      </c>
      <c r="G31" s="23">
        <f>('Prod Aggregate PPI_R'!G31*1000000)/'Output Hours Aggregated'!G31</f>
        <v>33.255616306653671</v>
      </c>
      <c r="H31" s="23">
        <f>('Prod Aggregate PPI_R'!H31*1000000)/'Output Hours Aggregated'!H31</f>
        <v>20.757206854242693</v>
      </c>
      <c r="I31" s="23">
        <f>('Prod Aggregate PPI_R'!I31*1000000)/'Output Hours Aggregated'!I31</f>
        <v>19.898369371363415</v>
      </c>
      <c r="J31" s="23">
        <f>('Prod Aggregate PPI_R'!J31*1000000)/'Output Hours Aggregated'!J31</f>
        <v>22.204327443807919</v>
      </c>
      <c r="K31" s="23">
        <f>('Prod Aggregate PPI_R'!K31*1000000)/'Output Hours Aggregated'!K31</f>
        <v>16.165550323466306</v>
      </c>
      <c r="L31" s="23">
        <f>('Prod Aggregate PPI_R'!L31*1000000)/'Output Hours Aggregated'!L31</f>
        <v>51.967638075409347</v>
      </c>
      <c r="M31" s="23">
        <f>('Prod Aggregate PPI_R'!M31*1000000)/'Output Hours Aggregated'!M31</f>
        <v>108.84156225468496</v>
      </c>
      <c r="N31" s="23">
        <f>('Prod Aggregate PPI_R'!N31*1000000)/'Output Hours Aggregated'!N31</f>
        <v>25.582958155662848</v>
      </c>
      <c r="O31" s="23">
        <f>('Prod Aggregate PPI_R'!O31*1000000)/'Output Hours Aggregated'!O31</f>
        <v>16.996974967060545</v>
      </c>
      <c r="P31" s="23">
        <f>('Prod Aggregate PPI_R'!P31*1000000)/'Output Hours Aggregated'!P31</f>
        <v>24.491834084512309</v>
      </c>
      <c r="Q31" s="23">
        <f>('Prod Aggregate PPI_R'!Q31*1000000)/'Output Hours Aggregated'!Q31</f>
        <v>23.723367723799893</v>
      </c>
      <c r="R31" s="23">
        <f>('Prod Aggregate PPI_R'!R31*1000000)/'Output Hours Aggregated'!R31</f>
        <v>18.984979287236719</v>
      </c>
    </row>
    <row r="32" spans="1:18" x14ac:dyDescent="0.25">
      <c r="A32" s="7" t="s">
        <v>62</v>
      </c>
      <c r="B32" s="23"/>
      <c r="E32" s="23">
        <f>('Prod Aggregate PPI_R'!E32*1000000)/'Output Hours Aggregated'!E32</f>
        <v>19.37337682359702</v>
      </c>
      <c r="F32" s="23">
        <f>('Prod Aggregate PPI_R'!F32*1000000)/'Output Hours Aggregated'!F32</f>
        <v>109.30245715417276</v>
      </c>
      <c r="G32" s="23">
        <f>('Prod Aggregate PPI_R'!G32*1000000)/'Output Hours Aggregated'!G32</f>
        <v>33.049387287964962</v>
      </c>
      <c r="H32" s="23">
        <f>('Prod Aggregate PPI_R'!H32*1000000)/'Output Hours Aggregated'!H32</f>
        <v>20.250707431993551</v>
      </c>
      <c r="I32" s="23">
        <f>('Prod Aggregate PPI_R'!I32*1000000)/'Output Hours Aggregated'!I32</f>
        <v>19.649073384896809</v>
      </c>
      <c r="J32" s="23">
        <f>('Prod Aggregate PPI_R'!J32*1000000)/'Output Hours Aggregated'!J32</f>
        <v>21.991491371200397</v>
      </c>
      <c r="K32" s="23">
        <f>('Prod Aggregate PPI_R'!K32*1000000)/'Output Hours Aggregated'!K32</f>
        <v>15.706955612043178</v>
      </c>
      <c r="L32" s="23">
        <f>('Prod Aggregate PPI_R'!L32*1000000)/'Output Hours Aggregated'!L32</f>
        <v>52.58237507852629</v>
      </c>
      <c r="M32" s="23">
        <f>('Prod Aggregate PPI_R'!M32*1000000)/'Output Hours Aggregated'!M32</f>
        <v>111.0844745970647</v>
      </c>
      <c r="N32" s="23">
        <f>('Prod Aggregate PPI_R'!N32*1000000)/'Output Hours Aggregated'!N32</f>
        <v>25.901692899297341</v>
      </c>
      <c r="O32" s="23">
        <f>('Prod Aggregate PPI_R'!O32*1000000)/'Output Hours Aggregated'!O32</f>
        <v>17.251968570149529</v>
      </c>
      <c r="P32" s="23">
        <f>('Prod Aggregate PPI_R'!P32*1000000)/'Output Hours Aggregated'!P32</f>
        <v>24.279969633024958</v>
      </c>
      <c r="Q32" s="23">
        <f>('Prod Aggregate PPI_R'!Q32*1000000)/'Output Hours Aggregated'!Q32</f>
        <v>25.09172623822559</v>
      </c>
      <c r="R32" s="23">
        <f>('Prod Aggregate PPI_R'!R32*1000000)/'Output Hours Aggregated'!R32</f>
        <v>20.188304830922068</v>
      </c>
    </row>
    <row r="33" spans="1:18" x14ac:dyDescent="0.25">
      <c r="A33" s="7" t="s">
        <v>63</v>
      </c>
      <c r="B33" s="23"/>
      <c r="E33" s="23">
        <f>('Prod Aggregate PPI_R'!E33*1000000)/'Output Hours Aggregated'!E33</f>
        <v>10.846288024406141</v>
      </c>
      <c r="F33" s="23">
        <f>('Prod Aggregate PPI_R'!F33*1000000)/'Output Hours Aggregated'!F33</f>
        <v>137.52724470813098</v>
      </c>
      <c r="G33" s="23">
        <f>('Prod Aggregate PPI_R'!G33*1000000)/'Output Hours Aggregated'!G33</f>
        <v>32.35899240620877</v>
      </c>
      <c r="H33" s="23">
        <f>('Prod Aggregate PPI_R'!H33*1000000)/'Output Hours Aggregated'!H33</f>
        <v>20.344005472346002</v>
      </c>
      <c r="I33" s="23">
        <f>('Prod Aggregate PPI_R'!I33*1000000)/'Output Hours Aggregated'!I33</f>
        <v>19.679775141425601</v>
      </c>
      <c r="J33" s="23">
        <f>('Prod Aggregate PPI_R'!J33*1000000)/'Output Hours Aggregated'!J33</f>
        <v>21.735076771437356</v>
      </c>
      <c r="K33" s="23">
        <f>('Prod Aggregate PPI_R'!K33*1000000)/'Output Hours Aggregated'!K33</f>
        <v>15.914709743012915</v>
      </c>
      <c r="L33" s="23">
        <f>('Prod Aggregate PPI_R'!L33*1000000)/'Output Hours Aggregated'!L33</f>
        <v>53.538656449879774</v>
      </c>
      <c r="M33" s="23">
        <f>('Prod Aggregate PPI_R'!M33*1000000)/'Output Hours Aggregated'!M33</f>
        <v>114.037083302262</v>
      </c>
      <c r="N33" s="23">
        <f>('Prod Aggregate PPI_R'!N33*1000000)/'Output Hours Aggregated'!N33</f>
        <v>25.949162029632213</v>
      </c>
      <c r="O33" s="23">
        <f>('Prod Aggregate PPI_R'!O33*1000000)/'Output Hours Aggregated'!O33</f>
        <v>16.756058638903607</v>
      </c>
      <c r="P33" s="23">
        <f>('Prod Aggregate PPI_R'!P33*1000000)/'Output Hours Aggregated'!P33</f>
        <v>24.153971539317826</v>
      </c>
      <c r="Q33" s="23">
        <f>('Prod Aggregate PPI_R'!Q33*1000000)/'Output Hours Aggregated'!Q33</f>
        <v>25.380064827744636</v>
      </c>
      <c r="R33" s="23">
        <f>('Prod Aggregate PPI_R'!R33*1000000)/'Output Hours Aggregated'!R33</f>
        <v>20.13722313602343</v>
      </c>
    </row>
    <row r="34" spans="1:18" x14ac:dyDescent="0.25">
      <c r="A34" s="7" t="s">
        <v>64</v>
      </c>
      <c r="B34" s="23"/>
      <c r="E34" s="23">
        <f>('Prod Aggregate PPI_R'!E34*1000000)/'Output Hours Aggregated'!E34</f>
        <v>9.7542716643232659</v>
      </c>
      <c r="F34" s="23">
        <f>('Prod Aggregate PPI_R'!F34*1000000)/'Output Hours Aggregated'!F34</f>
        <v>157.41334467710439</v>
      </c>
      <c r="G34" s="23">
        <f>('Prod Aggregate PPI_R'!G34*1000000)/'Output Hours Aggregated'!G34</f>
        <v>32.504680489636179</v>
      </c>
      <c r="H34" s="23">
        <f>('Prod Aggregate PPI_R'!H34*1000000)/'Output Hours Aggregated'!H34</f>
        <v>20.064274953557334</v>
      </c>
      <c r="I34" s="23">
        <f>('Prod Aggregate PPI_R'!I34*1000000)/'Output Hours Aggregated'!I34</f>
        <v>19.398021579657524</v>
      </c>
      <c r="J34" s="23">
        <f>('Prod Aggregate PPI_R'!J34*1000000)/'Output Hours Aggregated'!J34</f>
        <v>22.158401164507865</v>
      </c>
      <c r="K34" s="23">
        <f>('Prod Aggregate PPI_R'!K34*1000000)/'Output Hours Aggregated'!K34</f>
        <v>15.621233932025669</v>
      </c>
      <c r="L34" s="23">
        <f>('Prod Aggregate PPI_R'!L34*1000000)/'Output Hours Aggregated'!L34</f>
        <v>52.21036502833158</v>
      </c>
      <c r="M34" s="23">
        <f>('Prod Aggregate PPI_R'!M34*1000000)/'Output Hours Aggregated'!M34</f>
        <v>110.41292306165835</v>
      </c>
      <c r="N34" s="23">
        <f>('Prod Aggregate PPI_R'!N34*1000000)/'Output Hours Aggregated'!N34</f>
        <v>25.134436818580873</v>
      </c>
      <c r="O34" s="23">
        <f>('Prod Aggregate PPI_R'!O34*1000000)/'Output Hours Aggregated'!O34</f>
        <v>16.511742667980105</v>
      </c>
      <c r="P34" s="23">
        <f>('Prod Aggregate PPI_R'!P34*1000000)/'Output Hours Aggregated'!P34</f>
        <v>23.838723776373524</v>
      </c>
      <c r="Q34" s="23">
        <f>('Prod Aggregate PPI_R'!Q34*1000000)/'Output Hours Aggregated'!Q34</f>
        <v>24.67946483448085</v>
      </c>
      <c r="R34" s="23">
        <f>('Prod Aggregate PPI_R'!R34*1000000)/'Output Hours Aggregated'!R34</f>
        <v>19.4011215329365</v>
      </c>
    </row>
    <row r="35" spans="1:18" x14ac:dyDescent="0.25">
      <c r="A35" s="7" t="s">
        <v>65</v>
      </c>
      <c r="B35" s="23"/>
      <c r="E35" s="23">
        <f>('Prod Aggregate PPI_R'!E35*1000000)/'Output Hours Aggregated'!E35</f>
        <v>18.985819922740841</v>
      </c>
      <c r="F35" s="23">
        <f>('Prod Aggregate PPI_R'!F35*1000000)/'Output Hours Aggregated'!F35</f>
        <v>120.51131612229162</v>
      </c>
      <c r="G35" s="23">
        <f>('Prod Aggregate PPI_R'!G35*1000000)/'Output Hours Aggregated'!G35</f>
        <v>33.130564125474685</v>
      </c>
      <c r="H35" s="23">
        <f>('Prod Aggregate PPI_R'!H35*1000000)/'Output Hours Aggregated'!H35</f>
        <v>20.573484597848807</v>
      </c>
      <c r="I35" s="23">
        <f>('Prod Aggregate PPI_R'!I35*1000000)/'Output Hours Aggregated'!I35</f>
        <v>19.649637926579643</v>
      </c>
      <c r="J35" s="23">
        <f>('Prod Aggregate PPI_R'!J35*1000000)/'Output Hours Aggregated'!J35</f>
        <v>22.450533501879839</v>
      </c>
      <c r="K35" s="23">
        <f>('Prod Aggregate PPI_R'!K35*1000000)/'Output Hours Aggregated'!K35</f>
        <v>16.273894636295918</v>
      </c>
      <c r="L35" s="23">
        <f>('Prod Aggregate PPI_R'!L35*1000000)/'Output Hours Aggregated'!L35</f>
        <v>51.988257318940605</v>
      </c>
      <c r="M35" s="23">
        <f>('Prod Aggregate PPI_R'!M35*1000000)/'Output Hours Aggregated'!M35</f>
        <v>112.41092633307898</v>
      </c>
      <c r="N35" s="23">
        <f>('Prod Aggregate PPI_R'!N35*1000000)/'Output Hours Aggregated'!N35</f>
        <v>25.297368173887556</v>
      </c>
      <c r="O35" s="23">
        <f>('Prod Aggregate PPI_R'!O35*1000000)/'Output Hours Aggregated'!O35</f>
        <v>16.363726550082408</v>
      </c>
      <c r="P35" s="23">
        <f>('Prod Aggregate PPI_R'!P35*1000000)/'Output Hours Aggregated'!P35</f>
        <v>24.610437550230859</v>
      </c>
      <c r="Q35" s="23">
        <f>('Prod Aggregate PPI_R'!Q35*1000000)/'Output Hours Aggregated'!Q35</f>
        <v>25.14860927131399</v>
      </c>
      <c r="R35" s="23">
        <f>('Prod Aggregate PPI_R'!R35*1000000)/'Output Hours Aggregated'!R35</f>
        <v>19.346860174534303</v>
      </c>
    </row>
    <row r="36" spans="1:18" x14ac:dyDescent="0.25">
      <c r="A36" s="7" t="s">
        <v>66</v>
      </c>
      <c r="B36" s="23"/>
      <c r="E36" s="23">
        <f>('Prod Aggregate PPI_R'!E36*1000000)/'Output Hours Aggregated'!E36</f>
        <v>16.507011590136528</v>
      </c>
      <c r="F36" s="23">
        <f>('Prod Aggregate PPI_R'!F36*1000000)/'Output Hours Aggregated'!F36</f>
        <v>122.94692934072056</v>
      </c>
      <c r="G36" s="23">
        <f>('Prod Aggregate PPI_R'!G36*1000000)/'Output Hours Aggregated'!G36</f>
        <v>33.492093556967518</v>
      </c>
      <c r="H36" s="23">
        <f>('Prod Aggregate PPI_R'!H36*1000000)/'Output Hours Aggregated'!H36</f>
        <v>20.740662608277429</v>
      </c>
      <c r="I36" s="23">
        <f>('Prod Aggregate PPI_R'!I36*1000000)/'Output Hours Aggregated'!I36</f>
        <v>19.826183289024353</v>
      </c>
      <c r="J36" s="23">
        <f>('Prod Aggregate PPI_R'!J36*1000000)/'Output Hours Aggregated'!J36</f>
        <v>21.535196577569192</v>
      </c>
      <c r="K36" s="23">
        <f>('Prod Aggregate PPI_R'!K36*1000000)/'Output Hours Aggregated'!K36</f>
        <v>16.832634457284499</v>
      </c>
      <c r="L36" s="23">
        <f>('Prod Aggregate PPI_R'!L36*1000000)/'Output Hours Aggregated'!L36</f>
        <v>51.302699157621461</v>
      </c>
      <c r="M36" s="23">
        <f>('Prod Aggregate PPI_R'!M36*1000000)/'Output Hours Aggregated'!M36</f>
        <v>114.81824949307465</v>
      </c>
      <c r="N36" s="23">
        <f>('Prod Aggregate PPI_R'!N36*1000000)/'Output Hours Aggregated'!N36</f>
        <v>24.679951804262444</v>
      </c>
      <c r="O36" s="23">
        <f>('Prod Aggregate PPI_R'!O36*1000000)/'Output Hours Aggregated'!O36</f>
        <v>16.481851814582733</v>
      </c>
      <c r="P36" s="23">
        <f>('Prod Aggregate PPI_R'!P36*1000000)/'Output Hours Aggregated'!P36</f>
        <v>25.529132541558525</v>
      </c>
      <c r="Q36" s="23">
        <f>('Prod Aggregate PPI_R'!Q36*1000000)/'Output Hours Aggregated'!Q36</f>
        <v>25.105421250493517</v>
      </c>
      <c r="R36" s="23">
        <f>('Prod Aggregate PPI_R'!R36*1000000)/'Output Hours Aggregated'!R36</f>
        <v>19.702515029603873</v>
      </c>
    </row>
    <row r="37" spans="1:18" x14ac:dyDescent="0.25">
      <c r="A37" s="7" t="s">
        <v>67</v>
      </c>
      <c r="B37" s="23"/>
      <c r="E37" s="23">
        <f>('Prod Aggregate PPI_R'!E37*1000000)/'Output Hours Aggregated'!E37</f>
        <v>12.447732673425266</v>
      </c>
      <c r="F37" s="23">
        <f>('Prod Aggregate PPI_R'!F37*1000000)/'Output Hours Aggregated'!F37</f>
        <v>127.7844012082173</v>
      </c>
      <c r="G37" s="23">
        <f>('Prod Aggregate PPI_R'!G37*1000000)/'Output Hours Aggregated'!G37</f>
        <v>33.203954535118349</v>
      </c>
      <c r="H37" s="23">
        <f>('Prod Aggregate PPI_R'!H37*1000000)/'Output Hours Aggregated'!H37</f>
        <v>20.216641449000488</v>
      </c>
      <c r="I37" s="23">
        <f>('Prod Aggregate PPI_R'!I37*1000000)/'Output Hours Aggregated'!I37</f>
        <v>19.95955199534983</v>
      </c>
      <c r="J37" s="23">
        <f>('Prod Aggregate PPI_R'!J37*1000000)/'Output Hours Aggregated'!J37</f>
        <v>21.510742976847379</v>
      </c>
      <c r="K37" s="23">
        <f>('Prod Aggregate PPI_R'!K37*1000000)/'Output Hours Aggregated'!K37</f>
        <v>17.097546684234732</v>
      </c>
      <c r="L37" s="23">
        <f>('Prod Aggregate PPI_R'!L37*1000000)/'Output Hours Aggregated'!L37</f>
        <v>51.391154321282698</v>
      </c>
      <c r="M37" s="23">
        <f>('Prod Aggregate PPI_R'!M37*1000000)/'Output Hours Aggregated'!M37</f>
        <v>114.57405633220955</v>
      </c>
      <c r="N37" s="23">
        <f>('Prod Aggregate PPI_R'!N37*1000000)/'Output Hours Aggregated'!N37</f>
        <v>24.633031153245437</v>
      </c>
      <c r="O37" s="23">
        <f>('Prod Aggregate PPI_R'!O37*1000000)/'Output Hours Aggregated'!O37</f>
        <v>16.627517680658801</v>
      </c>
      <c r="P37" s="23">
        <f>('Prod Aggregate PPI_R'!P37*1000000)/'Output Hours Aggregated'!P37</f>
        <v>25.750739060079095</v>
      </c>
      <c r="Q37" s="23">
        <f>('Prod Aggregate PPI_R'!Q37*1000000)/'Output Hours Aggregated'!Q37</f>
        <v>25.72955532799363</v>
      </c>
      <c r="R37" s="23">
        <f>('Prod Aggregate PPI_R'!R37*1000000)/'Output Hours Aggregated'!R37</f>
        <v>19.976761839116659</v>
      </c>
    </row>
    <row r="38" spans="1:18" x14ac:dyDescent="0.25">
      <c r="A38" s="7" t="s">
        <v>68</v>
      </c>
      <c r="B38" s="23"/>
      <c r="E38" s="23">
        <f>('Prod Aggregate PPI_R'!E38*1000000)/'Output Hours Aggregated'!E38</f>
        <v>8.071770871132637</v>
      </c>
      <c r="F38" s="23">
        <f>('Prod Aggregate PPI_R'!F38*1000000)/'Output Hours Aggregated'!F38</f>
        <v>136.17221124735076</v>
      </c>
      <c r="G38" s="23">
        <f>('Prod Aggregate PPI_R'!G38*1000000)/'Output Hours Aggregated'!G38</f>
        <v>33.847486393094009</v>
      </c>
      <c r="H38" s="23">
        <f>('Prod Aggregate PPI_R'!H38*1000000)/'Output Hours Aggregated'!H38</f>
        <v>20.155221312161313</v>
      </c>
      <c r="I38" s="23">
        <f>('Prod Aggregate PPI_R'!I38*1000000)/'Output Hours Aggregated'!I38</f>
        <v>20.348692403934162</v>
      </c>
      <c r="J38" s="23">
        <f>('Prod Aggregate PPI_R'!J38*1000000)/'Output Hours Aggregated'!J38</f>
        <v>22.04006269439639</v>
      </c>
      <c r="K38" s="23">
        <f>('Prod Aggregate PPI_R'!K38*1000000)/'Output Hours Aggregated'!K38</f>
        <v>17.410568956708445</v>
      </c>
      <c r="L38" s="23">
        <f>('Prod Aggregate PPI_R'!L38*1000000)/'Output Hours Aggregated'!L38</f>
        <v>52.107889034886249</v>
      </c>
      <c r="M38" s="23">
        <f>('Prod Aggregate PPI_R'!M38*1000000)/'Output Hours Aggregated'!M38</f>
        <v>116.96758880308691</v>
      </c>
      <c r="N38" s="23">
        <f>('Prod Aggregate PPI_R'!N38*1000000)/'Output Hours Aggregated'!N38</f>
        <v>25.619819153726052</v>
      </c>
      <c r="O38" s="23">
        <f>('Prod Aggregate PPI_R'!O38*1000000)/'Output Hours Aggregated'!O38</f>
        <v>17.148238692063927</v>
      </c>
      <c r="P38" s="23">
        <f>('Prod Aggregate PPI_R'!P38*1000000)/'Output Hours Aggregated'!P38</f>
        <v>26.762601236565494</v>
      </c>
      <c r="Q38" s="23">
        <f>('Prod Aggregate PPI_R'!Q38*1000000)/'Output Hours Aggregated'!Q38</f>
        <v>25.389118577154662</v>
      </c>
      <c r="R38" s="23">
        <f>('Prod Aggregate PPI_R'!R38*1000000)/'Output Hours Aggregated'!R38</f>
        <v>20.38299227386274</v>
      </c>
    </row>
    <row r="39" spans="1:18" x14ac:dyDescent="0.25">
      <c r="A39" s="7" t="s">
        <v>69</v>
      </c>
      <c r="B39" s="23"/>
      <c r="E39" s="23">
        <f>('Prod Aggregate PPI_R'!E39*1000000)/'Output Hours Aggregated'!E39</f>
        <v>13.372664033482286</v>
      </c>
      <c r="F39" s="23">
        <f>('Prod Aggregate PPI_R'!F39*1000000)/'Output Hours Aggregated'!F39</f>
        <v>125.97374230652525</v>
      </c>
      <c r="G39" s="23">
        <f>('Prod Aggregate PPI_R'!G39*1000000)/'Output Hours Aggregated'!G39</f>
        <v>34.223165259397959</v>
      </c>
      <c r="H39" s="23">
        <f>('Prod Aggregate PPI_R'!H39*1000000)/'Output Hours Aggregated'!H39</f>
        <v>20.269704855615636</v>
      </c>
      <c r="I39" s="23">
        <f>('Prod Aggregate PPI_R'!I39*1000000)/'Output Hours Aggregated'!I39</f>
        <v>20.798797650449256</v>
      </c>
      <c r="J39" s="23">
        <f>('Prod Aggregate PPI_R'!J39*1000000)/'Output Hours Aggregated'!J39</f>
        <v>21.83418931958628</v>
      </c>
      <c r="K39" s="23">
        <f>('Prod Aggregate PPI_R'!K39*1000000)/'Output Hours Aggregated'!K39</f>
        <v>17.511506556454279</v>
      </c>
      <c r="L39" s="23">
        <f>('Prod Aggregate PPI_R'!L39*1000000)/'Output Hours Aggregated'!L39</f>
        <v>50.825144690508772</v>
      </c>
      <c r="M39" s="23">
        <f>('Prod Aggregate PPI_R'!M39*1000000)/'Output Hours Aggregated'!M39</f>
        <v>116.06878703375932</v>
      </c>
      <c r="N39" s="23">
        <f>('Prod Aggregate PPI_R'!N39*1000000)/'Output Hours Aggregated'!N39</f>
        <v>25.637860495259549</v>
      </c>
      <c r="O39" s="23">
        <f>('Prod Aggregate PPI_R'!O39*1000000)/'Output Hours Aggregated'!O39</f>
        <v>16.655520303802554</v>
      </c>
      <c r="P39" s="23">
        <f>('Prod Aggregate PPI_R'!P39*1000000)/'Output Hours Aggregated'!P39</f>
        <v>26.225216026457389</v>
      </c>
      <c r="Q39" s="23">
        <f>('Prod Aggregate PPI_R'!Q39*1000000)/'Output Hours Aggregated'!Q39</f>
        <v>25.021080749723865</v>
      </c>
      <c r="R39" s="23">
        <f>('Prod Aggregate PPI_R'!R39*1000000)/'Output Hours Aggregated'!R39</f>
        <v>20.512556949220457</v>
      </c>
    </row>
    <row r="40" spans="1:18" x14ac:dyDescent="0.25">
      <c r="A40" s="7" t="s">
        <v>70</v>
      </c>
      <c r="B40" s="23"/>
      <c r="E40" s="23">
        <f>('Prod Aggregate PPI_R'!E40*1000000)/'Output Hours Aggregated'!E40</f>
        <v>17.179016708563854</v>
      </c>
      <c r="F40" s="23">
        <f>('Prod Aggregate PPI_R'!F40*1000000)/'Output Hours Aggregated'!F40</f>
        <v>132.08563415355553</v>
      </c>
      <c r="G40" s="23">
        <f>('Prod Aggregate PPI_R'!G40*1000000)/'Output Hours Aggregated'!G40</f>
        <v>33.972700897282436</v>
      </c>
      <c r="H40" s="23">
        <f>('Prod Aggregate PPI_R'!H40*1000000)/'Output Hours Aggregated'!H40</f>
        <v>20.38555883734962</v>
      </c>
      <c r="I40" s="23">
        <f>('Prod Aggregate PPI_R'!I40*1000000)/'Output Hours Aggregated'!I40</f>
        <v>20.77712297134531</v>
      </c>
      <c r="J40" s="23">
        <f>('Prod Aggregate PPI_R'!J40*1000000)/'Output Hours Aggregated'!J40</f>
        <v>21.941888082195845</v>
      </c>
      <c r="K40" s="23">
        <f>('Prod Aggregate PPI_R'!K40*1000000)/'Output Hours Aggregated'!K40</f>
        <v>17.067487234347773</v>
      </c>
      <c r="L40" s="23">
        <f>('Prod Aggregate PPI_R'!L40*1000000)/'Output Hours Aggregated'!L40</f>
        <v>49.304606036106932</v>
      </c>
      <c r="M40" s="23">
        <f>('Prod Aggregate PPI_R'!M40*1000000)/'Output Hours Aggregated'!M40</f>
        <v>114.57713506693621</v>
      </c>
      <c r="N40" s="23">
        <f>('Prod Aggregate PPI_R'!N40*1000000)/'Output Hours Aggregated'!N40</f>
        <v>25.630465630616332</v>
      </c>
      <c r="O40" s="23">
        <f>('Prod Aggregate PPI_R'!O40*1000000)/'Output Hours Aggregated'!O40</f>
        <v>16.4274307805902</v>
      </c>
      <c r="P40" s="23">
        <f>('Prod Aggregate PPI_R'!P40*1000000)/'Output Hours Aggregated'!P40</f>
        <v>25.9661801748763</v>
      </c>
      <c r="Q40" s="23">
        <f>('Prod Aggregate PPI_R'!Q40*1000000)/'Output Hours Aggregated'!Q40</f>
        <v>25.534773868397444</v>
      </c>
      <c r="R40" s="23">
        <f>('Prod Aggregate PPI_R'!R40*1000000)/'Output Hours Aggregated'!R40</f>
        <v>20.678552262836192</v>
      </c>
    </row>
    <row r="41" spans="1:18" x14ac:dyDescent="0.25">
      <c r="A41" s="7" t="s">
        <v>71</v>
      </c>
      <c r="B41" s="23"/>
      <c r="E41" s="23">
        <f>('Prod Aggregate PPI_R'!E41*1000000)/'Output Hours Aggregated'!E41</f>
        <v>18.05719904083557</v>
      </c>
      <c r="F41" s="23">
        <f>('Prod Aggregate PPI_R'!F41*1000000)/'Output Hours Aggregated'!F41</f>
        <v>138.05389764919235</v>
      </c>
      <c r="G41" s="23">
        <f>('Prod Aggregate PPI_R'!G41*1000000)/'Output Hours Aggregated'!G41</f>
        <v>33.964624474779193</v>
      </c>
      <c r="H41" s="23">
        <f>('Prod Aggregate PPI_R'!H41*1000000)/'Output Hours Aggregated'!H41</f>
        <v>20.206738965826954</v>
      </c>
      <c r="I41" s="23">
        <f>('Prod Aggregate PPI_R'!I41*1000000)/'Output Hours Aggregated'!I41</f>
        <v>20.745032964043517</v>
      </c>
      <c r="J41" s="23">
        <f>('Prod Aggregate PPI_R'!J41*1000000)/'Output Hours Aggregated'!J41</f>
        <v>21.809645749955198</v>
      </c>
      <c r="K41" s="23">
        <f>('Prod Aggregate PPI_R'!K41*1000000)/'Output Hours Aggregated'!K41</f>
        <v>16.534922348257435</v>
      </c>
      <c r="L41" s="23">
        <f>('Prod Aggregate PPI_R'!L41*1000000)/'Output Hours Aggregated'!L41</f>
        <v>49.336400693093793</v>
      </c>
      <c r="M41" s="23">
        <f>('Prod Aggregate PPI_R'!M41*1000000)/'Output Hours Aggregated'!M41</f>
        <v>113.18131993898724</v>
      </c>
      <c r="N41" s="23">
        <f>('Prod Aggregate PPI_R'!N41*1000000)/'Output Hours Aggregated'!N41</f>
        <v>26.045102671736711</v>
      </c>
      <c r="O41" s="23">
        <f>('Prod Aggregate PPI_R'!O41*1000000)/'Output Hours Aggregated'!O41</f>
        <v>16.677175145098577</v>
      </c>
      <c r="P41" s="23">
        <f>('Prod Aggregate PPI_R'!P41*1000000)/'Output Hours Aggregated'!P41</f>
        <v>26.154701743046115</v>
      </c>
      <c r="Q41" s="23">
        <f>('Prod Aggregate PPI_R'!Q41*1000000)/'Output Hours Aggregated'!Q41</f>
        <v>25.759640324096441</v>
      </c>
      <c r="R41" s="23">
        <f>('Prod Aggregate PPI_R'!R41*1000000)/'Output Hours Aggregated'!R41</f>
        <v>20.435576277052725</v>
      </c>
    </row>
    <row r="42" spans="1:18" x14ac:dyDescent="0.25">
      <c r="A42" s="7" t="s">
        <v>72</v>
      </c>
      <c r="B42" s="23"/>
      <c r="E42" s="23">
        <f>('Prod Aggregate PPI_R'!E42*1000000)/'Output Hours Aggregated'!E42</f>
        <v>13.93786959777929</v>
      </c>
      <c r="F42" s="23">
        <f>('Prod Aggregate PPI_R'!F42*1000000)/'Output Hours Aggregated'!F42</f>
        <v>146.74897942615223</v>
      </c>
      <c r="G42" s="23">
        <f>('Prod Aggregate PPI_R'!G42*1000000)/'Output Hours Aggregated'!G42</f>
        <v>34.188881493836732</v>
      </c>
      <c r="H42" s="23">
        <f>('Prod Aggregate PPI_R'!H42*1000000)/'Output Hours Aggregated'!H42</f>
        <v>20.421737800513107</v>
      </c>
      <c r="I42" s="23">
        <f>('Prod Aggregate PPI_R'!I42*1000000)/'Output Hours Aggregated'!I42</f>
        <v>20.825714262771264</v>
      </c>
      <c r="J42" s="23">
        <f>('Prod Aggregate PPI_R'!J42*1000000)/'Output Hours Aggregated'!J42</f>
        <v>21.863965812791776</v>
      </c>
      <c r="K42" s="23">
        <f>('Prod Aggregate PPI_R'!K42*1000000)/'Output Hours Aggregated'!K42</f>
        <v>16.027746774182731</v>
      </c>
      <c r="L42" s="23">
        <f>('Prod Aggregate PPI_R'!L42*1000000)/'Output Hours Aggregated'!L42</f>
        <v>50.156369657664889</v>
      </c>
      <c r="M42" s="23">
        <f>('Prod Aggregate PPI_R'!M42*1000000)/'Output Hours Aggregated'!M42</f>
        <v>115.09652551441562</v>
      </c>
      <c r="N42" s="23">
        <f>('Prod Aggregate PPI_R'!N42*1000000)/'Output Hours Aggregated'!N42</f>
        <v>25.766551051855117</v>
      </c>
      <c r="O42" s="23">
        <f>('Prod Aggregate PPI_R'!O42*1000000)/'Output Hours Aggregated'!O42</f>
        <v>16.873000413029946</v>
      </c>
      <c r="P42" s="23">
        <f>('Prod Aggregate PPI_R'!P42*1000000)/'Output Hours Aggregated'!P42</f>
        <v>26.210369247091915</v>
      </c>
      <c r="Q42" s="23">
        <f>('Prod Aggregate PPI_R'!Q42*1000000)/'Output Hours Aggregated'!Q42</f>
        <v>26.146070561126106</v>
      </c>
      <c r="R42" s="23">
        <f>('Prod Aggregate PPI_R'!R42*1000000)/'Output Hours Aggregated'!R42</f>
        <v>20.371546609483755</v>
      </c>
    </row>
    <row r="43" spans="1:18" x14ac:dyDescent="0.25">
      <c r="A43" s="7" t="s">
        <v>73</v>
      </c>
      <c r="B43" s="23"/>
      <c r="E43" s="23">
        <f>('Prod Aggregate PPI_R'!E43*1000000)/'Output Hours Aggregated'!E43</f>
        <v>8.8904182646052128</v>
      </c>
      <c r="F43" s="23">
        <f>('Prod Aggregate PPI_R'!F43*1000000)/'Output Hours Aggregated'!F43</f>
        <v>145.26241901432255</v>
      </c>
      <c r="G43" s="23">
        <f>('Prod Aggregate PPI_R'!G43*1000000)/'Output Hours Aggregated'!G43</f>
        <v>33.901948672493127</v>
      </c>
      <c r="H43" s="23">
        <f>('Prod Aggregate PPI_R'!H43*1000000)/'Output Hours Aggregated'!H43</f>
        <v>20.544484158825817</v>
      </c>
      <c r="I43" s="23">
        <f>('Prod Aggregate PPI_R'!I43*1000000)/'Output Hours Aggregated'!I43</f>
        <v>20.867700812781617</v>
      </c>
      <c r="J43" s="23">
        <f>('Prod Aggregate PPI_R'!J43*1000000)/'Output Hours Aggregated'!J43</f>
        <v>21.773815065269186</v>
      </c>
      <c r="K43" s="23">
        <f>('Prod Aggregate PPI_R'!K43*1000000)/'Output Hours Aggregated'!K43</f>
        <v>16.50195592727313</v>
      </c>
      <c r="L43" s="23">
        <f>('Prod Aggregate PPI_R'!L43*1000000)/'Output Hours Aggregated'!L43</f>
        <v>51.905006948463601</v>
      </c>
      <c r="M43" s="23">
        <f>('Prod Aggregate PPI_R'!M43*1000000)/'Output Hours Aggregated'!M43</f>
        <v>113.5826182815361</v>
      </c>
      <c r="N43" s="23">
        <f>('Prod Aggregate PPI_R'!N43*1000000)/'Output Hours Aggregated'!N43</f>
        <v>25.75320476516351</v>
      </c>
      <c r="O43" s="23">
        <f>('Prod Aggregate PPI_R'!O43*1000000)/'Output Hours Aggregated'!O43</f>
        <v>17.112266432145649</v>
      </c>
      <c r="P43" s="23">
        <f>('Prod Aggregate PPI_R'!P43*1000000)/'Output Hours Aggregated'!P43</f>
        <v>25.858102256708399</v>
      </c>
      <c r="Q43" s="23">
        <f>('Prod Aggregate PPI_R'!Q43*1000000)/'Output Hours Aggregated'!Q43</f>
        <v>26.237810686020413</v>
      </c>
      <c r="R43" s="23">
        <f>('Prod Aggregate PPI_R'!R43*1000000)/'Output Hours Aggregated'!R43</f>
        <v>20.378900145673246</v>
      </c>
    </row>
    <row r="44" spans="1:18" x14ac:dyDescent="0.25">
      <c r="A44" s="7" t="s">
        <v>74</v>
      </c>
      <c r="B44" s="23"/>
      <c r="E44" s="23">
        <f>('Prod Aggregate PPI_R'!E44*1000000)/'Output Hours Aggregated'!E44</f>
        <v>13.408970153659025</v>
      </c>
      <c r="F44" s="23">
        <f>('Prod Aggregate PPI_R'!F44*1000000)/'Output Hours Aggregated'!F44</f>
        <v>133.50642215566364</v>
      </c>
      <c r="G44" s="23">
        <f>('Prod Aggregate PPI_R'!G44*1000000)/'Output Hours Aggregated'!G44</f>
        <v>33.685535363188656</v>
      </c>
      <c r="H44" s="23">
        <f>('Prod Aggregate PPI_R'!H44*1000000)/'Output Hours Aggregated'!H44</f>
        <v>20.061602563846659</v>
      </c>
      <c r="I44" s="23">
        <f>('Prod Aggregate PPI_R'!I44*1000000)/'Output Hours Aggregated'!I44</f>
        <v>20.781669099050902</v>
      </c>
      <c r="J44" s="23">
        <f>('Prod Aggregate PPI_R'!J44*1000000)/'Output Hours Aggregated'!J44</f>
        <v>22.15852464204912</v>
      </c>
      <c r="K44" s="23">
        <f>('Prod Aggregate PPI_R'!K44*1000000)/'Output Hours Aggregated'!K44</f>
        <v>16.421432069074239</v>
      </c>
      <c r="L44" s="23">
        <f>('Prod Aggregate PPI_R'!L44*1000000)/'Output Hours Aggregated'!L44</f>
        <v>52.640406755523138</v>
      </c>
      <c r="M44" s="23">
        <f>('Prod Aggregate PPI_R'!M44*1000000)/'Output Hours Aggregated'!M44</f>
        <v>114.56799241407599</v>
      </c>
      <c r="N44" s="23">
        <f>('Prod Aggregate PPI_R'!N44*1000000)/'Output Hours Aggregated'!N44</f>
        <v>25.480175930943936</v>
      </c>
      <c r="O44" s="23">
        <f>('Prod Aggregate PPI_R'!O44*1000000)/'Output Hours Aggregated'!O44</f>
        <v>16.657858891851131</v>
      </c>
      <c r="P44" s="23">
        <f>('Prod Aggregate PPI_R'!P44*1000000)/'Output Hours Aggregated'!P44</f>
        <v>25.666182074342839</v>
      </c>
      <c r="Q44" s="23">
        <f>('Prod Aggregate PPI_R'!Q44*1000000)/'Output Hours Aggregated'!Q44</f>
        <v>26.300324348305466</v>
      </c>
      <c r="R44" s="23">
        <f>('Prod Aggregate PPI_R'!R44*1000000)/'Output Hours Aggregated'!R44</f>
        <v>20.795312545664842</v>
      </c>
    </row>
    <row r="45" spans="1:18" x14ac:dyDescent="0.25">
      <c r="A45" s="7" t="s">
        <v>75</v>
      </c>
      <c r="B45" s="23"/>
      <c r="E45" s="23">
        <f>('Prod Aggregate PPI_R'!E45*1000000)/'Output Hours Aggregated'!E45</f>
        <v>15.438077062668711</v>
      </c>
      <c r="F45" s="23">
        <f>('Prod Aggregate PPI_R'!F45*1000000)/'Output Hours Aggregated'!F45</f>
        <v>122.00287855683381</v>
      </c>
      <c r="G45" s="23">
        <f>('Prod Aggregate PPI_R'!G45*1000000)/'Output Hours Aggregated'!G45</f>
        <v>33.246754853647083</v>
      </c>
      <c r="H45" s="23">
        <f>('Prod Aggregate PPI_R'!H45*1000000)/'Output Hours Aggregated'!H45</f>
        <v>20.003828018612626</v>
      </c>
      <c r="I45" s="23">
        <f>('Prod Aggregate PPI_R'!I45*1000000)/'Output Hours Aggregated'!I45</f>
        <v>20.862826000729715</v>
      </c>
      <c r="J45" s="23">
        <f>('Prod Aggregate PPI_R'!J45*1000000)/'Output Hours Aggregated'!J45</f>
        <v>22.881661088156282</v>
      </c>
      <c r="K45" s="23">
        <f>('Prod Aggregate PPI_R'!K45*1000000)/'Output Hours Aggregated'!K45</f>
        <v>16.632848066036495</v>
      </c>
      <c r="L45" s="23">
        <f>('Prod Aggregate PPI_R'!L45*1000000)/'Output Hours Aggregated'!L45</f>
        <v>52.239856890390534</v>
      </c>
      <c r="M45" s="23">
        <f>('Prod Aggregate PPI_R'!M45*1000000)/'Output Hours Aggregated'!M45</f>
        <v>119.61517377568155</v>
      </c>
      <c r="N45" s="23">
        <f>('Prod Aggregate PPI_R'!N45*1000000)/'Output Hours Aggregated'!N45</f>
        <v>25.414699908242813</v>
      </c>
      <c r="O45" s="23">
        <f>('Prod Aggregate PPI_R'!O45*1000000)/'Output Hours Aggregated'!O45</f>
        <v>16.668698510888206</v>
      </c>
      <c r="P45" s="23">
        <f>('Prod Aggregate PPI_R'!P45*1000000)/'Output Hours Aggregated'!P45</f>
        <v>26.019691323611198</v>
      </c>
      <c r="Q45" s="23">
        <f>('Prod Aggregate PPI_R'!Q45*1000000)/'Output Hours Aggregated'!Q45</f>
        <v>26.596881629084027</v>
      </c>
      <c r="R45" s="23">
        <f>('Prod Aggregate PPI_R'!R45*1000000)/'Output Hours Aggregated'!R45</f>
        <v>20.549291121699628</v>
      </c>
    </row>
    <row r="46" spans="1:18" x14ac:dyDescent="0.25">
      <c r="A46" s="7" t="s">
        <v>76</v>
      </c>
      <c r="B46" s="23"/>
      <c r="E46" s="23">
        <f>('Prod Aggregate PPI_R'!E46*1000000)/'Output Hours Aggregated'!E46</f>
        <v>17.148899169275406</v>
      </c>
      <c r="F46" s="23">
        <f>('Prod Aggregate PPI_R'!F46*1000000)/'Output Hours Aggregated'!F46</f>
        <v>118.74708581406662</v>
      </c>
      <c r="G46" s="23">
        <f>('Prod Aggregate PPI_R'!G46*1000000)/'Output Hours Aggregated'!G46</f>
        <v>33.158796973614535</v>
      </c>
      <c r="H46" s="23">
        <f>('Prod Aggregate PPI_R'!H46*1000000)/'Output Hours Aggregated'!H46</f>
        <v>20.257967725525354</v>
      </c>
      <c r="I46" s="23">
        <f>('Prod Aggregate PPI_R'!I46*1000000)/'Output Hours Aggregated'!I46</f>
        <v>21.157818346094288</v>
      </c>
      <c r="J46" s="23">
        <f>('Prod Aggregate PPI_R'!J46*1000000)/'Output Hours Aggregated'!J46</f>
        <v>22.830415400639751</v>
      </c>
      <c r="K46" s="23">
        <f>('Prod Aggregate PPI_R'!K46*1000000)/'Output Hours Aggregated'!K46</f>
        <v>16.744716624220537</v>
      </c>
      <c r="L46" s="23">
        <f>('Prod Aggregate PPI_R'!L46*1000000)/'Output Hours Aggregated'!L46</f>
        <v>50.938868532494759</v>
      </c>
      <c r="M46" s="23">
        <f>('Prod Aggregate PPI_R'!M46*1000000)/'Output Hours Aggregated'!M46</f>
        <v>121.41196249193293</v>
      </c>
      <c r="N46" s="23">
        <f>('Prod Aggregate PPI_R'!N46*1000000)/'Output Hours Aggregated'!N46</f>
        <v>25.649761300093516</v>
      </c>
      <c r="O46" s="23">
        <f>('Prod Aggregate PPI_R'!O46*1000000)/'Output Hours Aggregated'!O46</f>
        <v>16.441904712858086</v>
      </c>
      <c r="P46" s="23">
        <f>('Prod Aggregate PPI_R'!P46*1000000)/'Output Hours Aggregated'!P46</f>
        <v>26.291662031322563</v>
      </c>
      <c r="Q46" s="23">
        <f>('Prod Aggregate PPI_R'!Q46*1000000)/'Output Hours Aggregated'!Q46</f>
        <v>27.66116477527228</v>
      </c>
      <c r="R46" s="23">
        <f>('Prod Aggregate PPI_R'!R46*1000000)/'Output Hours Aggregated'!R46</f>
        <v>20.812021605513255</v>
      </c>
    </row>
    <row r="47" spans="1:18" x14ac:dyDescent="0.25">
      <c r="A47" s="7" t="s">
        <v>77</v>
      </c>
      <c r="B47" s="23"/>
      <c r="E47" s="23">
        <f>('Prod Aggregate PPI_R'!E47*1000000)/'Output Hours Aggregated'!E47</f>
        <v>17.285679603053627</v>
      </c>
      <c r="F47" s="23">
        <f>('Prod Aggregate PPI_R'!F47*1000000)/'Output Hours Aggregated'!F47</f>
        <v>113.62143500179187</v>
      </c>
      <c r="G47" s="23">
        <f>('Prod Aggregate PPI_R'!G47*1000000)/'Output Hours Aggregated'!G47</f>
        <v>32.642568444144999</v>
      </c>
      <c r="H47" s="23">
        <f>('Prod Aggregate PPI_R'!H47*1000000)/'Output Hours Aggregated'!H47</f>
        <v>20.426972034553728</v>
      </c>
      <c r="I47" s="23">
        <f>('Prod Aggregate PPI_R'!I47*1000000)/'Output Hours Aggregated'!I47</f>
        <v>20.410744759565645</v>
      </c>
      <c r="J47" s="23">
        <f>('Prod Aggregate PPI_R'!J47*1000000)/'Output Hours Aggregated'!J47</f>
        <v>22.374807294124626</v>
      </c>
      <c r="K47" s="23">
        <f>('Prod Aggregate PPI_R'!K47*1000000)/'Output Hours Aggregated'!K47</f>
        <v>16.81623176407275</v>
      </c>
      <c r="L47" s="23">
        <f>('Prod Aggregate PPI_R'!L47*1000000)/'Output Hours Aggregated'!L47</f>
        <v>49.871440149798211</v>
      </c>
      <c r="M47" s="23">
        <f>('Prod Aggregate PPI_R'!M47*1000000)/'Output Hours Aggregated'!M47</f>
        <v>111.86731218907478</v>
      </c>
      <c r="N47" s="23">
        <f>('Prod Aggregate PPI_R'!N47*1000000)/'Output Hours Aggregated'!N47</f>
        <v>25.712729199918623</v>
      </c>
      <c r="O47" s="23">
        <f>('Prod Aggregate PPI_R'!O47*1000000)/'Output Hours Aggregated'!O47</f>
        <v>16.534056811158614</v>
      </c>
      <c r="P47" s="23">
        <f>('Prod Aggregate PPI_R'!P47*1000000)/'Output Hours Aggregated'!P47</f>
        <v>25.81201783421011</v>
      </c>
      <c r="Q47" s="23">
        <f>('Prod Aggregate PPI_R'!Q47*1000000)/'Output Hours Aggregated'!Q47</f>
        <v>27.813710827399866</v>
      </c>
      <c r="R47" s="23">
        <f>('Prod Aggregate PPI_R'!R47*1000000)/'Output Hours Aggregated'!R47</f>
        <v>20.979873862392754</v>
      </c>
    </row>
    <row r="48" spans="1:18" x14ac:dyDescent="0.25">
      <c r="A48" s="7" t="s">
        <v>78</v>
      </c>
      <c r="B48" s="23"/>
      <c r="E48" s="23">
        <f>('Prod Aggregate PPI_R'!E48*1000000)/'Output Hours Aggregated'!E48</f>
        <v>13.737340566553305</v>
      </c>
      <c r="F48" s="23">
        <f>('Prod Aggregate PPI_R'!F48*1000000)/'Output Hours Aggregated'!F48</f>
        <v>132.91812491329202</v>
      </c>
      <c r="G48" s="23">
        <f>('Prod Aggregate PPI_R'!G48*1000000)/'Output Hours Aggregated'!G48</f>
        <v>31.478491734632534</v>
      </c>
      <c r="H48" s="23">
        <f>('Prod Aggregate PPI_R'!H48*1000000)/'Output Hours Aggregated'!H48</f>
        <v>20.617176703887115</v>
      </c>
      <c r="I48" s="23">
        <f>('Prod Aggregate PPI_R'!I48*1000000)/'Output Hours Aggregated'!I48</f>
        <v>20.640845228950649</v>
      </c>
      <c r="J48" s="23">
        <f>('Prod Aggregate PPI_R'!J48*1000000)/'Output Hours Aggregated'!J48</f>
        <v>22.747263157062886</v>
      </c>
      <c r="K48" s="23">
        <f>('Prod Aggregate PPI_R'!K48*1000000)/'Output Hours Aggregated'!K48</f>
        <v>16.198141207005243</v>
      </c>
      <c r="L48" s="23">
        <f>('Prod Aggregate PPI_R'!L48*1000000)/'Output Hours Aggregated'!L48</f>
        <v>51.337838891126175</v>
      </c>
      <c r="M48" s="23">
        <f>('Prod Aggregate PPI_R'!M48*1000000)/'Output Hours Aggregated'!M48</f>
        <v>112.75013182264885</v>
      </c>
      <c r="N48" s="23">
        <f>('Prod Aggregate PPI_R'!N48*1000000)/'Output Hours Aggregated'!N48</f>
        <v>25.397915167422418</v>
      </c>
      <c r="O48" s="23">
        <f>('Prod Aggregate PPI_R'!O48*1000000)/'Output Hours Aggregated'!O48</f>
        <v>16.149619386313287</v>
      </c>
      <c r="P48" s="23">
        <f>('Prod Aggregate PPI_R'!P48*1000000)/'Output Hours Aggregated'!P48</f>
        <v>26.204425824175537</v>
      </c>
      <c r="Q48" s="23">
        <f>('Prod Aggregate PPI_R'!Q48*1000000)/'Output Hours Aggregated'!Q48</f>
        <v>28.052655849564129</v>
      </c>
      <c r="R48" s="23">
        <f>('Prod Aggregate PPI_R'!R48*1000000)/'Output Hours Aggregated'!R48</f>
        <v>20.075834204806956</v>
      </c>
    </row>
    <row r="49" spans="1:18" x14ac:dyDescent="0.25">
      <c r="A49" s="7" t="s">
        <v>79</v>
      </c>
      <c r="B49" s="23"/>
      <c r="E49" s="23">
        <f>('Prod Aggregate PPI_R'!E49*1000000)/'Output Hours Aggregated'!E49</f>
        <v>14.285992332127476</v>
      </c>
      <c r="F49" s="23">
        <f>('Prod Aggregate PPI_R'!F49*1000000)/'Output Hours Aggregated'!F49</f>
        <v>136.10732067386536</v>
      </c>
      <c r="G49" s="23">
        <f>('Prod Aggregate PPI_R'!G49*1000000)/'Output Hours Aggregated'!G49</f>
        <v>31.382122360663541</v>
      </c>
      <c r="H49" s="23">
        <f>('Prod Aggregate PPI_R'!H49*1000000)/'Output Hours Aggregated'!H49</f>
        <v>19.821688249666188</v>
      </c>
      <c r="I49" s="23">
        <f>('Prod Aggregate PPI_R'!I49*1000000)/'Output Hours Aggregated'!I49</f>
        <v>20.147514608334927</v>
      </c>
      <c r="J49" s="23">
        <f>('Prod Aggregate PPI_R'!J49*1000000)/'Output Hours Aggregated'!J49</f>
        <v>22.932239496306437</v>
      </c>
      <c r="K49" s="23">
        <f>('Prod Aggregate PPI_R'!K49*1000000)/'Output Hours Aggregated'!K49</f>
        <v>15.86506557137305</v>
      </c>
      <c r="L49" s="23">
        <f>('Prod Aggregate PPI_R'!L49*1000000)/'Output Hours Aggregated'!L49</f>
        <v>51.986093019462615</v>
      </c>
      <c r="M49" s="23">
        <f>('Prod Aggregate PPI_R'!M49*1000000)/'Output Hours Aggregated'!M49</f>
        <v>112.13675242441948</v>
      </c>
      <c r="N49" s="23">
        <f>('Prod Aggregate PPI_R'!N49*1000000)/'Output Hours Aggregated'!N49</f>
        <v>25.396643794109654</v>
      </c>
      <c r="O49" s="23">
        <f>('Prod Aggregate PPI_R'!O49*1000000)/'Output Hours Aggregated'!O49</f>
        <v>15.693896209992932</v>
      </c>
      <c r="P49" s="23">
        <f>('Prod Aggregate PPI_R'!P49*1000000)/'Output Hours Aggregated'!P49</f>
        <v>28.188288422420523</v>
      </c>
      <c r="Q49" s="23">
        <f>('Prod Aggregate PPI_R'!Q49*1000000)/'Output Hours Aggregated'!Q49</f>
        <v>27.277823181512694</v>
      </c>
      <c r="R49" s="23">
        <f>('Prod Aggregate PPI_R'!R49*1000000)/'Output Hours Aggregated'!R49</f>
        <v>18.969392743902336</v>
      </c>
    </row>
    <row r="50" spans="1:18" x14ac:dyDescent="0.25">
      <c r="A50" s="7" t="s">
        <v>80</v>
      </c>
      <c r="B50" s="23"/>
      <c r="E50" s="23">
        <f>('Prod Aggregate PPI_R'!E50*1000000)/'Output Hours Aggregated'!E50</f>
        <v>11.549252277413759</v>
      </c>
      <c r="F50" s="23">
        <f>('Prod Aggregate PPI_R'!F50*1000000)/'Output Hours Aggregated'!F50</f>
        <v>133.63167631229464</v>
      </c>
      <c r="G50" s="23">
        <f>('Prod Aggregate PPI_R'!G50*1000000)/'Output Hours Aggregated'!G50</f>
        <v>32.429428880649454</v>
      </c>
      <c r="H50" s="23">
        <f>('Prod Aggregate PPI_R'!H50*1000000)/'Output Hours Aggregated'!H50</f>
        <v>18.836157003642029</v>
      </c>
      <c r="I50" s="23">
        <f>('Prod Aggregate PPI_R'!I50*1000000)/'Output Hours Aggregated'!I50</f>
        <v>19.647947449114323</v>
      </c>
      <c r="J50" s="23">
        <f>('Prod Aggregate PPI_R'!J50*1000000)/'Output Hours Aggregated'!J50</f>
        <v>22.333227858035631</v>
      </c>
      <c r="K50" s="23">
        <f>('Prod Aggregate PPI_R'!K50*1000000)/'Output Hours Aggregated'!K50</f>
        <v>15.354001697624504</v>
      </c>
      <c r="L50" s="23">
        <f>('Prod Aggregate PPI_R'!L50*1000000)/'Output Hours Aggregated'!L50</f>
        <v>53.788737528258046</v>
      </c>
      <c r="M50" s="23">
        <f>('Prod Aggregate PPI_R'!M50*1000000)/'Output Hours Aggregated'!M50</f>
        <v>118.72423888714621</v>
      </c>
      <c r="N50" s="23">
        <f>('Prod Aggregate PPI_R'!N50*1000000)/'Output Hours Aggregated'!N50</f>
        <v>26.756996444464619</v>
      </c>
      <c r="O50" s="23">
        <f>('Prod Aggregate PPI_R'!O50*1000000)/'Output Hours Aggregated'!O50</f>
        <v>15.686572953336297</v>
      </c>
      <c r="P50" s="23">
        <f>('Prod Aggregate PPI_R'!P50*1000000)/'Output Hours Aggregated'!P50</f>
        <v>27.928868434164496</v>
      </c>
      <c r="Q50" s="23">
        <f>('Prod Aggregate PPI_R'!Q50*1000000)/'Output Hours Aggregated'!Q50</f>
        <v>26.954841009017667</v>
      </c>
      <c r="R50" s="23">
        <f>('Prod Aggregate PPI_R'!R50*1000000)/'Output Hours Aggregated'!R50</f>
        <v>19.248957800777767</v>
      </c>
    </row>
    <row r="51" spans="1:18" x14ac:dyDescent="0.25">
      <c r="A51" s="7" t="s">
        <v>81</v>
      </c>
      <c r="B51" s="23"/>
      <c r="E51" s="23">
        <f>('Prod Aggregate PPI_R'!E51*1000000)/'Output Hours Aggregated'!E51</f>
        <v>11.491942698939775</v>
      </c>
      <c r="F51" s="23">
        <f>('Prod Aggregate PPI_R'!F51*1000000)/'Output Hours Aggregated'!F51</f>
        <v>125.69994770938801</v>
      </c>
      <c r="G51" s="23">
        <f>('Prod Aggregate PPI_R'!G51*1000000)/'Output Hours Aggregated'!G51</f>
        <v>33.04212159591539</v>
      </c>
      <c r="H51" s="23">
        <f>('Prod Aggregate PPI_R'!H51*1000000)/'Output Hours Aggregated'!H51</f>
        <v>17.692616408443893</v>
      </c>
      <c r="I51" s="23">
        <f>('Prod Aggregate PPI_R'!I51*1000000)/'Output Hours Aggregated'!I51</f>
        <v>20.354588236412891</v>
      </c>
      <c r="J51" s="23">
        <f>('Prod Aggregate PPI_R'!J51*1000000)/'Output Hours Aggregated'!J51</f>
        <v>21.960991770557701</v>
      </c>
      <c r="K51" s="23">
        <f>('Prod Aggregate PPI_R'!K51*1000000)/'Output Hours Aggregated'!K51</f>
        <v>15.827481440968606</v>
      </c>
      <c r="L51" s="23">
        <f>('Prod Aggregate PPI_R'!L51*1000000)/'Output Hours Aggregated'!L51</f>
        <v>50.469844469968692</v>
      </c>
      <c r="M51" s="23">
        <f>('Prod Aggregate PPI_R'!M51*1000000)/'Output Hours Aggregated'!M51</f>
        <v>120.96112947497524</v>
      </c>
      <c r="N51" s="23">
        <f>('Prod Aggregate PPI_R'!N51*1000000)/'Output Hours Aggregated'!N51</f>
        <v>27.356490097995596</v>
      </c>
      <c r="O51" s="23">
        <f>('Prod Aggregate PPI_R'!O51*1000000)/'Output Hours Aggregated'!O51</f>
        <v>16.164340390486135</v>
      </c>
      <c r="P51" s="23">
        <f>('Prod Aggregate PPI_R'!P51*1000000)/'Output Hours Aggregated'!P51</f>
        <v>28.288575096389444</v>
      </c>
      <c r="Q51" s="23">
        <f>('Prod Aggregate PPI_R'!Q51*1000000)/'Output Hours Aggregated'!Q51</f>
        <v>27.559418201403215</v>
      </c>
      <c r="R51" s="23">
        <f>('Prod Aggregate PPI_R'!R51*1000000)/'Output Hours Aggregated'!R51</f>
        <v>20.271864423020478</v>
      </c>
    </row>
    <row r="52" spans="1:18" x14ac:dyDescent="0.25">
      <c r="A52" s="7" t="s">
        <v>82</v>
      </c>
      <c r="B52" s="23"/>
      <c r="E52" s="23">
        <f>('Prod Aggregate PPI_R'!E52*1000000)/'Output Hours Aggregated'!E52</f>
        <v>13.29252431985225</v>
      </c>
      <c r="F52" s="23">
        <f>('Prod Aggregate PPI_R'!F52*1000000)/'Output Hours Aggregated'!F52</f>
        <v>131.98809409640322</v>
      </c>
      <c r="G52" s="23">
        <f>('Prod Aggregate PPI_R'!G52*1000000)/'Output Hours Aggregated'!G52</f>
        <v>32.997060122621072</v>
      </c>
      <c r="H52" s="23">
        <f>('Prod Aggregate PPI_R'!H52*1000000)/'Output Hours Aggregated'!H52</f>
        <v>17.708485818829931</v>
      </c>
      <c r="I52" s="23">
        <f>('Prod Aggregate PPI_R'!I52*1000000)/'Output Hours Aggregated'!I52</f>
        <v>20.944838987851533</v>
      </c>
      <c r="J52" s="23">
        <f>('Prod Aggregate PPI_R'!J52*1000000)/'Output Hours Aggregated'!J52</f>
        <v>20.722645056127394</v>
      </c>
      <c r="K52" s="23">
        <f>('Prod Aggregate PPI_R'!K52*1000000)/'Output Hours Aggregated'!K52</f>
        <v>15.565964119437218</v>
      </c>
      <c r="L52" s="23">
        <f>('Prod Aggregate PPI_R'!L52*1000000)/'Output Hours Aggregated'!L52</f>
        <v>50.144213773454474</v>
      </c>
      <c r="M52" s="23">
        <f>('Prod Aggregate PPI_R'!M52*1000000)/'Output Hours Aggregated'!M52</f>
        <v>115.14917554509366</v>
      </c>
      <c r="N52" s="23">
        <f>('Prod Aggregate PPI_R'!N52*1000000)/'Output Hours Aggregated'!N52</f>
        <v>27.561454075761354</v>
      </c>
      <c r="O52" s="23">
        <f>('Prod Aggregate PPI_R'!O52*1000000)/'Output Hours Aggregated'!O52</f>
        <v>17.209396943239785</v>
      </c>
      <c r="P52" s="23">
        <f>('Prod Aggregate PPI_R'!P52*1000000)/'Output Hours Aggregated'!P52</f>
        <v>27.987476630144325</v>
      </c>
      <c r="Q52" s="23">
        <f>('Prod Aggregate PPI_R'!Q52*1000000)/'Output Hours Aggregated'!Q52</f>
        <v>27.93162382676438</v>
      </c>
      <c r="R52" s="23">
        <f>('Prod Aggregate PPI_R'!R52*1000000)/'Output Hours Aggregated'!R52</f>
        <v>20.150756273997214</v>
      </c>
    </row>
    <row r="53" spans="1:18" x14ac:dyDescent="0.25">
      <c r="A53" s="7" t="s">
        <v>83</v>
      </c>
      <c r="B53" s="23"/>
      <c r="E53" s="23">
        <f>('Prod Aggregate PPI_R'!E53*1000000)/'Output Hours Aggregated'!E53</f>
        <v>14.026150882152329</v>
      </c>
      <c r="F53" s="23">
        <f>('Prod Aggregate PPI_R'!F53*1000000)/'Output Hours Aggregated'!F53</f>
        <v>128.70692304544551</v>
      </c>
      <c r="G53" s="23">
        <f>('Prod Aggregate PPI_R'!G53*1000000)/'Output Hours Aggregated'!G53</f>
        <v>33.075289828319114</v>
      </c>
      <c r="H53" s="23">
        <f>('Prod Aggregate PPI_R'!H53*1000000)/'Output Hours Aggregated'!H53</f>
        <v>18.19587949178004</v>
      </c>
      <c r="I53" s="23">
        <f>('Prod Aggregate PPI_R'!I53*1000000)/'Output Hours Aggregated'!I53</f>
        <v>21.129337976734384</v>
      </c>
      <c r="J53" s="23">
        <f>('Prod Aggregate PPI_R'!J53*1000000)/'Output Hours Aggregated'!J53</f>
        <v>21.097885571717082</v>
      </c>
      <c r="K53" s="23">
        <f>('Prod Aggregate PPI_R'!K53*1000000)/'Output Hours Aggregated'!K53</f>
        <v>15.360277709499359</v>
      </c>
      <c r="L53" s="23">
        <f>('Prod Aggregate PPI_R'!L53*1000000)/'Output Hours Aggregated'!L53</f>
        <v>50.023603528891066</v>
      </c>
      <c r="M53" s="23">
        <f>('Prod Aggregate PPI_R'!M53*1000000)/'Output Hours Aggregated'!M53</f>
        <v>115.50335195034828</v>
      </c>
      <c r="N53" s="23">
        <f>('Prod Aggregate PPI_R'!N53*1000000)/'Output Hours Aggregated'!N53</f>
        <v>27.828180068619762</v>
      </c>
      <c r="O53" s="23">
        <f>('Prod Aggregate PPI_R'!O53*1000000)/'Output Hours Aggregated'!O53</f>
        <v>17.273496947629223</v>
      </c>
      <c r="P53" s="23">
        <f>('Prod Aggregate PPI_R'!P53*1000000)/'Output Hours Aggregated'!P53</f>
        <v>29.07114418182427</v>
      </c>
      <c r="Q53" s="23">
        <f>('Prod Aggregate PPI_R'!Q53*1000000)/'Output Hours Aggregated'!Q53</f>
        <v>29.937118556036264</v>
      </c>
      <c r="R53" s="23">
        <f>('Prod Aggregate PPI_R'!R53*1000000)/'Output Hours Aggregated'!R53</f>
        <v>20.710764327832269</v>
      </c>
    </row>
    <row r="54" spans="1:18" x14ac:dyDescent="0.25">
      <c r="A54" s="7" t="s">
        <v>84</v>
      </c>
      <c r="B54" s="23"/>
      <c r="E54" s="23">
        <f>('Prod Aggregate PPI_R'!E54*1000000)/'Output Hours Aggregated'!E54</f>
        <v>12.827649075216826</v>
      </c>
      <c r="F54" s="23">
        <f>('Prod Aggregate PPI_R'!F54*1000000)/'Output Hours Aggregated'!F54</f>
        <v>125.15507793925728</v>
      </c>
      <c r="G54" s="23">
        <f>('Prod Aggregate PPI_R'!G54*1000000)/'Output Hours Aggregated'!G54</f>
        <v>33.897989775300566</v>
      </c>
      <c r="H54" s="23">
        <f>('Prod Aggregate PPI_R'!H54*1000000)/'Output Hours Aggregated'!H54</f>
        <v>18.060232928861826</v>
      </c>
      <c r="I54" s="23">
        <f>('Prod Aggregate PPI_R'!I54*1000000)/'Output Hours Aggregated'!I54</f>
        <v>21.770396633014961</v>
      </c>
      <c r="J54" s="23">
        <f>('Prod Aggregate PPI_R'!J54*1000000)/'Output Hours Aggregated'!J54</f>
        <v>22.189521904869078</v>
      </c>
      <c r="K54" s="23">
        <f>('Prod Aggregate PPI_R'!K54*1000000)/'Output Hours Aggregated'!K54</f>
        <v>15.670903251023628</v>
      </c>
      <c r="L54" s="23">
        <f>('Prod Aggregate PPI_R'!L54*1000000)/'Output Hours Aggregated'!L54</f>
        <v>51.91574035079632</v>
      </c>
      <c r="M54" s="23">
        <f>('Prod Aggregate PPI_R'!M54*1000000)/'Output Hours Aggregated'!M54</f>
        <v>112.82282860562529</v>
      </c>
      <c r="N54" s="23">
        <f>('Prod Aggregate PPI_R'!N54*1000000)/'Output Hours Aggregated'!N54</f>
        <v>27.229872062075493</v>
      </c>
      <c r="O54" s="23">
        <f>('Prod Aggregate PPI_R'!O54*1000000)/'Output Hours Aggregated'!O54</f>
        <v>16.986449585150069</v>
      </c>
      <c r="P54" s="23">
        <f>('Prod Aggregate PPI_R'!P54*1000000)/'Output Hours Aggregated'!P54</f>
        <v>29.344287939486943</v>
      </c>
      <c r="Q54" s="23">
        <f>('Prod Aggregate PPI_R'!Q54*1000000)/'Output Hours Aggregated'!Q54</f>
        <v>28.873152194720038</v>
      </c>
      <c r="R54" s="23">
        <f>('Prod Aggregate PPI_R'!R54*1000000)/'Output Hours Aggregated'!R54</f>
        <v>20.198672240828767</v>
      </c>
    </row>
    <row r="55" spans="1:18" x14ac:dyDescent="0.25">
      <c r="A55" s="7" t="s">
        <v>85</v>
      </c>
      <c r="B55" s="23"/>
      <c r="E55" s="23">
        <f>('Prod Aggregate PPI_R'!E55*1000000)/'Output Hours Aggregated'!E55</f>
        <v>10.795876861800304</v>
      </c>
      <c r="F55" s="23">
        <f>('Prod Aggregate PPI_R'!F55*1000000)/'Output Hours Aggregated'!F55</f>
        <v>119.04252803771546</v>
      </c>
      <c r="G55" s="23">
        <f>('Prod Aggregate PPI_R'!G55*1000000)/'Output Hours Aggregated'!G55</f>
        <v>34.419416780872574</v>
      </c>
      <c r="H55" s="23">
        <f>('Prod Aggregate PPI_R'!H55*1000000)/'Output Hours Aggregated'!H55</f>
        <v>19.001770075676703</v>
      </c>
      <c r="I55" s="23">
        <f>('Prod Aggregate PPI_R'!I55*1000000)/'Output Hours Aggregated'!I55</f>
        <v>21.809826981654982</v>
      </c>
      <c r="J55" s="23">
        <f>('Prod Aggregate PPI_R'!J55*1000000)/'Output Hours Aggregated'!J55</f>
        <v>22.415806398269247</v>
      </c>
      <c r="K55" s="23">
        <f>('Prod Aggregate PPI_R'!K55*1000000)/'Output Hours Aggregated'!K55</f>
        <v>16.191565219521589</v>
      </c>
      <c r="L55" s="23">
        <f>('Prod Aggregate PPI_R'!L55*1000000)/'Output Hours Aggregated'!L55</f>
        <v>51.735776769065531</v>
      </c>
      <c r="M55" s="23">
        <f>('Prod Aggregate PPI_R'!M55*1000000)/'Output Hours Aggregated'!M55</f>
        <v>112.68430460714866</v>
      </c>
      <c r="N55" s="23">
        <f>('Prod Aggregate PPI_R'!N55*1000000)/'Output Hours Aggregated'!N55</f>
        <v>27.788645070140348</v>
      </c>
      <c r="O55" s="23">
        <f>('Prod Aggregate PPI_R'!O55*1000000)/'Output Hours Aggregated'!O55</f>
        <v>17.557928578588378</v>
      </c>
      <c r="P55" s="23">
        <f>('Prod Aggregate PPI_R'!P55*1000000)/'Output Hours Aggregated'!P55</f>
        <v>28.585571936943619</v>
      </c>
      <c r="Q55" s="23">
        <f>('Prod Aggregate PPI_R'!Q55*1000000)/'Output Hours Aggregated'!Q55</f>
        <v>28.882362050960658</v>
      </c>
      <c r="R55" s="23">
        <f>('Prod Aggregate PPI_R'!R55*1000000)/'Output Hours Aggregated'!R55</f>
        <v>20.798754877670781</v>
      </c>
    </row>
    <row r="56" spans="1:18" x14ac:dyDescent="0.25">
      <c r="A56" s="7" t="s">
        <v>86</v>
      </c>
      <c r="B56" s="23"/>
      <c r="E56" s="23">
        <f>('Prod Aggregate PPI_R'!E56*1000000)/'Output Hours Aggregated'!E56</f>
        <v>9.5828051514420221</v>
      </c>
      <c r="F56" s="23">
        <f>('Prod Aggregate PPI_R'!F56*1000000)/'Output Hours Aggregated'!F56</f>
        <v>113.04729119912612</v>
      </c>
      <c r="G56" s="23">
        <f>('Prod Aggregate PPI_R'!G56*1000000)/'Output Hours Aggregated'!G56</f>
        <v>34.704236746171304</v>
      </c>
      <c r="H56" s="23">
        <f>('Prod Aggregate PPI_R'!H56*1000000)/'Output Hours Aggregated'!H56</f>
        <v>19.428572868219558</v>
      </c>
      <c r="I56" s="23">
        <f>('Prod Aggregate PPI_R'!I56*1000000)/'Output Hours Aggregated'!I56</f>
        <v>21.731230435189552</v>
      </c>
      <c r="J56" s="23">
        <f>('Prod Aggregate PPI_R'!J56*1000000)/'Output Hours Aggregated'!J56</f>
        <v>23.120785646288176</v>
      </c>
      <c r="K56" s="23">
        <f>('Prod Aggregate PPI_R'!K56*1000000)/'Output Hours Aggregated'!K56</f>
        <v>16.129460980005081</v>
      </c>
      <c r="L56" s="23">
        <f>('Prod Aggregate PPI_R'!L56*1000000)/'Output Hours Aggregated'!L56</f>
        <v>50.247624590559276</v>
      </c>
      <c r="M56" s="23">
        <f>('Prod Aggregate PPI_R'!M56*1000000)/'Output Hours Aggregated'!M56</f>
        <v>110.88668326540086</v>
      </c>
      <c r="N56" s="23">
        <f>('Prod Aggregate PPI_R'!N56*1000000)/'Output Hours Aggregated'!N56</f>
        <v>28.030352467475012</v>
      </c>
      <c r="O56" s="23">
        <f>('Prod Aggregate PPI_R'!O56*1000000)/'Output Hours Aggregated'!O56</f>
        <v>17.082066931390184</v>
      </c>
      <c r="P56" s="23">
        <f>('Prod Aggregate PPI_R'!P56*1000000)/'Output Hours Aggregated'!P56</f>
        <v>28.0526604278826</v>
      </c>
      <c r="Q56" s="23">
        <f>('Prod Aggregate PPI_R'!Q56*1000000)/'Output Hours Aggregated'!Q56</f>
        <v>28.357221802491029</v>
      </c>
      <c r="R56" s="23">
        <f>('Prod Aggregate PPI_R'!R56*1000000)/'Output Hours Aggregated'!R56</f>
        <v>19.553396525455664</v>
      </c>
    </row>
    <row r="57" spans="1:18" x14ac:dyDescent="0.25">
      <c r="A57" s="7" t="s">
        <v>87</v>
      </c>
      <c r="B57" s="23"/>
      <c r="E57" s="23">
        <f>('Prod Aggregate PPI_R'!E57*1000000)/'Output Hours Aggregated'!E57</f>
        <v>9.7361357716083088</v>
      </c>
      <c r="F57" s="23">
        <f>('Prod Aggregate PPI_R'!F57*1000000)/'Output Hours Aggregated'!F57</f>
        <v>108.56054118990839</v>
      </c>
      <c r="G57" s="23">
        <f>('Prod Aggregate PPI_R'!G57*1000000)/'Output Hours Aggregated'!G57</f>
        <v>35.008815886045895</v>
      </c>
      <c r="H57" s="23">
        <f>('Prod Aggregate PPI_R'!H57*1000000)/'Output Hours Aggregated'!H57</f>
        <v>19.806059965319598</v>
      </c>
      <c r="I57" s="23">
        <f>('Prod Aggregate PPI_R'!I57*1000000)/'Output Hours Aggregated'!I57</f>
        <v>21.234200234206153</v>
      </c>
      <c r="J57" s="23">
        <f>('Prod Aggregate PPI_R'!J57*1000000)/'Output Hours Aggregated'!J57</f>
        <v>23.674641910916897</v>
      </c>
      <c r="K57" s="23">
        <f>('Prod Aggregate PPI_R'!K57*1000000)/'Output Hours Aggregated'!K57</f>
        <v>17.093191737707521</v>
      </c>
      <c r="L57" s="23">
        <f>('Prod Aggregate PPI_R'!L57*1000000)/'Output Hours Aggregated'!L57</f>
        <v>49.903517264880669</v>
      </c>
      <c r="M57" s="23">
        <f>('Prod Aggregate PPI_R'!M57*1000000)/'Output Hours Aggregated'!M57</f>
        <v>114.52261766263926</v>
      </c>
      <c r="N57" s="23">
        <f>('Prod Aggregate PPI_R'!N57*1000000)/'Output Hours Aggregated'!N57</f>
        <v>28.7850539325356</v>
      </c>
      <c r="O57" s="23">
        <f>('Prod Aggregate PPI_R'!O57*1000000)/'Output Hours Aggregated'!O57</f>
        <v>17.137278715016659</v>
      </c>
      <c r="P57" s="23">
        <f>('Prod Aggregate PPI_R'!P57*1000000)/'Output Hours Aggregated'!P57</f>
        <v>28.707182262393129</v>
      </c>
      <c r="Q57" s="23">
        <f>('Prod Aggregate PPI_R'!Q57*1000000)/'Output Hours Aggregated'!Q57</f>
        <v>28.284163709521021</v>
      </c>
      <c r="R57" s="23">
        <f>('Prod Aggregate PPI_R'!R57*1000000)/'Output Hours Aggregated'!R57</f>
        <v>19.90528663058257</v>
      </c>
    </row>
    <row r="58" spans="1:18" x14ac:dyDescent="0.25">
      <c r="A58" s="7" t="s">
        <v>88</v>
      </c>
      <c r="B58" s="23"/>
      <c r="E58" s="23">
        <f>('Prod Aggregate PPI_R'!E58*1000000)/'Output Hours Aggregated'!E58</f>
        <v>11.006029341977474</v>
      </c>
      <c r="F58" s="23">
        <f>('Prod Aggregate PPI_R'!F58*1000000)/'Output Hours Aggregated'!F58</f>
        <v>114.26576547377567</v>
      </c>
      <c r="G58" s="23">
        <f>('Prod Aggregate PPI_R'!G58*1000000)/'Output Hours Aggregated'!G58</f>
        <v>33.845369944366524</v>
      </c>
      <c r="H58" s="23">
        <f>('Prod Aggregate PPI_R'!H58*1000000)/'Output Hours Aggregated'!H58</f>
        <v>19.267893308253264</v>
      </c>
      <c r="I58" s="23">
        <f>('Prod Aggregate PPI_R'!I58*1000000)/'Output Hours Aggregated'!I58</f>
        <v>21.129560497182993</v>
      </c>
      <c r="J58" s="23">
        <f>('Prod Aggregate PPI_R'!J58*1000000)/'Output Hours Aggregated'!J58</f>
        <v>23.789171501505976</v>
      </c>
      <c r="K58" s="23">
        <f>('Prod Aggregate PPI_R'!K58*1000000)/'Output Hours Aggregated'!K58</f>
        <v>16.542435018236624</v>
      </c>
      <c r="L58" s="23">
        <f>('Prod Aggregate PPI_R'!L58*1000000)/'Output Hours Aggregated'!L58</f>
        <v>48.610363587689974</v>
      </c>
      <c r="M58" s="23">
        <f>('Prod Aggregate PPI_R'!M58*1000000)/'Output Hours Aggregated'!M58</f>
        <v>109.73449169759101</v>
      </c>
      <c r="N58" s="23">
        <f>('Prod Aggregate PPI_R'!N58*1000000)/'Output Hours Aggregated'!N58</f>
        <v>28.711356509481707</v>
      </c>
      <c r="O58" s="23">
        <f>('Prod Aggregate PPI_R'!O58*1000000)/'Output Hours Aggregated'!O58</f>
        <v>16.644530260560131</v>
      </c>
      <c r="P58" s="23">
        <f>('Prod Aggregate PPI_R'!P58*1000000)/'Output Hours Aggregated'!P58</f>
        <v>29.305636612449266</v>
      </c>
      <c r="Q58" s="23">
        <f>('Prod Aggregate PPI_R'!Q58*1000000)/'Output Hours Aggregated'!Q58</f>
        <v>28.894737199320829</v>
      </c>
      <c r="R58" s="23">
        <f>('Prod Aggregate PPI_R'!R58*1000000)/'Output Hours Aggregated'!R58</f>
        <v>20.205121083101684</v>
      </c>
    </row>
    <row r="59" spans="1:18" x14ac:dyDescent="0.25">
      <c r="A59" s="7" t="s">
        <v>89</v>
      </c>
      <c r="B59" s="23"/>
      <c r="E59" s="23">
        <f>('Prod Aggregate PPI_R'!E59*1000000)/'Output Hours Aggregated'!E59</f>
        <v>15.155774197094967</v>
      </c>
      <c r="F59" s="23">
        <f>('Prod Aggregate PPI_R'!F59*1000000)/'Output Hours Aggregated'!F59</f>
        <v>88.223574665869151</v>
      </c>
      <c r="G59" s="23">
        <f>('Prod Aggregate PPI_R'!G59*1000000)/'Output Hours Aggregated'!G59</f>
        <v>32.94690238977568</v>
      </c>
      <c r="H59" s="23">
        <f>('Prod Aggregate PPI_R'!H59*1000000)/'Output Hours Aggregated'!H59</f>
        <v>20.186405369677495</v>
      </c>
      <c r="I59" s="23">
        <f>('Prod Aggregate PPI_R'!I59*1000000)/'Output Hours Aggregated'!I59</f>
        <v>21.267185146552034</v>
      </c>
      <c r="J59" s="23">
        <f>('Prod Aggregate PPI_R'!J59*1000000)/'Output Hours Aggregated'!J59</f>
        <v>24.110591790033222</v>
      </c>
      <c r="K59" s="23">
        <f>('Prod Aggregate PPI_R'!K59*1000000)/'Output Hours Aggregated'!K59</f>
        <v>17.02418548386586</v>
      </c>
      <c r="L59" s="23">
        <f>('Prod Aggregate PPI_R'!L59*1000000)/'Output Hours Aggregated'!L59</f>
        <v>49.472550238099728</v>
      </c>
      <c r="M59" s="23">
        <f>('Prod Aggregate PPI_R'!M59*1000000)/'Output Hours Aggregated'!M59</f>
        <v>111.1152654457488</v>
      </c>
      <c r="N59" s="23">
        <f>('Prod Aggregate PPI_R'!N59*1000000)/'Output Hours Aggregated'!N59</f>
        <v>28.368683045913606</v>
      </c>
      <c r="O59" s="23">
        <f>('Prod Aggregate PPI_R'!O59*1000000)/'Output Hours Aggregated'!O59</f>
        <v>17.38339746574194</v>
      </c>
      <c r="P59" s="23">
        <f>('Prod Aggregate PPI_R'!P59*1000000)/'Output Hours Aggregated'!P59</f>
        <v>29.315229035223663</v>
      </c>
      <c r="Q59" s="23">
        <f>('Prod Aggregate PPI_R'!Q59*1000000)/'Output Hours Aggregated'!Q59</f>
        <v>29.764677314128836</v>
      </c>
      <c r="R59" s="23">
        <f>('Prod Aggregate PPI_R'!R59*1000000)/'Output Hours Aggregated'!R59</f>
        <v>20.432005801479697</v>
      </c>
    </row>
    <row r="60" spans="1:18" x14ac:dyDescent="0.25">
      <c r="A60" s="7" t="s">
        <v>90</v>
      </c>
      <c r="B60" s="23"/>
      <c r="E60" s="23">
        <f>('Prod Aggregate PPI_R'!E60*1000000)/'Output Hours Aggregated'!E60</f>
        <v>13.594954731139639</v>
      </c>
      <c r="F60" s="23">
        <f>('Prod Aggregate PPI_R'!F60*1000000)/'Output Hours Aggregated'!F60</f>
        <v>96.840239655074626</v>
      </c>
      <c r="G60" s="23">
        <f>('Prod Aggregate PPI_R'!G60*1000000)/'Output Hours Aggregated'!G60</f>
        <v>33.047259531364155</v>
      </c>
      <c r="H60" s="23">
        <f>('Prod Aggregate PPI_R'!H60*1000000)/'Output Hours Aggregated'!H60</f>
        <v>20.334324314773465</v>
      </c>
      <c r="I60" s="23">
        <f>('Prod Aggregate PPI_R'!I60*1000000)/'Output Hours Aggregated'!I60</f>
        <v>21.193536165538497</v>
      </c>
      <c r="J60" s="23">
        <f>('Prod Aggregate PPI_R'!J60*1000000)/'Output Hours Aggregated'!J60</f>
        <v>24.723356579143609</v>
      </c>
      <c r="K60" s="23">
        <f>('Prod Aggregate PPI_R'!K60*1000000)/'Output Hours Aggregated'!K60</f>
        <v>17.890892392877397</v>
      </c>
      <c r="L60" s="23">
        <f>('Prod Aggregate PPI_R'!L60*1000000)/'Output Hours Aggregated'!L60</f>
        <v>49.598149511191593</v>
      </c>
      <c r="M60" s="23">
        <f>('Prod Aggregate PPI_R'!M60*1000000)/'Output Hours Aggregated'!M60</f>
        <v>113.33815274703815</v>
      </c>
      <c r="N60" s="23">
        <f>('Prod Aggregate PPI_R'!N60*1000000)/'Output Hours Aggregated'!N60</f>
        <v>28.738524719027442</v>
      </c>
      <c r="O60" s="23">
        <f>('Prod Aggregate PPI_R'!O60*1000000)/'Output Hours Aggregated'!O60</f>
        <v>17.10262749723228</v>
      </c>
      <c r="P60" s="23">
        <f>('Prod Aggregate PPI_R'!P60*1000000)/'Output Hours Aggregated'!P60</f>
        <v>30.444147160301689</v>
      </c>
      <c r="Q60" s="23">
        <f>('Prod Aggregate PPI_R'!Q60*1000000)/'Output Hours Aggregated'!Q60</f>
        <v>27.664121518192857</v>
      </c>
      <c r="R60" s="23">
        <f>('Prod Aggregate PPI_R'!R60*1000000)/'Output Hours Aggregated'!R60</f>
        <v>20.259221528980468</v>
      </c>
    </row>
    <row r="61" spans="1:18" x14ac:dyDescent="0.25">
      <c r="A61" s="7" t="s">
        <v>91</v>
      </c>
      <c r="B61" s="23"/>
      <c r="E61" s="23">
        <f>('Prod Aggregate PPI_R'!E61*1000000)/'Output Hours Aggregated'!E61</f>
        <v>9.7355095908820335</v>
      </c>
      <c r="F61" s="23">
        <f>('Prod Aggregate PPI_R'!F61*1000000)/'Output Hours Aggregated'!F61</f>
        <v>99.084065185310578</v>
      </c>
      <c r="G61" s="23">
        <f>('Prod Aggregate PPI_R'!G61*1000000)/'Output Hours Aggregated'!G61</f>
        <v>33.057033815760576</v>
      </c>
      <c r="H61" s="23">
        <f>('Prod Aggregate PPI_R'!H61*1000000)/'Output Hours Aggregated'!H61</f>
        <v>19.702748505963797</v>
      </c>
      <c r="I61" s="23">
        <f>('Prod Aggregate PPI_R'!I61*1000000)/'Output Hours Aggregated'!I61</f>
        <v>21.316572509361279</v>
      </c>
      <c r="J61" s="23">
        <f>('Prod Aggregate PPI_R'!J61*1000000)/'Output Hours Aggregated'!J61</f>
        <v>24.469709146822403</v>
      </c>
      <c r="K61" s="23">
        <f>('Prod Aggregate PPI_R'!K61*1000000)/'Output Hours Aggregated'!K61</f>
        <v>17.862843005551127</v>
      </c>
      <c r="L61" s="23">
        <f>('Prod Aggregate PPI_R'!L61*1000000)/'Output Hours Aggregated'!L61</f>
        <v>50.32684127776411</v>
      </c>
      <c r="M61" s="23">
        <f>('Prod Aggregate PPI_R'!M61*1000000)/'Output Hours Aggregated'!M61</f>
        <v>114.31345144323966</v>
      </c>
      <c r="N61" s="23">
        <f>('Prod Aggregate PPI_R'!N61*1000000)/'Output Hours Aggregated'!N61</f>
        <v>28.027648712781073</v>
      </c>
      <c r="O61" s="23">
        <f>('Prod Aggregate PPI_R'!O61*1000000)/'Output Hours Aggregated'!O61</f>
        <v>16.712986236789302</v>
      </c>
      <c r="P61" s="23">
        <f>('Prod Aggregate PPI_R'!P61*1000000)/'Output Hours Aggregated'!P61</f>
        <v>30.193331744238588</v>
      </c>
      <c r="Q61" s="23">
        <f>('Prod Aggregate PPI_R'!Q61*1000000)/'Output Hours Aggregated'!Q61</f>
        <v>27.743592336768611</v>
      </c>
      <c r="R61" s="23">
        <f>('Prod Aggregate PPI_R'!R61*1000000)/'Output Hours Aggregated'!R61</f>
        <v>20.503295587921031</v>
      </c>
    </row>
    <row r="62" spans="1:18" x14ac:dyDescent="0.25">
      <c r="A62" s="7" t="s">
        <v>92</v>
      </c>
      <c r="B62" s="23"/>
      <c r="E62" s="23">
        <f>('Prod Aggregate PPI_R'!E62*1000000)/'Output Hours Aggregated'!E62</f>
        <v>6.731536900483988</v>
      </c>
      <c r="F62" s="23">
        <f>('Prod Aggregate PPI_R'!F62*1000000)/'Output Hours Aggregated'!F62</f>
        <v>101.42970551262196</v>
      </c>
      <c r="G62" s="23">
        <f>('Prod Aggregate PPI_R'!G62*1000000)/'Output Hours Aggregated'!G62</f>
        <v>33.049176093670987</v>
      </c>
      <c r="H62" s="23">
        <f>('Prod Aggregate PPI_R'!H62*1000000)/'Output Hours Aggregated'!H62</f>
        <v>20.626687595338417</v>
      </c>
      <c r="I62" s="23">
        <f>('Prod Aggregate PPI_R'!I62*1000000)/'Output Hours Aggregated'!I62</f>
        <v>20.764314726871742</v>
      </c>
      <c r="J62" s="23">
        <f>('Prod Aggregate PPI_R'!J62*1000000)/'Output Hours Aggregated'!J62</f>
        <v>24.071209848057709</v>
      </c>
      <c r="K62" s="23">
        <f>('Prod Aggregate PPI_R'!K62*1000000)/'Output Hours Aggregated'!K62</f>
        <v>18.020406205085539</v>
      </c>
      <c r="L62" s="23">
        <f>('Prod Aggregate PPI_R'!L62*1000000)/'Output Hours Aggregated'!L62</f>
        <v>49.252808669059284</v>
      </c>
      <c r="M62" s="23">
        <f>('Prod Aggregate PPI_R'!M62*1000000)/'Output Hours Aggregated'!M62</f>
        <v>115.97525801985087</v>
      </c>
      <c r="N62" s="23">
        <f>('Prod Aggregate PPI_R'!N62*1000000)/'Output Hours Aggregated'!N62</f>
        <v>27.955943180676119</v>
      </c>
      <c r="O62" s="23">
        <f>('Prod Aggregate PPI_R'!O62*1000000)/'Output Hours Aggregated'!O62</f>
        <v>16.621218706475613</v>
      </c>
      <c r="P62" s="23">
        <f>('Prod Aggregate PPI_R'!P62*1000000)/'Output Hours Aggregated'!P62</f>
        <v>30.569955354264795</v>
      </c>
      <c r="Q62" s="23">
        <f>('Prod Aggregate PPI_R'!Q62*1000000)/'Output Hours Aggregated'!Q62</f>
        <v>28.914277804605106</v>
      </c>
      <c r="R62" s="23">
        <f>('Prod Aggregate PPI_R'!R62*1000000)/'Output Hours Aggregated'!R62</f>
        <v>20.511062190495647</v>
      </c>
    </row>
    <row r="63" spans="1:18" x14ac:dyDescent="0.25">
      <c r="A63" s="7" t="s">
        <v>93</v>
      </c>
      <c r="B63" s="23"/>
      <c r="E63" s="23">
        <f>('Prod Aggregate PPI_R'!E63*1000000)/'Output Hours Aggregated'!E63</f>
        <v>5.4189767100506607</v>
      </c>
      <c r="F63" s="23">
        <f>('Prod Aggregate PPI_R'!F63*1000000)/'Output Hours Aggregated'!F63</f>
        <v>96.10537858685737</v>
      </c>
      <c r="G63" s="23">
        <f>('Prod Aggregate PPI_R'!G63*1000000)/'Output Hours Aggregated'!G63</f>
        <v>33.084466706132275</v>
      </c>
      <c r="H63" s="23">
        <f>('Prod Aggregate PPI_R'!H63*1000000)/'Output Hours Aggregated'!H63</f>
        <v>20.149069160183782</v>
      </c>
      <c r="I63" s="23">
        <f>('Prod Aggregate PPI_R'!I63*1000000)/'Output Hours Aggregated'!I63</f>
        <v>21.040197657251543</v>
      </c>
      <c r="J63" s="23">
        <f>('Prod Aggregate PPI_R'!J63*1000000)/'Output Hours Aggregated'!J63</f>
        <v>23.465596510758626</v>
      </c>
      <c r="K63" s="23">
        <f>('Prod Aggregate PPI_R'!K63*1000000)/'Output Hours Aggregated'!K63</f>
        <v>17.345820648496829</v>
      </c>
      <c r="L63" s="23">
        <f>('Prod Aggregate PPI_R'!L63*1000000)/'Output Hours Aggregated'!L63</f>
        <v>52.564542582821623</v>
      </c>
      <c r="M63" s="23">
        <f>('Prod Aggregate PPI_R'!M63*1000000)/'Output Hours Aggregated'!M63</f>
        <v>114.05779367633745</v>
      </c>
      <c r="N63" s="23">
        <f>('Prod Aggregate PPI_R'!N63*1000000)/'Output Hours Aggregated'!N63</f>
        <v>28.399812154747419</v>
      </c>
      <c r="O63" s="23">
        <f>('Prod Aggregate PPI_R'!O63*1000000)/'Output Hours Aggregated'!O63</f>
        <v>16.666598361343702</v>
      </c>
      <c r="P63" s="23">
        <f>('Prod Aggregate PPI_R'!P63*1000000)/'Output Hours Aggregated'!P63</f>
        <v>31.435184921084019</v>
      </c>
      <c r="Q63" s="23">
        <f>('Prod Aggregate PPI_R'!Q63*1000000)/'Output Hours Aggregated'!Q63</f>
        <v>28.86742978236262</v>
      </c>
      <c r="R63" s="23">
        <f>('Prod Aggregate PPI_R'!R63*1000000)/'Output Hours Aggregated'!R63</f>
        <v>20.947694140192961</v>
      </c>
    </row>
    <row r="64" spans="1:18" x14ac:dyDescent="0.25">
      <c r="A64" s="7" t="s">
        <v>94</v>
      </c>
      <c r="B64" s="23"/>
      <c r="E64" s="23">
        <f>('Prod Aggregate PPI_R'!E64*1000000)/'Output Hours Aggregated'!E64</f>
        <v>9.0756050914530508</v>
      </c>
      <c r="F64" s="23">
        <f>('Prod Aggregate PPI_R'!F64*1000000)/'Output Hours Aggregated'!F64</f>
        <v>98.67176346235</v>
      </c>
      <c r="G64" s="23">
        <f>('Prod Aggregate PPI_R'!G64*1000000)/'Output Hours Aggregated'!G64</f>
        <v>32.595014455218141</v>
      </c>
      <c r="H64" s="23">
        <f>('Prod Aggregate PPI_R'!H64*1000000)/'Output Hours Aggregated'!H64</f>
        <v>20.309123583572955</v>
      </c>
      <c r="I64" s="23">
        <f>('Prod Aggregate PPI_R'!I64*1000000)/'Output Hours Aggregated'!I64</f>
        <v>20.940893873890296</v>
      </c>
      <c r="J64" s="23">
        <f>('Prod Aggregate PPI_R'!J64*1000000)/'Output Hours Aggregated'!J64</f>
        <v>23.348510441962656</v>
      </c>
      <c r="K64" s="23">
        <f>('Prod Aggregate PPI_R'!K64*1000000)/'Output Hours Aggregated'!K64</f>
        <v>17.563301797077045</v>
      </c>
      <c r="L64" s="23">
        <f>('Prod Aggregate PPI_R'!L64*1000000)/'Output Hours Aggregated'!L64</f>
        <v>49.662939938196885</v>
      </c>
      <c r="M64" s="23">
        <f>('Prod Aggregate PPI_R'!M64*1000000)/'Output Hours Aggregated'!M64</f>
        <v>117.45535916374494</v>
      </c>
      <c r="N64" s="23">
        <f>('Prod Aggregate PPI_R'!N64*1000000)/'Output Hours Aggregated'!N64</f>
        <v>26.747345425995711</v>
      </c>
      <c r="O64" s="23">
        <f>('Prod Aggregate PPI_R'!O64*1000000)/'Output Hours Aggregated'!O64</f>
        <v>16.151356907243791</v>
      </c>
      <c r="P64" s="23">
        <f>('Prod Aggregate PPI_R'!P64*1000000)/'Output Hours Aggregated'!P64</f>
        <v>30.594833211412059</v>
      </c>
      <c r="Q64" s="23">
        <f>('Prod Aggregate PPI_R'!Q64*1000000)/'Output Hours Aggregated'!Q64</f>
        <v>26.996891796224418</v>
      </c>
      <c r="R64" s="23">
        <f>('Prod Aggregate PPI_R'!R64*1000000)/'Output Hours Aggregated'!R64</f>
        <v>20.653145525095294</v>
      </c>
    </row>
    <row r="65" spans="1:18" x14ac:dyDescent="0.25">
      <c r="A65" s="7" t="s">
        <v>95</v>
      </c>
      <c r="B65" s="23"/>
      <c r="E65" s="23">
        <f>('Prod Aggregate PPI_R'!E65*1000000)/'Output Hours Aggregated'!E65</f>
        <v>13.24423838799011</v>
      </c>
      <c r="F65" s="23">
        <f>('Prod Aggregate PPI_R'!F65*1000000)/'Output Hours Aggregated'!F65</f>
        <v>91.094011187486814</v>
      </c>
      <c r="G65" s="23">
        <f>('Prod Aggregate PPI_R'!G65*1000000)/'Output Hours Aggregated'!G65</f>
        <v>32.982334099383692</v>
      </c>
      <c r="H65" s="23">
        <f>('Prod Aggregate PPI_R'!H65*1000000)/'Output Hours Aggregated'!H65</f>
        <v>20.215946403330349</v>
      </c>
      <c r="I65" s="23">
        <f>('Prod Aggregate PPI_R'!I65*1000000)/'Output Hours Aggregated'!I65</f>
        <v>20.775246691522977</v>
      </c>
      <c r="J65" s="23">
        <f>('Prod Aggregate PPI_R'!J65*1000000)/'Output Hours Aggregated'!J65</f>
        <v>23.460493218428407</v>
      </c>
      <c r="K65" s="23">
        <f>('Prod Aggregate PPI_R'!K65*1000000)/'Output Hours Aggregated'!K65</f>
        <v>17.476377816800088</v>
      </c>
      <c r="L65" s="23">
        <f>('Prod Aggregate PPI_R'!L65*1000000)/'Output Hours Aggregated'!L65</f>
        <v>49.534999612494509</v>
      </c>
      <c r="M65" s="23">
        <f>('Prod Aggregate PPI_R'!M65*1000000)/'Output Hours Aggregated'!M65</f>
        <v>116.87614545865559</v>
      </c>
      <c r="N65" s="23">
        <f>('Prod Aggregate PPI_R'!N65*1000000)/'Output Hours Aggregated'!N65</f>
        <v>26.751230612172076</v>
      </c>
      <c r="O65" s="23">
        <f>('Prod Aggregate PPI_R'!O65*1000000)/'Output Hours Aggregated'!O65</f>
        <v>16.773462820725531</v>
      </c>
      <c r="P65" s="23">
        <f>('Prod Aggregate PPI_R'!P65*1000000)/'Output Hours Aggregated'!P65</f>
        <v>30.682254353949713</v>
      </c>
      <c r="Q65" s="23">
        <f>('Prod Aggregate PPI_R'!Q65*1000000)/'Output Hours Aggregated'!Q65</f>
        <v>26.818537369890581</v>
      </c>
      <c r="R65" s="23">
        <f>('Prod Aggregate PPI_R'!R65*1000000)/'Output Hours Aggregated'!R65</f>
        <v>20.071923943347549</v>
      </c>
    </row>
    <row r="66" spans="1:18" x14ac:dyDescent="0.25">
      <c r="A66" s="7" t="s">
        <v>96</v>
      </c>
      <c r="B66" s="23"/>
      <c r="E66" s="23">
        <f>('Prod Aggregate PPI_R'!E66*1000000)/'Output Hours Aggregated'!E66</f>
        <v>14.839876322885807</v>
      </c>
      <c r="F66" s="23">
        <f>('Prod Aggregate PPI_R'!F66*1000000)/'Output Hours Aggregated'!F66</f>
        <v>91.921172344283804</v>
      </c>
      <c r="G66" s="23">
        <f>('Prod Aggregate PPI_R'!G66*1000000)/'Output Hours Aggregated'!G66</f>
        <v>33.460006944547537</v>
      </c>
      <c r="H66" s="23">
        <f>('Prod Aggregate PPI_R'!H66*1000000)/'Output Hours Aggregated'!H66</f>
        <v>20.204716097553355</v>
      </c>
      <c r="I66" s="23">
        <f>('Prod Aggregate PPI_R'!I66*1000000)/'Output Hours Aggregated'!I66</f>
        <v>20.664105637061741</v>
      </c>
      <c r="J66" s="23">
        <f>('Prod Aggregate PPI_R'!J66*1000000)/'Output Hours Aggregated'!J66</f>
        <v>23.689414398287855</v>
      </c>
      <c r="K66" s="23">
        <f>('Prod Aggregate PPI_R'!K66*1000000)/'Output Hours Aggregated'!K66</f>
        <v>17.706308759466758</v>
      </c>
      <c r="L66" s="23">
        <f>('Prod Aggregate PPI_R'!L66*1000000)/'Output Hours Aggregated'!L66</f>
        <v>49.426009053975051</v>
      </c>
      <c r="M66" s="23">
        <f>('Prod Aggregate PPI_R'!M66*1000000)/'Output Hours Aggregated'!M66</f>
        <v>115.35947310267196</v>
      </c>
      <c r="N66" s="23">
        <f>('Prod Aggregate PPI_R'!N66*1000000)/'Output Hours Aggregated'!N66</f>
        <v>27.070643471629957</v>
      </c>
      <c r="O66" s="23">
        <f>('Prod Aggregate PPI_R'!O66*1000000)/'Output Hours Aggregated'!O66</f>
        <v>17.748236275378371</v>
      </c>
      <c r="P66" s="23">
        <f>('Prod Aggregate PPI_R'!P66*1000000)/'Output Hours Aggregated'!P66</f>
        <v>30.079903220328013</v>
      </c>
      <c r="Q66" s="23">
        <f>('Prod Aggregate PPI_R'!Q66*1000000)/'Output Hours Aggregated'!Q66</f>
        <v>28.042209722879818</v>
      </c>
      <c r="R66" s="23">
        <f>('Prod Aggregate PPI_R'!R66*1000000)/'Output Hours Aggregated'!R66</f>
        <v>20.000225362812468</v>
      </c>
    </row>
    <row r="67" spans="1:18" x14ac:dyDescent="0.25">
      <c r="A67" s="7" t="s">
        <v>97</v>
      </c>
      <c r="B67" s="23"/>
      <c r="E67" s="23">
        <f>('Prod Aggregate PPI_R'!E67*1000000)/'Output Hours Aggregated'!E67</f>
        <v>11.442055065803295</v>
      </c>
      <c r="F67" s="23">
        <f>('Prod Aggregate PPI_R'!F67*1000000)/'Output Hours Aggregated'!F67</f>
        <v>78.751607813111846</v>
      </c>
      <c r="G67" s="23">
        <f>('Prod Aggregate PPI_R'!G67*1000000)/'Output Hours Aggregated'!G67</f>
        <v>33.846715082315569</v>
      </c>
      <c r="H67" s="23">
        <f>('Prod Aggregate PPI_R'!H67*1000000)/'Output Hours Aggregated'!H67</f>
        <v>20.457499611822293</v>
      </c>
      <c r="I67" s="23">
        <f>('Prod Aggregate PPI_R'!I67*1000000)/'Output Hours Aggregated'!I67</f>
        <v>20.927509457305941</v>
      </c>
      <c r="J67" s="23">
        <f>('Prod Aggregate PPI_R'!J67*1000000)/'Output Hours Aggregated'!J67</f>
        <v>24.259914712010698</v>
      </c>
      <c r="K67" s="23">
        <f>('Prod Aggregate PPI_R'!K67*1000000)/'Output Hours Aggregated'!K67</f>
        <v>17.942624613695564</v>
      </c>
      <c r="L67" s="23">
        <f>('Prod Aggregate PPI_R'!L67*1000000)/'Output Hours Aggregated'!L67</f>
        <v>49.142310418403248</v>
      </c>
      <c r="M67" s="23">
        <f>('Prod Aggregate PPI_R'!M67*1000000)/'Output Hours Aggregated'!M67</f>
        <v>118.75514032976291</v>
      </c>
      <c r="N67" s="23">
        <f>('Prod Aggregate PPI_R'!N67*1000000)/'Output Hours Aggregated'!N67</f>
        <v>27.618819420927871</v>
      </c>
      <c r="O67" s="23">
        <f>('Prod Aggregate PPI_R'!O67*1000000)/'Output Hours Aggregated'!O67</f>
        <v>17.432203028494261</v>
      </c>
      <c r="P67" s="23">
        <f>('Prod Aggregate PPI_R'!P67*1000000)/'Output Hours Aggregated'!P67</f>
        <v>30.671265211088276</v>
      </c>
      <c r="Q67" s="23">
        <f>('Prod Aggregate PPI_R'!Q67*1000000)/'Output Hours Aggregated'!Q67</f>
        <v>27.897410534888031</v>
      </c>
      <c r="R67" s="23">
        <f>('Prod Aggregate PPI_R'!R67*1000000)/'Output Hours Aggregated'!R67</f>
        <v>20.011225644774193</v>
      </c>
    </row>
    <row r="68" spans="1:18" x14ac:dyDescent="0.25">
      <c r="A68" s="7" t="s">
        <v>98</v>
      </c>
      <c r="B68" s="23"/>
      <c r="E68" s="23">
        <f>('Prod Aggregate PPI_R'!E68*1000000)/'Output Hours Aggregated'!E68</f>
        <v>11.133280059348291</v>
      </c>
      <c r="F68" s="23">
        <f>('Prod Aggregate PPI_R'!F68*1000000)/'Output Hours Aggregated'!F68</f>
        <v>93.845432957404114</v>
      </c>
      <c r="G68" s="23">
        <f>('Prod Aggregate PPI_R'!G68*1000000)/'Output Hours Aggregated'!G68</f>
        <v>34.520720522895324</v>
      </c>
      <c r="H68" s="23">
        <f>('Prod Aggregate PPI_R'!H68*1000000)/'Output Hours Aggregated'!H68</f>
        <v>20.71185702806067</v>
      </c>
      <c r="I68" s="23">
        <f>('Prod Aggregate PPI_R'!I68*1000000)/'Output Hours Aggregated'!I68</f>
        <v>20.855732456248962</v>
      </c>
      <c r="J68" s="23">
        <f>('Prod Aggregate PPI_R'!J68*1000000)/'Output Hours Aggregated'!J68</f>
        <v>24.700673179805992</v>
      </c>
      <c r="K68" s="23">
        <f>('Prod Aggregate PPI_R'!K68*1000000)/'Output Hours Aggregated'!K68</f>
        <v>17.861503997719307</v>
      </c>
      <c r="L68" s="23">
        <f>('Prod Aggregate PPI_R'!L68*1000000)/'Output Hours Aggregated'!L68</f>
        <v>47.952246260546701</v>
      </c>
      <c r="M68" s="23">
        <f>('Prod Aggregate PPI_R'!M68*1000000)/'Output Hours Aggregated'!M68</f>
        <v>119.33527175888086</v>
      </c>
      <c r="N68" s="23">
        <f>('Prod Aggregate PPI_R'!N68*1000000)/'Output Hours Aggregated'!N68</f>
        <v>27.277744315962842</v>
      </c>
      <c r="O68" s="23">
        <f>('Prod Aggregate PPI_R'!O68*1000000)/'Output Hours Aggregated'!O68</f>
        <v>18.479597097832151</v>
      </c>
      <c r="P68" s="23">
        <f>('Prod Aggregate PPI_R'!P68*1000000)/'Output Hours Aggregated'!P68</f>
        <v>30.547706407470745</v>
      </c>
      <c r="Q68" s="23">
        <f>('Prod Aggregate PPI_R'!Q68*1000000)/'Output Hours Aggregated'!Q68</f>
        <v>28.052206112666845</v>
      </c>
      <c r="R68" s="23">
        <f>('Prod Aggregate PPI_R'!R68*1000000)/'Output Hours Aggregated'!R68</f>
        <v>19.709538283343136</v>
      </c>
    </row>
    <row r="69" spans="1:18" x14ac:dyDescent="0.25">
      <c r="A69" s="7" t="s">
        <v>99</v>
      </c>
      <c r="B69" s="23"/>
      <c r="E69" s="23">
        <f>('Prod Aggregate PPI_R'!E69*1000000)/'Output Hours Aggregated'!E69</f>
        <v>10.720059169075199</v>
      </c>
      <c r="F69" s="23">
        <f>('Prod Aggregate PPI_R'!F69*1000000)/'Output Hours Aggregated'!F69</f>
        <v>92.02196428860195</v>
      </c>
      <c r="G69" s="23">
        <f>('Prod Aggregate PPI_R'!G69*1000000)/'Output Hours Aggregated'!G69</f>
        <v>34.514139104903592</v>
      </c>
      <c r="H69" s="23">
        <f>('Prod Aggregate PPI_R'!H69*1000000)/'Output Hours Aggregated'!H69</f>
        <v>20.632722088302476</v>
      </c>
      <c r="I69" s="23">
        <f>('Prod Aggregate PPI_R'!I69*1000000)/'Output Hours Aggregated'!I69</f>
        <v>21.01259276917666</v>
      </c>
      <c r="J69" s="23">
        <f>('Prod Aggregate PPI_R'!J69*1000000)/'Output Hours Aggregated'!J69</f>
        <v>24.410242067523804</v>
      </c>
      <c r="K69" s="23">
        <f>('Prod Aggregate PPI_R'!K69*1000000)/'Output Hours Aggregated'!K69</f>
        <v>17.840380501771389</v>
      </c>
      <c r="L69" s="23">
        <f>('Prod Aggregate PPI_R'!L69*1000000)/'Output Hours Aggregated'!L69</f>
        <v>46.302098147250824</v>
      </c>
      <c r="M69" s="23">
        <f>('Prod Aggregate PPI_R'!M69*1000000)/'Output Hours Aggregated'!M69</f>
        <v>119.74927716001376</v>
      </c>
      <c r="N69" s="23">
        <f>('Prod Aggregate PPI_R'!N69*1000000)/'Output Hours Aggregated'!N69</f>
        <v>27.795632428999443</v>
      </c>
      <c r="O69" s="23">
        <f>('Prod Aggregate PPI_R'!O69*1000000)/'Output Hours Aggregated'!O69</f>
        <v>18.907376015845376</v>
      </c>
      <c r="P69" s="23">
        <f>('Prod Aggregate PPI_R'!P69*1000000)/'Output Hours Aggregated'!P69</f>
        <v>30.59542764027281</v>
      </c>
      <c r="Q69" s="23">
        <f>('Prod Aggregate PPI_R'!Q69*1000000)/'Output Hours Aggregated'!Q69</f>
        <v>26.535675024614878</v>
      </c>
      <c r="R69" s="23">
        <f>('Prod Aggregate PPI_R'!R69*1000000)/'Output Hours Aggregated'!R69</f>
        <v>19.515275690937141</v>
      </c>
    </row>
    <row r="70" spans="1:18" x14ac:dyDescent="0.25">
      <c r="A70" s="7" t="s">
        <v>100</v>
      </c>
      <c r="B70" s="23"/>
      <c r="E70" s="23">
        <f>('Prod Aggregate PPI_R'!E70*1000000)/'Output Hours Aggregated'!E70</f>
        <v>11.745338829394168</v>
      </c>
      <c r="F70" s="23">
        <f>('Prod Aggregate PPI_R'!F70*1000000)/'Output Hours Aggregated'!F70</f>
        <v>101.55011376004092</v>
      </c>
      <c r="G70" s="23">
        <f>('Prod Aggregate PPI_R'!G70*1000000)/'Output Hours Aggregated'!G70</f>
        <v>35.036603626906441</v>
      </c>
      <c r="H70" s="23">
        <f>('Prod Aggregate PPI_R'!H70*1000000)/'Output Hours Aggregated'!H70</f>
        <v>20.527374052573023</v>
      </c>
      <c r="I70" s="23">
        <f>('Prod Aggregate PPI_R'!I70*1000000)/'Output Hours Aggregated'!I70</f>
        <v>20.941636403411714</v>
      </c>
      <c r="J70" s="23">
        <f>('Prod Aggregate PPI_R'!J70*1000000)/'Output Hours Aggregated'!J70</f>
        <v>24.326056365296722</v>
      </c>
      <c r="K70" s="23">
        <f>('Prod Aggregate PPI_R'!K70*1000000)/'Output Hours Aggregated'!K70</f>
        <v>17.638632992979222</v>
      </c>
      <c r="L70" s="23">
        <f>('Prod Aggregate PPI_R'!L70*1000000)/'Output Hours Aggregated'!L70</f>
        <v>45.683660707340877</v>
      </c>
      <c r="M70" s="23">
        <f>('Prod Aggregate PPI_R'!M70*1000000)/'Output Hours Aggregated'!M70</f>
        <v>119.03465318195086</v>
      </c>
      <c r="N70" s="23">
        <f>('Prod Aggregate PPI_R'!N70*1000000)/'Output Hours Aggregated'!N70</f>
        <v>27.323105001413584</v>
      </c>
      <c r="O70" s="23">
        <f>('Prod Aggregate PPI_R'!O70*1000000)/'Output Hours Aggregated'!O70</f>
        <v>19.341455427676877</v>
      </c>
      <c r="P70" s="23">
        <f>('Prod Aggregate PPI_R'!P70*1000000)/'Output Hours Aggregated'!P70</f>
        <v>31.667669614567469</v>
      </c>
      <c r="Q70" s="23">
        <f>('Prod Aggregate PPI_R'!Q70*1000000)/'Output Hours Aggregated'!Q70</f>
        <v>26.717525350449993</v>
      </c>
      <c r="R70" s="23">
        <f>('Prod Aggregate PPI_R'!R70*1000000)/'Output Hours Aggregated'!R70</f>
        <v>19.783784094154047</v>
      </c>
    </row>
    <row r="71" spans="1:18" x14ac:dyDescent="0.25">
      <c r="A71" s="7" t="s">
        <v>101</v>
      </c>
      <c r="B71" s="23"/>
      <c r="E71" s="23">
        <f>('Prod Aggregate PPI_R'!E71*1000000)/'Output Hours Aggregated'!E71</f>
        <v>13.285449536190049</v>
      </c>
      <c r="F71" s="23">
        <f>('Prod Aggregate PPI_R'!F71*1000000)/'Output Hours Aggregated'!F71</f>
        <v>100.74345833257753</v>
      </c>
      <c r="G71" s="23">
        <f>('Prod Aggregate PPI_R'!G71*1000000)/'Output Hours Aggregated'!G71</f>
        <v>35.238630928971617</v>
      </c>
      <c r="H71" s="23">
        <f>('Prod Aggregate PPI_R'!H71*1000000)/'Output Hours Aggregated'!H71</f>
        <v>20.095208302541149</v>
      </c>
      <c r="I71" s="23">
        <f>('Prod Aggregate PPI_R'!I71*1000000)/'Output Hours Aggregated'!I71</f>
        <v>21.259320762394527</v>
      </c>
      <c r="J71" s="23">
        <f>('Prod Aggregate PPI_R'!J71*1000000)/'Output Hours Aggregated'!J71</f>
        <v>24.279418039481861</v>
      </c>
      <c r="K71" s="23">
        <f>('Prod Aggregate PPI_R'!K71*1000000)/'Output Hours Aggregated'!K71</f>
        <v>17.603274694498111</v>
      </c>
      <c r="L71" s="23">
        <f>('Prod Aggregate PPI_R'!L71*1000000)/'Output Hours Aggregated'!L71</f>
        <v>45.578854768878415</v>
      </c>
      <c r="M71" s="23">
        <f>('Prod Aggregate PPI_R'!M71*1000000)/'Output Hours Aggregated'!M71</f>
        <v>120.03325480057943</v>
      </c>
      <c r="N71" s="23">
        <f>('Prod Aggregate PPI_R'!N71*1000000)/'Output Hours Aggregated'!N71</f>
        <v>26.943202051942876</v>
      </c>
      <c r="O71" s="23">
        <f>('Prod Aggregate PPI_R'!O71*1000000)/'Output Hours Aggregated'!O71</f>
        <v>19.340178387818</v>
      </c>
      <c r="P71" s="23">
        <f>('Prod Aggregate PPI_R'!P71*1000000)/'Output Hours Aggregated'!P71</f>
        <v>31.502385507042494</v>
      </c>
      <c r="Q71" s="23">
        <f>('Prod Aggregate PPI_R'!Q71*1000000)/'Output Hours Aggregated'!Q71</f>
        <v>26.879113120100406</v>
      </c>
      <c r="R71" s="23">
        <f>('Prod Aggregate PPI_R'!R71*1000000)/'Output Hours Aggregated'!R71</f>
        <v>19.830169821022263</v>
      </c>
    </row>
    <row r="72" spans="1:18" x14ac:dyDescent="0.25">
      <c r="A72" s="7" t="s">
        <v>102</v>
      </c>
      <c r="B72" s="23"/>
      <c r="E72" s="23">
        <f>('Prod Aggregate PPI_R'!E72*1000000)/'Output Hours Aggregated'!E72</f>
        <v>14.045388879078772</v>
      </c>
      <c r="F72" s="23">
        <f>('Prod Aggregate PPI_R'!F72*1000000)/'Output Hours Aggregated'!F72</f>
        <v>92.610326381537774</v>
      </c>
      <c r="G72" s="23">
        <f>('Prod Aggregate PPI_R'!G72*1000000)/'Output Hours Aggregated'!G72</f>
        <v>35.299653391910944</v>
      </c>
      <c r="H72" s="23">
        <f>('Prod Aggregate PPI_R'!H72*1000000)/'Output Hours Aggregated'!H72</f>
        <v>20.18189078808237</v>
      </c>
      <c r="I72" s="23">
        <f>('Prod Aggregate PPI_R'!I72*1000000)/'Output Hours Aggregated'!I72</f>
        <v>21.343196899465756</v>
      </c>
      <c r="J72" s="23">
        <f>('Prod Aggregate PPI_R'!J72*1000000)/'Output Hours Aggregated'!J72</f>
        <v>24.250311892315139</v>
      </c>
      <c r="K72" s="23">
        <f>('Prod Aggregate PPI_R'!K72*1000000)/'Output Hours Aggregated'!K72</f>
        <v>17.798845003445987</v>
      </c>
      <c r="L72" s="23">
        <f>('Prod Aggregate PPI_R'!L72*1000000)/'Output Hours Aggregated'!L72</f>
        <v>46.631158424927868</v>
      </c>
      <c r="M72" s="23">
        <f>('Prod Aggregate PPI_R'!M72*1000000)/'Output Hours Aggregated'!M72</f>
        <v>123.45971112941834</v>
      </c>
      <c r="N72" s="23">
        <f>('Prod Aggregate PPI_R'!N72*1000000)/'Output Hours Aggregated'!N72</f>
        <v>26.171119314910843</v>
      </c>
      <c r="O72" s="23">
        <f>('Prod Aggregate PPI_R'!O72*1000000)/'Output Hours Aggregated'!O72</f>
        <v>19.236536330500424</v>
      </c>
      <c r="P72" s="23">
        <f>('Prod Aggregate PPI_R'!P72*1000000)/'Output Hours Aggregated'!P72</f>
        <v>31.849087391142966</v>
      </c>
      <c r="Q72" s="23">
        <f>('Prod Aggregate PPI_R'!Q72*1000000)/'Output Hours Aggregated'!Q72</f>
        <v>27.537657958136599</v>
      </c>
      <c r="R72" s="23">
        <f>('Prod Aggregate PPI_R'!R72*1000000)/'Output Hours Aggregated'!R72</f>
        <v>19.300065505318276</v>
      </c>
    </row>
    <row r="73" spans="1:18" x14ac:dyDescent="0.25">
      <c r="A73" s="7" t="s">
        <v>103</v>
      </c>
      <c r="B73" s="23"/>
      <c r="E73" s="23">
        <f>('Prod Aggregate PPI_R'!E73*1000000)/'Output Hours Aggregated'!E73</f>
        <v>14.220829857427949</v>
      </c>
      <c r="F73" s="23">
        <f>('Prod Aggregate PPI_R'!F73*1000000)/'Output Hours Aggregated'!F73</f>
        <v>85.312373216897669</v>
      </c>
      <c r="G73" s="23">
        <f>('Prod Aggregate PPI_R'!G73*1000000)/'Output Hours Aggregated'!G73</f>
        <v>35.673931636389014</v>
      </c>
      <c r="H73" s="23">
        <f>('Prod Aggregate PPI_R'!H73*1000000)/'Output Hours Aggregated'!H73</f>
        <v>20.530742344747416</v>
      </c>
      <c r="I73" s="23">
        <f>('Prod Aggregate PPI_R'!I73*1000000)/'Output Hours Aggregated'!I73</f>
        <v>21.439167844267381</v>
      </c>
      <c r="J73" s="23">
        <f>('Prod Aggregate PPI_R'!J73*1000000)/'Output Hours Aggregated'!J73</f>
        <v>24.909438369568587</v>
      </c>
      <c r="K73" s="23">
        <f>('Prod Aggregate PPI_R'!K73*1000000)/'Output Hours Aggregated'!K73</f>
        <v>17.714344834240642</v>
      </c>
      <c r="L73" s="23">
        <f>('Prod Aggregate PPI_R'!L73*1000000)/'Output Hours Aggregated'!L73</f>
        <v>46.586949915284933</v>
      </c>
      <c r="M73" s="23">
        <f>('Prod Aggregate PPI_R'!M73*1000000)/'Output Hours Aggregated'!M73</f>
        <v>124.55640991630759</v>
      </c>
      <c r="N73" s="23">
        <f>('Prod Aggregate PPI_R'!N73*1000000)/'Output Hours Aggregated'!N73</f>
        <v>26.731287518769687</v>
      </c>
      <c r="O73" s="23">
        <f>('Prod Aggregate PPI_R'!O73*1000000)/'Output Hours Aggregated'!O73</f>
        <v>19.182329214929144</v>
      </c>
      <c r="P73" s="23">
        <f>('Prod Aggregate PPI_R'!P73*1000000)/'Output Hours Aggregated'!P73</f>
        <v>31.394022022788842</v>
      </c>
      <c r="Q73" s="23">
        <f>('Prod Aggregate PPI_R'!Q73*1000000)/'Output Hours Aggregated'!Q73</f>
        <v>27.580340397195645</v>
      </c>
      <c r="R73" s="23">
        <f>('Prod Aggregate PPI_R'!R73*1000000)/'Output Hours Aggregated'!R73</f>
        <v>20.259919817625871</v>
      </c>
    </row>
    <row r="74" spans="1:18" x14ac:dyDescent="0.25">
      <c r="A74" s="7" t="s">
        <v>104</v>
      </c>
      <c r="B74" s="23"/>
      <c r="E74" s="23">
        <f>('Prod Aggregate PPI_R'!E74*1000000)/'Output Hours Aggregated'!E74</f>
        <v>11.152976687018157</v>
      </c>
      <c r="F74" s="23">
        <f>('Prod Aggregate PPI_R'!F74*1000000)/'Output Hours Aggregated'!F74</f>
        <v>82.435749364116177</v>
      </c>
      <c r="G74" s="23">
        <f>('Prod Aggregate PPI_R'!G74*1000000)/'Output Hours Aggregated'!G74</f>
        <v>36.27085466254993</v>
      </c>
      <c r="H74" s="23">
        <f>('Prod Aggregate PPI_R'!H74*1000000)/'Output Hours Aggregated'!H74</f>
        <v>20.53675838009357</v>
      </c>
      <c r="I74" s="23">
        <f>('Prod Aggregate PPI_R'!I74*1000000)/'Output Hours Aggregated'!I74</f>
        <v>21.948539947409202</v>
      </c>
      <c r="J74" s="23">
        <f>('Prod Aggregate PPI_R'!J74*1000000)/'Output Hours Aggregated'!J74</f>
        <v>25.26309738349034</v>
      </c>
      <c r="K74" s="23">
        <f>('Prod Aggregate PPI_R'!K74*1000000)/'Output Hours Aggregated'!K74</f>
        <v>17.562328744618753</v>
      </c>
      <c r="L74" s="23">
        <f>('Prod Aggregate PPI_R'!L74*1000000)/'Output Hours Aggregated'!L74</f>
        <v>46.280907518611222</v>
      </c>
      <c r="M74" s="23">
        <f>('Prod Aggregate PPI_R'!M74*1000000)/'Output Hours Aggregated'!M74</f>
        <v>125.91580897252733</v>
      </c>
      <c r="N74" s="23">
        <f>('Prod Aggregate PPI_R'!N74*1000000)/'Output Hours Aggregated'!N74</f>
        <v>27.240647274006609</v>
      </c>
      <c r="O74" s="23">
        <f>('Prod Aggregate PPI_R'!O74*1000000)/'Output Hours Aggregated'!O74</f>
        <v>18.975920127487715</v>
      </c>
      <c r="P74" s="23">
        <f>('Prod Aggregate PPI_R'!P74*1000000)/'Output Hours Aggregated'!P74</f>
        <v>31.220664756498536</v>
      </c>
      <c r="Q74" s="23">
        <f>('Prod Aggregate PPI_R'!Q74*1000000)/'Output Hours Aggregated'!Q74</f>
        <v>27.703632157860387</v>
      </c>
      <c r="R74" s="23">
        <f>('Prod Aggregate PPI_R'!R74*1000000)/'Output Hours Aggregated'!R74</f>
        <v>20.357378167581832</v>
      </c>
    </row>
    <row r="75" spans="1:18" x14ac:dyDescent="0.25">
      <c r="A75" s="7" t="s">
        <v>105</v>
      </c>
      <c r="B75" s="23"/>
      <c r="E75" s="23">
        <f>('Prod Aggregate PPI_R'!E75*1000000)/'Output Hours Aggregated'!E75</f>
        <v>10.119881673230395</v>
      </c>
      <c r="F75" s="23">
        <f>('Prod Aggregate PPI_R'!F75*1000000)/'Output Hours Aggregated'!F75</f>
        <v>92.623170490151438</v>
      </c>
      <c r="G75" s="23">
        <f>('Prod Aggregate PPI_R'!G75*1000000)/'Output Hours Aggregated'!G75</f>
        <v>36.935034108994564</v>
      </c>
      <c r="H75" s="23">
        <f>('Prod Aggregate PPI_R'!H75*1000000)/'Output Hours Aggregated'!H75</f>
        <v>21.077066649601921</v>
      </c>
      <c r="I75" s="23">
        <f>('Prod Aggregate PPI_R'!I75*1000000)/'Output Hours Aggregated'!I75</f>
        <v>21.90181592222056</v>
      </c>
      <c r="J75" s="23">
        <f>('Prod Aggregate PPI_R'!J75*1000000)/'Output Hours Aggregated'!J75</f>
        <v>24.850655265123052</v>
      </c>
      <c r="K75" s="23">
        <f>('Prod Aggregate PPI_R'!K75*1000000)/'Output Hours Aggregated'!K75</f>
        <v>17.706112811152401</v>
      </c>
      <c r="L75" s="23">
        <f>('Prod Aggregate PPI_R'!L75*1000000)/'Output Hours Aggregated'!L75</f>
        <v>46.482684800555873</v>
      </c>
      <c r="M75" s="23">
        <f>('Prod Aggregate PPI_R'!M75*1000000)/'Output Hours Aggregated'!M75</f>
        <v>127.25456986666377</v>
      </c>
      <c r="N75" s="23">
        <f>('Prod Aggregate PPI_R'!N75*1000000)/'Output Hours Aggregated'!N75</f>
        <v>27.000532042620726</v>
      </c>
      <c r="O75" s="23">
        <f>('Prod Aggregate PPI_R'!O75*1000000)/'Output Hours Aggregated'!O75</f>
        <v>19.257087906195661</v>
      </c>
      <c r="P75" s="23">
        <f>('Prod Aggregate PPI_R'!P75*1000000)/'Output Hours Aggregated'!P75</f>
        <v>31.840504894923377</v>
      </c>
      <c r="Q75" s="23">
        <f>('Prod Aggregate PPI_R'!Q75*1000000)/'Output Hours Aggregated'!Q75</f>
        <v>27.563198011718082</v>
      </c>
      <c r="R75" s="23">
        <f>('Prod Aggregate PPI_R'!R75*1000000)/'Output Hours Aggregated'!R75</f>
        <v>20.522779722452054</v>
      </c>
    </row>
    <row r="76" spans="1:18" x14ac:dyDescent="0.25">
      <c r="A76" s="7" t="s">
        <v>106</v>
      </c>
      <c r="B76" s="23"/>
      <c r="E76" s="23">
        <f>('Prod Aggregate PPI_R'!E76*1000000)/'Output Hours Aggregated'!E76</f>
        <v>14.870677855461143</v>
      </c>
      <c r="F76" s="23">
        <f>('Prod Aggregate PPI_R'!F76*1000000)/'Output Hours Aggregated'!F76</f>
        <v>86.816169773612643</v>
      </c>
      <c r="G76" s="23">
        <f>('Prod Aggregate PPI_R'!G76*1000000)/'Output Hours Aggregated'!G76</f>
        <v>37.181688192965744</v>
      </c>
      <c r="H76" s="23">
        <f>('Prod Aggregate PPI_R'!H76*1000000)/'Output Hours Aggregated'!H76</f>
        <v>22.077241237672165</v>
      </c>
      <c r="I76" s="23">
        <f>('Prod Aggregate PPI_R'!I76*1000000)/'Output Hours Aggregated'!I76</f>
        <v>21.987926727523867</v>
      </c>
      <c r="J76" s="23">
        <f>('Prod Aggregate PPI_R'!J76*1000000)/'Output Hours Aggregated'!J76</f>
        <v>24.610640700333917</v>
      </c>
      <c r="K76" s="23">
        <f>('Prod Aggregate PPI_R'!K76*1000000)/'Output Hours Aggregated'!K76</f>
        <v>17.425005322652996</v>
      </c>
      <c r="L76" s="23">
        <f>('Prod Aggregate PPI_R'!L76*1000000)/'Output Hours Aggregated'!L76</f>
        <v>46.809783371497353</v>
      </c>
      <c r="M76" s="23">
        <f>('Prod Aggregate PPI_R'!M76*1000000)/'Output Hours Aggregated'!M76</f>
        <v>124.21052731894837</v>
      </c>
      <c r="N76" s="23">
        <f>('Prod Aggregate PPI_R'!N76*1000000)/'Output Hours Aggregated'!N76</f>
        <v>27.573721670878005</v>
      </c>
      <c r="O76" s="23">
        <f>('Prod Aggregate PPI_R'!O76*1000000)/'Output Hours Aggregated'!O76</f>
        <v>19.345597682587069</v>
      </c>
      <c r="P76" s="23">
        <f>('Prod Aggregate PPI_R'!P76*1000000)/'Output Hours Aggregated'!P76</f>
        <v>32.679026790581901</v>
      </c>
      <c r="Q76" s="23">
        <f>('Prod Aggregate PPI_R'!Q76*1000000)/'Output Hours Aggregated'!Q76</f>
        <v>27.21020400239447</v>
      </c>
      <c r="R76" s="23">
        <f>('Prod Aggregate PPI_R'!R76*1000000)/'Output Hours Aggregated'!R76</f>
        <v>20.164996535114859</v>
      </c>
    </row>
    <row r="77" spans="1:18" x14ac:dyDescent="0.25">
      <c r="A77" s="7" t="s">
        <v>107</v>
      </c>
      <c r="B77" s="23"/>
      <c r="E77" s="23">
        <f>('Prod Aggregate PPI_R'!E77*1000000)/'Output Hours Aggregated'!E77</f>
        <v>17.052341385202155</v>
      </c>
      <c r="F77" s="23">
        <f>('Prod Aggregate PPI_R'!F77*1000000)/'Output Hours Aggregated'!F77</f>
        <v>86.609916049342246</v>
      </c>
      <c r="G77" s="23">
        <f>('Prod Aggregate PPI_R'!G77*1000000)/'Output Hours Aggregated'!G77</f>
        <v>37.446443198811011</v>
      </c>
      <c r="H77" s="23">
        <f>('Prod Aggregate PPI_R'!H77*1000000)/'Output Hours Aggregated'!H77</f>
        <v>21.648477069299059</v>
      </c>
      <c r="I77" s="23">
        <f>('Prod Aggregate PPI_R'!I77*1000000)/'Output Hours Aggregated'!I77</f>
        <v>22.125610397651108</v>
      </c>
      <c r="J77" s="23">
        <f>('Prod Aggregate PPI_R'!J77*1000000)/'Output Hours Aggregated'!J77</f>
        <v>24.505504810370493</v>
      </c>
      <c r="K77" s="23">
        <f>('Prod Aggregate PPI_R'!K77*1000000)/'Output Hours Aggregated'!K77</f>
        <v>17.428705199522703</v>
      </c>
      <c r="L77" s="23">
        <f>('Prod Aggregate PPI_R'!L77*1000000)/'Output Hours Aggregated'!L77</f>
        <v>48.028140874857279</v>
      </c>
      <c r="M77" s="23">
        <f>('Prod Aggregate PPI_R'!M77*1000000)/'Output Hours Aggregated'!M77</f>
        <v>124.81492530548965</v>
      </c>
      <c r="N77" s="23">
        <f>('Prod Aggregate PPI_R'!N77*1000000)/'Output Hours Aggregated'!N77</f>
        <v>27.757773187717063</v>
      </c>
      <c r="O77" s="23">
        <f>('Prod Aggregate PPI_R'!O77*1000000)/'Output Hours Aggregated'!O77</f>
        <v>19.587941875302825</v>
      </c>
      <c r="P77" s="23">
        <f>('Prod Aggregate PPI_R'!P77*1000000)/'Output Hours Aggregated'!P77</f>
        <v>33.169241940380552</v>
      </c>
      <c r="Q77" s="23">
        <f>('Prod Aggregate PPI_R'!Q77*1000000)/'Output Hours Aggregated'!Q77</f>
        <v>27.88725276035839</v>
      </c>
      <c r="R77" s="23">
        <f>('Prod Aggregate PPI_R'!R77*1000000)/'Output Hours Aggregated'!R77</f>
        <v>20.865030162580045</v>
      </c>
    </row>
    <row r="78" spans="1:18" x14ac:dyDescent="0.25">
      <c r="A78" s="7" t="s">
        <v>108</v>
      </c>
      <c r="B78" s="23"/>
      <c r="E78" s="23">
        <f>('Prod Aggregate PPI_R'!E78*1000000)/'Output Hours Aggregated'!E78</f>
        <v>14.460173595910245</v>
      </c>
      <c r="F78" s="23">
        <f>('Prod Aggregate PPI_R'!F78*1000000)/'Output Hours Aggregated'!F78</f>
        <v>82.912647676775137</v>
      </c>
      <c r="G78" s="23">
        <f>('Prod Aggregate PPI_R'!G78*1000000)/'Output Hours Aggregated'!G78</f>
        <v>36.444590815652802</v>
      </c>
      <c r="H78" s="23">
        <f>('Prod Aggregate PPI_R'!H78*1000000)/'Output Hours Aggregated'!H78</f>
        <v>21.270259523985253</v>
      </c>
      <c r="I78" s="23">
        <f>('Prod Aggregate PPI_R'!I78*1000000)/'Output Hours Aggregated'!I78</f>
        <v>21.40169889519138</v>
      </c>
      <c r="J78" s="23">
        <f>('Prod Aggregate PPI_R'!J78*1000000)/'Output Hours Aggregated'!J78</f>
        <v>23.651601277164321</v>
      </c>
      <c r="K78" s="23">
        <f>('Prod Aggregate PPI_R'!K78*1000000)/'Output Hours Aggregated'!K78</f>
        <v>18.179966866159784</v>
      </c>
      <c r="L78" s="23">
        <f>('Prod Aggregate PPI_R'!L78*1000000)/'Output Hours Aggregated'!L78</f>
        <v>46.891924568366413</v>
      </c>
      <c r="M78" s="23">
        <f>('Prod Aggregate PPI_R'!M78*1000000)/'Output Hours Aggregated'!M78</f>
        <v>130.73323269179127</v>
      </c>
      <c r="N78" s="23">
        <f>('Prod Aggregate PPI_R'!N78*1000000)/'Output Hours Aggregated'!N78</f>
        <v>27.032941974111175</v>
      </c>
      <c r="O78" s="23">
        <f>('Prod Aggregate PPI_R'!O78*1000000)/'Output Hours Aggregated'!O78</f>
        <v>19.019946251768836</v>
      </c>
      <c r="P78" s="23">
        <f>('Prod Aggregate PPI_R'!P78*1000000)/'Output Hours Aggregated'!P78</f>
        <v>33.913259049161887</v>
      </c>
      <c r="Q78" s="23">
        <f>('Prod Aggregate PPI_R'!Q78*1000000)/'Output Hours Aggregated'!Q78</f>
        <v>26.638782602171432</v>
      </c>
      <c r="R78" s="23">
        <f>('Prod Aggregate PPI_R'!R78*1000000)/'Output Hours Aggregated'!R78</f>
        <v>20.75552620931693</v>
      </c>
    </row>
    <row r="79" spans="1:18" x14ac:dyDescent="0.25">
      <c r="A79" s="7" t="s">
        <v>109</v>
      </c>
      <c r="B79" s="23"/>
      <c r="E79" s="23">
        <f>('Prod Aggregate PPI_R'!E79*1000000)/'Output Hours Aggregated'!E79</f>
        <v>8.6652786308492136</v>
      </c>
      <c r="F79" s="23">
        <f>('Prod Aggregate PPI_R'!F79*1000000)/'Output Hours Aggregated'!F79</f>
        <v>84.085000007693409</v>
      </c>
      <c r="G79" s="23">
        <f>('Prod Aggregate PPI_R'!G79*1000000)/'Output Hours Aggregated'!G79</f>
        <v>37.504818994601628</v>
      </c>
      <c r="H79" s="23">
        <f>('Prod Aggregate PPI_R'!H79*1000000)/'Output Hours Aggregated'!H79</f>
        <v>21.259990692145479</v>
      </c>
      <c r="I79" s="23">
        <f>('Prod Aggregate PPI_R'!I79*1000000)/'Output Hours Aggregated'!I79</f>
        <v>21.510315626325877</v>
      </c>
      <c r="J79" s="23">
        <f>('Prod Aggregate PPI_R'!J79*1000000)/'Output Hours Aggregated'!J79</f>
        <v>24.269090585470892</v>
      </c>
      <c r="K79" s="23">
        <f>('Prod Aggregate PPI_R'!K79*1000000)/'Output Hours Aggregated'!K79</f>
        <v>18.44513626046702</v>
      </c>
      <c r="L79" s="23">
        <f>('Prod Aggregate PPI_R'!L79*1000000)/'Output Hours Aggregated'!L79</f>
        <v>48.21296795894304</v>
      </c>
      <c r="M79" s="23">
        <f>('Prod Aggregate PPI_R'!M79*1000000)/'Output Hours Aggregated'!M79</f>
        <v>130.13710528517572</v>
      </c>
      <c r="N79" s="23">
        <f>('Prod Aggregate PPI_R'!N79*1000000)/'Output Hours Aggregated'!N79</f>
        <v>27.12674852369776</v>
      </c>
      <c r="O79" s="23">
        <f>('Prod Aggregate PPI_R'!O79*1000000)/'Output Hours Aggregated'!O79</f>
        <v>19.342447834783194</v>
      </c>
      <c r="P79" s="23">
        <f>('Prod Aggregate PPI_R'!P79*1000000)/'Output Hours Aggregated'!P79</f>
        <v>33.900086728687299</v>
      </c>
      <c r="Q79" s="23">
        <f>('Prod Aggregate PPI_R'!Q79*1000000)/'Output Hours Aggregated'!Q79</f>
        <v>26.879323646313058</v>
      </c>
      <c r="R79" s="23">
        <f>('Prod Aggregate PPI_R'!R79*1000000)/'Output Hours Aggregated'!R79</f>
        <v>21.176192477624991</v>
      </c>
    </row>
    <row r="80" spans="1:18" x14ac:dyDescent="0.25">
      <c r="A80" s="7" t="s">
        <v>110</v>
      </c>
      <c r="B80" s="23"/>
      <c r="E80" s="23">
        <f>('Prod Aggregate PPI_R'!E80*1000000)/'Output Hours Aggregated'!E80</f>
        <v>12.592877818726242</v>
      </c>
      <c r="F80" s="23">
        <f>('Prod Aggregate PPI_R'!F80*1000000)/'Output Hours Aggregated'!F80</f>
        <v>84.277755511225607</v>
      </c>
      <c r="G80" s="23">
        <f>('Prod Aggregate PPI_R'!G80*1000000)/'Output Hours Aggregated'!G80</f>
        <v>38.108909891232237</v>
      </c>
      <c r="H80" s="23">
        <f>('Prod Aggregate PPI_R'!H80*1000000)/'Output Hours Aggregated'!H80</f>
        <v>21.334872474157645</v>
      </c>
      <c r="I80" s="23">
        <f>('Prod Aggregate PPI_R'!I80*1000000)/'Output Hours Aggregated'!I80</f>
        <v>21.579809641538002</v>
      </c>
      <c r="J80" s="23">
        <f>('Prod Aggregate PPI_R'!J80*1000000)/'Output Hours Aggregated'!J80</f>
        <v>23.521995029477363</v>
      </c>
      <c r="K80" s="23">
        <f>('Prod Aggregate PPI_R'!K80*1000000)/'Output Hours Aggregated'!K80</f>
        <v>18.503434193679382</v>
      </c>
      <c r="L80" s="23">
        <f>('Prod Aggregate PPI_R'!L80*1000000)/'Output Hours Aggregated'!L80</f>
        <v>47.974461474872278</v>
      </c>
      <c r="M80" s="23">
        <f>('Prod Aggregate PPI_R'!M80*1000000)/'Output Hours Aggregated'!M80</f>
        <v>129.77725183623144</v>
      </c>
      <c r="N80" s="23">
        <f>('Prod Aggregate PPI_R'!N80*1000000)/'Output Hours Aggregated'!N80</f>
        <v>27.285571554805166</v>
      </c>
      <c r="O80" s="23">
        <f>('Prod Aggregate PPI_R'!O80*1000000)/'Output Hours Aggregated'!O80</f>
        <v>18.892102550693956</v>
      </c>
      <c r="P80" s="23">
        <f>('Prod Aggregate PPI_R'!P80*1000000)/'Output Hours Aggregated'!P80</f>
        <v>34.429489878470449</v>
      </c>
      <c r="Q80" s="23">
        <f>('Prod Aggregate PPI_R'!Q80*1000000)/'Output Hours Aggregated'!Q80</f>
        <v>27.040037677461669</v>
      </c>
      <c r="R80" s="23">
        <f>('Prod Aggregate PPI_R'!R80*1000000)/'Output Hours Aggregated'!R80</f>
        <v>21.113346529690883</v>
      </c>
    </row>
    <row r="81" spans="1:18" x14ac:dyDescent="0.25">
      <c r="A81" s="7" t="s">
        <v>111</v>
      </c>
      <c r="B81" s="23"/>
      <c r="E81" s="23">
        <f>('Prod Aggregate PPI_R'!E81*1000000)/'Output Hours Aggregated'!E81</f>
        <v>15.703120349319773</v>
      </c>
      <c r="F81" s="23">
        <f>('Prod Aggregate PPI_R'!F81*1000000)/'Output Hours Aggregated'!F81</f>
        <v>82.165398975401544</v>
      </c>
      <c r="G81" s="23">
        <f>('Prod Aggregate PPI_R'!G81*1000000)/'Output Hours Aggregated'!G81</f>
        <v>37.990389032053244</v>
      </c>
      <c r="H81" s="23">
        <f>('Prod Aggregate PPI_R'!H81*1000000)/'Output Hours Aggregated'!H81</f>
        <v>21.197479581856037</v>
      </c>
      <c r="I81" s="23">
        <f>('Prod Aggregate PPI_R'!I81*1000000)/'Output Hours Aggregated'!I81</f>
        <v>21.679019199683641</v>
      </c>
      <c r="J81" s="23">
        <f>('Prod Aggregate PPI_R'!J81*1000000)/'Output Hours Aggregated'!J81</f>
        <v>23.346567155547628</v>
      </c>
      <c r="K81" s="23">
        <f>('Prod Aggregate PPI_R'!K81*1000000)/'Output Hours Aggregated'!K81</f>
        <v>18.483742348538918</v>
      </c>
      <c r="L81" s="23">
        <f>('Prod Aggregate PPI_R'!L81*1000000)/'Output Hours Aggregated'!L81</f>
        <v>47.933800409406345</v>
      </c>
      <c r="M81" s="23">
        <f>('Prod Aggregate PPI_R'!M81*1000000)/'Output Hours Aggregated'!M81</f>
        <v>134.08673354448541</v>
      </c>
      <c r="N81" s="23">
        <f>('Prod Aggregate PPI_R'!N81*1000000)/'Output Hours Aggregated'!N81</f>
        <v>26.801443117071937</v>
      </c>
      <c r="O81" s="23">
        <f>('Prod Aggregate PPI_R'!O81*1000000)/'Output Hours Aggregated'!O81</f>
        <v>19.29178001775076</v>
      </c>
      <c r="P81" s="23">
        <f>('Prod Aggregate PPI_R'!P81*1000000)/'Output Hours Aggregated'!P81</f>
        <v>34.862969487314245</v>
      </c>
      <c r="Q81" s="23">
        <f>('Prod Aggregate PPI_R'!Q81*1000000)/'Output Hours Aggregated'!Q81</f>
        <v>26.469903542957177</v>
      </c>
      <c r="R81" s="23">
        <f>('Prod Aggregate PPI_R'!R81*1000000)/'Output Hours Aggregated'!R81</f>
        <v>21.408757617668801</v>
      </c>
    </row>
    <row r="82" spans="1:18" x14ac:dyDescent="0.25">
      <c r="A82" s="7" t="s">
        <v>112</v>
      </c>
      <c r="B82" s="23"/>
      <c r="E82" s="23">
        <f>('Prod Aggregate PPI_R'!E82*1000000)/'Output Hours Aggregated'!E82</f>
        <v>14.680815045073388</v>
      </c>
      <c r="F82" s="23">
        <f>('Prod Aggregate PPI_R'!F82*1000000)/'Output Hours Aggregated'!F82</f>
        <v>81.958089242133497</v>
      </c>
      <c r="G82" s="23">
        <f>('Prod Aggregate PPI_R'!G82*1000000)/'Output Hours Aggregated'!G82</f>
        <v>38.141203303795592</v>
      </c>
      <c r="H82" s="23">
        <f>('Prod Aggregate PPI_R'!H82*1000000)/'Output Hours Aggregated'!H82</f>
        <v>20.916115394986363</v>
      </c>
      <c r="I82" s="23">
        <f>('Prod Aggregate PPI_R'!I82*1000000)/'Output Hours Aggregated'!I82</f>
        <v>22.413877247887587</v>
      </c>
      <c r="J82" s="23">
        <f>('Prod Aggregate PPI_R'!J82*1000000)/'Output Hours Aggregated'!J82</f>
        <v>23.568183862025531</v>
      </c>
      <c r="K82" s="23">
        <f>('Prod Aggregate PPI_R'!K82*1000000)/'Output Hours Aggregated'!K82</f>
        <v>18.466527779266617</v>
      </c>
      <c r="L82" s="23">
        <f>('Prod Aggregate PPI_R'!L82*1000000)/'Output Hours Aggregated'!L82</f>
        <v>48.384210278273436</v>
      </c>
      <c r="M82" s="23">
        <f>('Prod Aggregate PPI_R'!M82*1000000)/'Output Hours Aggregated'!M82</f>
        <v>133.95029409238001</v>
      </c>
      <c r="N82" s="23">
        <f>('Prod Aggregate PPI_R'!N82*1000000)/'Output Hours Aggregated'!N82</f>
        <v>26.674271442904811</v>
      </c>
      <c r="O82" s="23">
        <f>('Prod Aggregate PPI_R'!O82*1000000)/'Output Hours Aggregated'!O82</f>
        <v>19.718143664828339</v>
      </c>
      <c r="P82" s="23">
        <f>('Prod Aggregate PPI_R'!P82*1000000)/'Output Hours Aggregated'!P82</f>
        <v>34.848604582340435</v>
      </c>
      <c r="Q82" s="23">
        <f>('Prod Aggregate PPI_R'!Q82*1000000)/'Output Hours Aggregated'!Q82</f>
        <v>26.949759493393568</v>
      </c>
      <c r="R82" s="23">
        <f>('Prod Aggregate PPI_R'!R82*1000000)/'Output Hours Aggregated'!R82</f>
        <v>21.665419691202111</v>
      </c>
    </row>
    <row r="83" spans="1:18" x14ac:dyDescent="0.25">
      <c r="A83" s="7" t="s">
        <v>113</v>
      </c>
      <c r="B83" s="23"/>
      <c r="E83" s="23">
        <f>('Prod Aggregate PPI_R'!E83*1000000)/'Output Hours Aggregated'!E83</f>
        <v>14.09894828444031</v>
      </c>
      <c r="F83" s="23">
        <f>('Prod Aggregate PPI_R'!F83*1000000)/'Output Hours Aggregated'!F83</f>
        <v>82.009762553480655</v>
      </c>
      <c r="G83" s="23">
        <f>('Prod Aggregate PPI_R'!G83*1000000)/'Output Hours Aggregated'!G83</f>
        <v>38.256965982040732</v>
      </c>
      <c r="H83" s="23">
        <f>('Prod Aggregate PPI_R'!H83*1000000)/'Output Hours Aggregated'!H83</f>
        <v>21.106142162406353</v>
      </c>
      <c r="I83" s="23">
        <f>('Prod Aggregate PPI_R'!I83*1000000)/'Output Hours Aggregated'!I83</f>
        <v>22.493455168288492</v>
      </c>
      <c r="J83" s="23">
        <f>('Prod Aggregate PPI_R'!J83*1000000)/'Output Hours Aggregated'!J83</f>
        <v>24.134443658861755</v>
      </c>
      <c r="K83" s="23">
        <f>('Prod Aggregate PPI_R'!K83*1000000)/'Output Hours Aggregated'!K83</f>
        <v>18.428166271540579</v>
      </c>
      <c r="L83" s="23">
        <f>('Prod Aggregate PPI_R'!L83*1000000)/'Output Hours Aggregated'!L83</f>
        <v>45.562945676995909</v>
      </c>
      <c r="M83" s="23">
        <f>('Prod Aggregate PPI_R'!M83*1000000)/'Output Hours Aggregated'!M83</f>
        <v>135.14982658687475</v>
      </c>
      <c r="N83" s="23">
        <f>('Prod Aggregate PPI_R'!N83*1000000)/'Output Hours Aggregated'!N83</f>
        <v>27.705004886576997</v>
      </c>
      <c r="O83" s="23">
        <f>('Prod Aggregate PPI_R'!O83*1000000)/'Output Hours Aggregated'!O83</f>
        <v>19.692441538605234</v>
      </c>
      <c r="P83" s="23">
        <f>('Prod Aggregate PPI_R'!P83*1000000)/'Output Hours Aggregated'!P83</f>
        <v>35.20148815187023</v>
      </c>
      <c r="Q83" s="23">
        <f>('Prod Aggregate PPI_R'!Q83*1000000)/'Output Hours Aggregated'!Q83</f>
        <v>26.86126611613939</v>
      </c>
      <c r="R83" s="23">
        <f>('Prod Aggregate PPI_R'!R83*1000000)/'Output Hours Aggregated'!R83</f>
        <v>21.494238106196043</v>
      </c>
    </row>
    <row r="84" spans="1:18" x14ac:dyDescent="0.25">
      <c r="A84" s="7" t="s">
        <v>114</v>
      </c>
      <c r="B84" s="23"/>
      <c r="E84" s="23">
        <f>('Prod Aggregate PPI_R'!E84*1000000)/'Output Hours Aggregated'!E84</f>
        <v>13.691082187642547</v>
      </c>
      <c r="F84" s="23">
        <f>('Prod Aggregate PPI_R'!F84*1000000)/'Output Hours Aggregated'!F84</f>
        <v>81.10159995916699</v>
      </c>
      <c r="G84" s="23">
        <f>('Prod Aggregate PPI_R'!G84*1000000)/'Output Hours Aggregated'!G84</f>
        <v>37.399102367902636</v>
      </c>
      <c r="H84" s="23">
        <f>('Prod Aggregate PPI_R'!H84*1000000)/'Output Hours Aggregated'!H84</f>
        <v>20.589529088113011</v>
      </c>
      <c r="I84" s="23">
        <f>('Prod Aggregate PPI_R'!I84*1000000)/'Output Hours Aggregated'!I84</f>
        <v>22.45723320306589</v>
      </c>
      <c r="J84" s="23">
        <f>('Prod Aggregate PPI_R'!J84*1000000)/'Output Hours Aggregated'!J84</f>
        <v>24.228294575297792</v>
      </c>
      <c r="K84" s="23">
        <f>('Prod Aggregate PPI_R'!K84*1000000)/'Output Hours Aggregated'!K84</f>
        <v>18.265774745857993</v>
      </c>
      <c r="L84" s="23">
        <f>('Prod Aggregate PPI_R'!L84*1000000)/'Output Hours Aggregated'!L84</f>
        <v>45.624724194924958</v>
      </c>
      <c r="M84" s="23">
        <f>('Prod Aggregate PPI_R'!M84*1000000)/'Output Hours Aggregated'!M84</f>
        <v>136.04869782498363</v>
      </c>
      <c r="N84" s="23">
        <f>('Prod Aggregate PPI_R'!N84*1000000)/'Output Hours Aggregated'!N84</f>
        <v>28.000425481380383</v>
      </c>
      <c r="O84" s="23">
        <f>('Prod Aggregate PPI_R'!O84*1000000)/'Output Hours Aggregated'!O84</f>
        <v>19.746004977282514</v>
      </c>
      <c r="P84" s="23">
        <f>('Prod Aggregate PPI_R'!P84*1000000)/'Output Hours Aggregated'!P84</f>
        <v>35.167638447548356</v>
      </c>
      <c r="Q84" s="23">
        <f>('Prod Aggregate PPI_R'!Q84*1000000)/'Output Hours Aggregated'!Q84</f>
        <v>26.586013909458096</v>
      </c>
      <c r="R84" s="23">
        <f>('Prod Aggregate PPI_R'!R84*1000000)/'Output Hours Aggregated'!R84</f>
        <v>21.502604191713392</v>
      </c>
    </row>
    <row r="85" spans="1:18" x14ac:dyDescent="0.25">
      <c r="A85" s="7" t="s">
        <v>115</v>
      </c>
      <c r="B85" s="23"/>
      <c r="E85" s="23">
        <f>('Prod Aggregate PPI_R'!E85*1000000)/'Output Hours Aggregated'!E85</f>
        <v>11.75743111065159</v>
      </c>
      <c r="F85" s="23">
        <f>('Prod Aggregate PPI_R'!F85*1000000)/'Output Hours Aggregated'!F85</f>
        <v>86.00195081849678</v>
      </c>
      <c r="G85" s="23">
        <f>('Prod Aggregate PPI_R'!G85*1000000)/'Output Hours Aggregated'!G85</f>
        <v>37.078331924703583</v>
      </c>
      <c r="H85" s="23">
        <f>('Prod Aggregate PPI_R'!H85*1000000)/'Output Hours Aggregated'!H85</f>
        <v>20.758866201793555</v>
      </c>
      <c r="I85" s="23">
        <f>('Prod Aggregate PPI_R'!I85*1000000)/'Output Hours Aggregated'!I85</f>
        <v>22.784017723947571</v>
      </c>
      <c r="J85" s="23">
        <f>('Prod Aggregate PPI_R'!J85*1000000)/'Output Hours Aggregated'!J85</f>
        <v>24.478917549168699</v>
      </c>
      <c r="K85" s="23">
        <f>('Prod Aggregate PPI_R'!K85*1000000)/'Output Hours Aggregated'!K85</f>
        <v>18.960510766131204</v>
      </c>
      <c r="L85" s="23">
        <f>('Prod Aggregate PPI_R'!L85*1000000)/'Output Hours Aggregated'!L85</f>
        <v>45.609382008381786</v>
      </c>
      <c r="M85" s="23">
        <f>('Prod Aggregate PPI_R'!M85*1000000)/'Output Hours Aggregated'!M85</f>
        <v>136.50285252075369</v>
      </c>
      <c r="N85" s="23">
        <f>('Prod Aggregate PPI_R'!N85*1000000)/'Output Hours Aggregated'!N85</f>
        <v>29.388986765602432</v>
      </c>
      <c r="O85" s="23">
        <f>('Prod Aggregate PPI_R'!O85*1000000)/'Output Hours Aggregated'!O85</f>
        <v>19.936928865967559</v>
      </c>
      <c r="P85" s="23">
        <f>('Prod Aggregate PPI_R'!P85*1000000)/'Output Hours Aggregated'!P85</f>
        <v>35.849106913097714</v>
      </c>
      <c r="Q85" s="23">
        <f>('Prod Aggregate PPI_R'!Q85*1000000)/'Output Hours Aggregated'!Q85</f>
        <v>27.486962528572338</v>
      </c>
      <c r="R85" s="23">
        <f>('Prod Aggregate PPI_R'!R85*1000000)/'Output Hours Aggregated'!R85</f>
        <v>21.436636224430302</v>
      </c>
    </row>
    <row r="86" spans="1:18" x14ac:dyDescent="0.25">
      <c r="A86" s="7" t="s">
        <v>116</v>
      </c>
      <c r="B86" s="23"/>
      <c r="E86" s="23">
        <f>('Prod Aggregate PPI_R'!E86*1000000)/'Output Hours Aggregated'!E86</f>
        <v>9.6668346309804232</v>
      </c>
      <c r="F86" s="23">
        <f>('Prod Aggregate PPI_R'!F86*1000000)/'Output Hours Aggregated'!F86</f>
        <v>88.226507028322771</v>
      </c>
      <c r="G86" s="23">
        <f>('Prod Aggregate PPI_R'!G86*1000000)/'Output Hours Aggregated'!G86</f>
        <v>37.251077177737351</v>
      </c>
      <c r="H86" s="23">
        <f>('Prod Aggregate PPI_R'!H86*1000000)/'Output Hours Aggregated'!H86</f>
        <v>21.503616679559006</v>
      </c>
      <c r="I86" s="23">
        <f>('Prod Aggregate PPI_R'!I86*1000000)/'Output Hours Aggregated'!I86</f>
        <v>22.322434704824015</v>
      </c>
      <c r="J86" s="23">
        <f>('Prod Aggregate PPI_R'!J86*1000000)/'Output Hours Aggregated'!J86</f>
        <v>24.598591193474288</v>
      </c>
      <c r="K86" s="23">
        <f>('Prod Aggregate PPI_R'!K86*1000000)/'Output Hours Aggregated'!K86</f>
        <v>18.723546364121468</v>
      </c>
      <c r="L86" s="23">
        <f>('Prod Aggregate PPI_R'!L86*1000000)/'Output Hours Aggregated'!L86</f>
        <v>46.863792565264845</v>
      </c>
      <c r="M86" s="23">
        <f>('Prod Aggregate PPI_R'!M86*1000000)/'Output Hours Aggregated'!M86</f>
        <v>136.31426738728243</v>
      </c>
      <c r="N86" s="23">
        <f>('Prod Aggregate PPI_R'!N86*1000000)/'Output Hours Aggregated'!N86</f>
        <v>28.839934036433664</v>
      </c>
      <c r="O86" s="23">
        <f>('Prod Aggregate PPI_R'!O86*1000000)/'Output Hours Aggregated'!O86</f>
        <v>20.114340374448062</v>
      </c>
      <c r="P86" s="23">
        <f>('Prod Aggregate PPI_R'!P86*1000000)/'Output Hours Aggregated'!P86</f>
        <v>35.782353484141893</v>
      </c>
      <c r="Q86" s="23">
        <f>('Prod Aggregate PPI_R'!Q86*1000000)/'Output Hours Aggregated'!Q86</f>
        <v>27.388428932103849</v>
      </c>
      <c r="R86" s="23">
        <f>('Prod Aggregate PPI_R'!R86*1000000)/'Output Hours Aggregated'!R86</f>
        <v>21.824735009075283</v>
      </c>
    </row>
    <row r="87" spans="1:18" x14ac:dyDescent="0.25">
      <c r="A87" s="7" t="s">
        <v>117</v>
      </c>
      <c r="B87" s="23"/>
      <c r="E87" s="23">
        <f>('Prod Aggregate PPI_R'!E87*1000000)/'Output Hours Aggregated'!E87</f>
        <v>10.805154226938733</v>
      </c>
      <c r="F87" s="23">
        <f>('Prod Aggregate PPI_R'!F87*1000000)/'Output Hours Aggregated'!F87</f>
        <v>73.572659876042295</v>
      </c>
      <c r="G87" s="23">
        <f>('Prod Aggregate PPI_R'!G87*1000000)/'Output Hours Aggregated'!G87</f>
        <v>37.168617909961405</v>
      </c>
      <c r="H87" s="23">
        <f>('Prod Aggregate PPI_R'!H87*1000000)/'Output Hours Aggregated'!H87</f>
        <v>21.030432531749241</v>
      </c>
      <c r="I87" s="23">
        <f>('Prod Aggregate PPI_R'!I87*1000000)/'Output Hours Aggregated'!I87</f>
        <v>22.514462646669021</v>
      </c>
      <c r="J87" s="23">
        <f>('Prod Aggregate PPI_R'!J87*1000000)/'Output Hours Aggregated'!J87</f>
        <v>23.944543934494899</v>
      </c>
      <c r="K87" s="23">
        <f>('Prod Aggregate PPI_R'!K87*1000000)/'Output Hours Aggregated'!K87</f>
        <v>19.197866430654408</v>
      </c>
      <c r="L87" s="23">
        <f>('Prod Aggregate PPI_R'!L87*1000000)/'Output Hours Aggregated'!L87</f>
        <v>47.275505294123938</v>
      </c>
      <c r="M87" s="23">
        <f>('Prod Aggregate PPI_R'!M87*1000000)/'Output Hours Aggregated'!M87</f>
        <v>137.02057422692215</v>
      </c>
      <c r="N87" s="23">
        <f>('Prod Aggregate PPI_R'!N87*1000000)/'Output Hours Aggregated'!N87</f>
        <v>28.492241293377074</v>
      </c>
      <c r="O87" s="23">
        <f>('Prod Aggregate PPI_R'!O87*1000000)/'Output Hours Aggregated'!O87</f>
        <v>19.815319812116229</v>
      </c>
      <c r="P87" s="23">
        <f>('Prod Aggregate PPI_R'!P87*1000000)/'Output Hours Aggregated'!P87</f>
        <v>35.745790959644125</v>
      </c>
      <c r="Q87" s="23">
        <f>('Prod Aggregate PPI_R'!Q87*1000000)/'Output Hours Aggregated'!Q87</f>
        <v>27.780014429240062</v>
      </c>
      <c r="R87" s="23">
        <f>('Prod Aggregate PPI_R'!R87*1000000)/'Output Hours Aggregated'!R87</f>
        <v>21.732963228592226</v>
      </c>
    </row>
    <row r="88" spans="1:18" x14ac:dyDescent="0.25">
      <c r="A88" s="7" t="s">
        <v>118</v>
      </c>
      <c r="B88" s="23"/>
      <c r="E88" s="23" t="e">
        <f>('Prod Aggregate PPI_R'!E88*1000000)/'Output Hours Aggregated'!E88</f>
        <v>#DIV/0!</v>
      </c>
      <c r="F88" s="23">
        <f>('Prod Aggregate PPI_R'!F88*1000000)/'Output Hours Aggregated'!F88</f>
        <v>79.850072547797211</v>
      </c>
      <c r="G88" s="23">
        <f>('Prod Aggregate PPI_R'!G88*1000000)/'Output Hours Aggregated'!G88</f>
        <v>36.860870431112161</v>
      </c>
      <c r="H88" s="23">
        <f>('Prod Aggregate PPI_R'!H88*1000000)/'Output Hours Aggregated'!H88</f>
        <v>21.309806682060188</v>
      </c>
      <c r="I88" s="23">
        <f>('Prod Aggregate PPI_R'!I88*1000000)/'Output Hours Aggregated'!I88</f>
        <v>22.762846544739499</v>
      </c>
      <c r="J88" s="23">
        <f>('Prod Aggregate PPI_R'!J88*1000000)/'Output Hours Aggregated'!J88</f>
        <v>24.247654540579163</v>
      </c>
      <c r="K88" s="23">
        <f>('Prod Aggregate PPI_R'!K88*1000000)/'Output Hours Aggregated'!K88</f>
        <v>19.58843028918394</v>
      </c>
      <c r="L88" s="23">
        <f>('Prod Aggregate PPI_R'!L88*1000000)/'Output Hours Aggregated'!L88</f>
        <v>47.203679342444332</v>
      </c>
      <c r="M88" s="23">
        <f>('Prod Aggregate PPI_R'!M88*1000000)/'Output Hours Aggregated'!M88</f>
        <v>138.8973134510635</v>
      </c>
      <c r="N88" s="23">
        <f>('Prod Aggregate PPI_R'!N88*1000000)/'Output Hours Aggregated'!N88</f>
        <v>28.252617401664907</v>
      </c>
      <c r="O88" s="23">
        <f>('Prod Aggregate PPI_R'!O88*1000000)/'Output Hours Aggregated'!O88</f>
        <v>20.030511064345578</v>
      </c>
      <c r="P88" s="23">
        <f>('Prod Aggregate PPI_R'!P88*1000000)/'Output Hours Aggregated'!P88</f>
        <v>34.81205146575887</v>
      </c>
      <c r="Q88" s="23">
        <f>('Prod Aggregate PPI_R'!Q88*1000000)/'Output Hours Aggregated'!Q88</f>
        <v>27.80913558830601</v>
      </c>
      <c r="R88" s="23">
        <f>('Prod Aggregate PPI_R'!R88*1000000)/'Output Hours Aggregated'!R88</f>
        <v>21.820882335948216</v>
      </c>
    </row>
    <row r="89" spans="1:18" x14ac:dyDescent="0.25">
      <c r="A89" s="7" t="s">
        <v>119</v>
      </c>
      <c r="B89" s="23"/>
      <c r="E89" s="23" t="e">
        <f>('Prod Aggregate PPI_R'!E89*1000000)/'Output Hours Aggregated'!E89</f>
        <v>#DIV/0!</v>
      </c>
      <c r="F89" s="23">
        <f>('Prod Aggregate PPI_R'!F89*1000000)/'Output Hours Aggregated'!F89</f>
        <v>86.863846200772016</v>
      </c>
      <c r="G89" s="23">
        <f>('Prod Aggregate PPI_R'!G89*1000000)/'Output Hours Aggregated'!G89</f>
        <v>36.986663428994028</v>
      </c>
      <c r="H89" s="23">
        <f>('Prod Aggregate PPI_R'!H89*1000000)/'Output Hours Aggregated'!H89</f>
        <v>21.283156881628482</v>
      </c>
      <c r="I89" s="23">
        <f>('Prod Aggregate PPI_R'!I89*1000000)/'Output Hours Aggregated'!I89</f>
        <v>22.902137963434349</v>
      </c>
      <c r="J89" s="23">
        <f>('Prod Aggregate PPI_R'!J89*1000000)/'Output Hours Aggregated'!J89</f>
        <v>24.303689835440625</v>
      </c>
      <c r="K89" s="23">
        <f>('Prod Aggregate PPI_R'!K89*1000000)/'Output Hours Aggregated'!K89</f>
        <v>18.840078272983313</v>
      </c>
      <c r="L89" s="23">
        <f>('Prod Aggregate PPI_R'!L89*1000000)/'Output Hours Aggregated'!L89</f>
        <v>46.594500731052925</v>
      </c>
      <c r="M89" s="23">
        <f>('Prod Aggregate PPI_R'!M89*1000000)/'Output Hours Aggregated'!M89</f>
        <v>135.77324067666717</v>
      </c>
      <c r="N89" s="23">
        <f>('Prod Aggregate PPI_R'!N89*1000000)/'Output Hours Aggregated'!N89</f>
        <v>27.508842679426191</v>
      </c>
      <c r="O89" s="23">
        <f>('Prod Aggregate PPI_R'!O89*1000000)/'Output Hours Aggregated'!O89</f>
        <v>20.027706845447284</v>
      </c>
      <c r="P89" s="23">
        <f>('Prod Aggregate PPI_R'!P89*1000000)/'Output Hours Aggregated'!P89</f>
        <v>35.582522351690855</v>
      </c>
      <c r="Q89" s="23">
        <f>('Prod Aggregate PPI_R'!Q89*1000000)/'Output Hours Aggregated'!Q89</f>
        <v>27.713239771163156</v>
      </c>
      <c r="R89" s="23">
        <f>('Prod Aggregate PPI_R'!R89*1000000)/'Output Hours Aggregated'!R89</f>
        <v>21.455173170959476</v>
      </c>
    </row>
    <row r="90" spans="1:18" x14ac:dyDescent="0.25">
      <c r="A90" s="7" t="s">
        <v>120</v>
      </c>
      <c r="B90" s="23"/>
      <c r="E90" s="23" t="e">
        <f>('Prod Aggregate PPI_R'!E90*1000000)/'Output Hours Aggregated'!E90</f>
        <v>#DIV/0!</v>
      </c>
      <c r="F90" s="23">
        <f>('Prod Aggregate PPI_R'!F90*1000000)/'Output Hours Aggregated'!F90</f>
        <v>97.299927679719815</v>
      </c>
      <c r="G90" s="23">
        <f>('Prod Aggregate PPI_R'!G90*1000000)/'Output Hours Aggregated'!G90</f>
        <v>37.120630095788883</v>
      </c>
      <c r="H90" s="23">
        <f>('Prod Aggregate PPI_R'!H90*1000000)/'Output Hours Aggregated'!H90</f>
        <v>20.901155975408578</v>
      </c>
      <c r="I90" s="23">
        <f>('Prod Aggregate PPI_R'!I90*1000000)/'Output Hours Aggregated'!I90</f>
        <v>23.293989702068494</v>
      </c>
      <c r="J90" s="23">
        <f>('Prod Aggregate PPI_R'!J90*1000000)/'Output Hours Aggregated'!J90</f>
        <v>24.391753318332007</v>
      </c>
      <c r="K90" s="23">
        <f>('Prod Aggregate PPI_R'!K90*1000000)/'Output Hours Aggregated'!K90</f>
        <v>19.283133728033356</v>
      </c>
      <c r="L90" s="23">
        <f>('Prod Aggregate PPI_R'!L90*1000000)/'Output Hours Aggregated'!L90</f>
        <v>46.722961376569558</v>
      </c>
      <c r="M90" s="23">
        <f>('Prod Aggregate PPI_R'!M90*1000000)/'Output Hours Aggregated'!M90</f>
        <v>135.58306748524939</v>
      </c>
      <c r="N90" s="23">
        <f>('Prod Aggregate PPI_R'!N90*1000000)/'Output Hours Aggregated'!N90</f>
        <v>27.405692513395</v>
      </c>
      <c r="O90" s="23">
        <f>('Prod Aggregate PPI_R'!O90*1000000)/'Output Hours Aggregated'!O90</f>
        <v>20.147511612181948</v>
      </c>
      <c r="P90" s="23">
        <f>('Prod Aggregate PPI_R'!P90*1000000)/'Output Hours Aggregated'!P90</f>
        <v>36.135363933941221</v>
      </c>
      <c r="Q90" s="23">
        <f>('Prod Aggregate PPI_R'!Q90*1000000)/'Output Hours Aggregated'!Q90</f>
        <v>28.071081039200333</v>
      </c>
      <c r="R90" s="23">
        <f>('Prod Aggregate PPI_R'!R90*1000000)/'Output Hours Aggregated'!R90</f>
        <v>22.000201333024513</v>
      </c>
    </row>
    <row r="91" spans="1:18" x14ac:dyDescent="0.25">
      <c r="A91" s="7" t="s">
        <v>121</v>
      </c>
      <c r="B91" s="23"/>
      <c r="E91" s="23" t="e">
        <f>('Prod Aggregate PPI_R'!E91*1000000)/'Output Hours Aggregated'!E91</f>
        <v>#DIV/0!</v>
      </c>
      <c r="F91" s="23">
        <f>('Prod Aggregate PPI_R'!F91*1000000)/'Output Hours Aggregated'!F91</f>
        <v>92.958901470699132</v>
      </c>
      <c r="G91" s="23">
        <f>('Prod Aggregate PPI_R'!G91*1000000)/'Output Hours Aggregated'!G91</f>
        <v>37.75901881730114</v>
      </c>
      <c r="H91" s="23">
        <f>('Prod Aggregate PPI_R'!H91*1000000)/'Output Hours Aggregated'!H91</f>
        <v>20.741439173005013</v>
      </c>
      <c r="I91" s="23">
        <f>('Prod Aggregate PPI_R'!I91*1000000)/'Output Hours Aggregated'!I91</f>
        <v>23.503597476671821</v>
      </c>
      <c r="J91" s="23">
        <f>('Prod Aggregate PPI_R'!J91*1000000)/'Output Hours Aggregated'!J91</f>
        <v>23.959030771298561</v>
      </c>
      <c r="K91" s="23">
        <f>('Prod Aggregate PPI_R'!K91*1000000)/'Output Hours Aggregated'!K91</f>
        <v>18.718841212915169</v>
      </c>
      <c r="L91" s="23">
        <f>('Prod Aggregate PPI_R'!L91*1000000)/'Output Hours Aggregated'!L91</f>
        <v>47.369172818163449</v>
      </c>
      <c r="M91" s="23">
        <f>('Prod Aggregate PPI_R'!M91*1000000)/'Output Hours Aggregated'!M91</f>
        <v>137.83833121602933</v>
      </c>
      <c r="N91" s="23">
        <f>('Prod Aggregate PPI_R'!N91*1000000)/'Output Hours Aggregated'!N91</f>
        <v>26.88175630648178</v>
      </c>
      <c r="O91" s="23">
        <f>('Prod Aggregate PPI_R'!O91*1000000)/'Output Hours Aggregated'!O91</f>
        <v>20.739205035291835</v>
      </c>
      <c r="P91" s="23">
        <f>('Prod Aggregate PPI_R'!P91*1000000)/'Output Hours Aggregated'!P91</f>
        <v>35.801876177394369</v>
      </c>
      <c r="Q91" s="23">
        <f>('Prod Aggregate PPI_R'!Q91*1000000)/'Output Hours Aggregated'!Q91</f>
        <v>27.723635397001058</v>
      </c>
      <c r="R91" s="23">
        <f>('Prod Aggregate PPI_R'!R91*1000000)/'Output Hours Aggregated'!R91</f>
        <v>22.119760826507637</v>
      </c>
    </row>
    <row r="92" spans="1:18" x14ac:dyDescent="0.25">
      <c r="A92" s="7" t="s">
        <v>122</v>
      </c>
      <c r="B92" s="23"/>
      <c r="E92" s="23" t="e">
        <f>('Prod Aggregate PPI_R'!E92*1000000)/'Output Hours Aggregated'!E92</f>
        <v>#DIV/0!</v>
      </c>
      <c r="F92" s="23">
        <f>('Prod Aggregate PPI_R'!F92*1000000)/'Output Hours Aggregated'!F92</f>
        <v>92.232641840942591</v>
      </c>
      <c r="G92" s="23">
        <f>('Prod Aggregate PPI_R'!G92*1000000)/'Output Hours Aggregated'!G92</f>
        <v>37.604921394517071</v>
      </c>
      <c r="H92" s="23">
        <f>('Prod Aggregate PPI_R'!H92*1000000)/'Output Hours Aggregated'!H92</f>
        <v>21.269981384260237</v>
      </c>
      <c r="I92" s="23">
        <f>('Prod Aggregate PPI_R'!I92*1000000)/'Output Hours Aggregated'!I92</f>
        <v>23.863337593794608</v>
      </c>
      <c r="J92" s="23">
        <f>('Prod Aggregate PPI_R'!J92*1000000)/'Output Hours Aggregated'!J92</f>
        <v>24.088376880377762</v>
      </c>
      <c r="K92" s="23">
        <f>('Prod Aggregate PPI_R'!K92*1000000)/'Output Hours Aggregated'!K92</f>
        <v>19.136400308613034</v>
      </c>
      <c r="L92" s="23">
        <f>('Prod Aggregate PPI_R'!L92*1000000)/'Output Hours Aggregated'!L92</f>
        <v>47.836034175829766</v>
      </c>
      <c r="M92" s="23">
        <f>('Prod Aggregate PPI_R'!M92*1000000)/'Output Hours Aggregated'!M92</f>
        <v>134.71971582126972</v>
      </c>
      <c r="N92" s="23">
        <f>('Prod Aggregate PPI_R'!N92*1000000)/'Output Hours Aggregated'!N92</f>
        <v>27.061706186481999</v>
      </c>
      <c r="O92" s="23">
        <f>('Prod Aggregate PPI_R'!O92*1000000)/'Output Hours Aggregated'!O92</f>
        <v>20.728738394090442</v>
      </c>
      <c r="P92" s="23">
        <f>('Prod Aggregate PPI_R'!P92*1000000)/'Output Hours Aggregated'!P92</f>
        <v>35.477304353838569</v>
      </c>
      <c r="Q92" s="23">
        <f>('Prod Aggregate PPI_R'!Q92*1000000)/'Output Hours Aggregated'!Q92</f>
        <v>29.401934997631312</v>
      </c>
      <c r="R92" s="23">
        <f>('Prod Aggregate PPI_R'!R92*1000000)/'Output Hours Aggregated'!R92</f>
        <v>22.044134462477498</v>
      </c>
    </row>
    <row r="93" spans="1:18" x14ac:dyDescent="0.25">
      <c r="A93" s="7" t="s">
        <v>123</v>
      </c>
      <c r="B93" s="23"/>
      <c r="E93" s="23" t="e">
        <f>('Prod Aggregate PPI_R'!E93*1000000)/'Output Hours Aggregated'!E93</f>
        <v>#DIV/0!</v>
      </c>
      <c r="F93" s="23">
        <f>('Prod Aggregate PPI_R'!F93*1000000)/'Output Hours Aggregated'!F93</f>
        <v>90.407322547972342</v>
      </c>
      <c r="G93" s="23">
        <f>('Prod Aggregate PPI_R'!G93*1000000)/'Output Hours Aggregated'!G93</f>
        <v>37.83692986499743</v>
      </c>
      <c r="H93" s="23">
        <f>('Prod Aggregate PPI_R'!H93*1000000)/'Output Hours Aggregated'!H93</f>
        <v>21.81453227723539</v>
      </c>
      <c r="I93" s="23">
        <f>('Prod Aggregate PPI_R'!I93*1000000)/'Output Hours Aggregated'!I93</f>
        <v>23.92083480955522</v>
      </c>
      <c r="J93" s="23">
        <f>('Prod Aggregate PPI_R'!J93*1000000)/'Output Hours Aggregated'!J93</f>
        <v>24.543836705837652</v>
      </c>
      <c r="K93" s="23">
        <f>('Prod Aggregate PPI_R'!K93*1000000)/'Output Hours Aggregated'!K93</f>
        <v>19.240414549394359</v>
      </c>
      <c r="L93" s="23">
        <f>('Prod Aggregate PPI_R'!L93*1000000)/'Output Hours Aggregated'!L93</f>
        <v>46.320262700425729</v>
      </c>
      <c r="M93" s="23">
        <f>('Prod Aggregate PPI_R'!M93*1000000)/'Output Hours Aggregated'!M93</f>
        <v>134.43090890845679</v>
      </c>
      <c r="N93" s="23">
        <f>('Prod Aggregate PPI_R'!N93*1000000)/'Output Hours Aggregated'!N93</f>
        <v>27.635874373080728</v>
      </c>
      <c r="O93" s="23">
        <f>('Prod Aggregate PPI_R'!O93*1000000)/'Output Hours Aggregated'!O93</f>
        <v>20.769748172240675</v>
      </c>
      <c r="P93" s="23">
        <f>('Prod Aggregate PPI_R'!P93*1000000)/'Output Hours Aggregated'!P93</f>
        <v>35.276721623929149</v>
      </c>
      <c r="Q93" s="23">
        <f>('Prod Aggregate PPI_R'!Q93*1000000)/'Output Hours Aggregated'!Q93</f>
        <v>28.839982895975471</v>
      </c>
      <c r="R93" s="23">
        <f>('Prod Aggregate PPI_R'!R93*1000000)/'Output Hours Aggregated'!R93</f>
        <v>22.61399234027423</v>
      </c>
    </row>
    <row r="94" spans="1:18" x14ac:dyDescent="0.25">
      <c r="A94" s="7" t="s">
        <v>124</v>
      </c>
      <c r="B94" s="23"/>
      <c r="E94" s="23" t="e">
        <f>('Prod Aggregate PPI_R'!E94*1000000)/'Output Hours Aggregated'!E94</f>
        <v>#DIV/0!</v>
      </c>
      <c r="F94" s="23">
        <f>('Prod Aggregate PPI_R'!F94*1000000)/'Output Hours Aggregated'!F94</f>
        <v>92.224039907636296</v>
      </c>
      <c r="G94" s="23">
        <f>('Prod Aggregate PPI_R'!G94*1000000)/'Output Hours Aggregated'!G94</f>
        <v>38.777588959570245</v>
      </c>
      <c r="H94" s="23">
        <f>('Prod Aggregate PPI_R'!H94*1000000)/'Output Hours Aggregated'!H94</f>
        <v>21.791595690264181</v>
      </c>
      <c r="I94" s="23">
        <f>('Prod Aggregate PPI_R'!I94*1000000)/'Output Hours Aggregated'!I94</f>
        <v>24.00310789908529</v>
      </c>
      <c r="J94" s="23">
        <f>('Prod Aggregate PPI_R'!J94*1000000)/'Output Hours Aggregated'!J94</f>
        <v>24.127445012382807</v>
      </c>
      <c r="K94" s="23">
        <f>('Prod Aggregate PPI_R'!K94*1000000)/'Output Hours Aggregated'!K94</f>
        <v>19.241984143572012</v>
      </c>
      <c r="L94" s="23">
        <f>('Prod Aggregate PPI_R'!L94*1000000)/'Output Hours Aggregated'!L94</f>
        <v>45.438078810654119</v>
      </c>
      <c r="M94" s="23">
        <f>('Prod Aggregate PPI_R'!M94*1000000)/'Output Hours Aggregated'!M94</f>
        <v>133.22123555646806</v>
      </c>
      <c r="N94" s="23">
        <f>('Prod Aggregate PPI_R'!N94*1000000)/'Output Hours Aggregated'!N94</f>
        <v>27.891762797074826</v>
      </c>
      <c r="O94" s="23">
        <f>('Prod Aggregate PPI_R'!O94*1000000)/'Output Hours Aggregated'!O94</f>
        <v>20.493815945889295</v>
      </c>
      <c r="P94" s="23">
        <f>('Prod Aggregate PPI_R'!P94*1000000)/'Output Hours Aggregated'!P94</f>
        <v>36.791328748853623</v>
      </c>
      <c r="Q94" s="23">
        <f>('Prod Aggregate PPI_R'!Q94*1000000)/'Output Hours Aggregated'!Q94</f>
        <v>29.258157216205966</v>
      </c>
      <c r="R94" s="23">
        <f>('Prod Aggregate PPI_R'!R94*1000000)/'Output Hours Aggregated'!R94</f>
        <v>22.433042504424375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E1BC-75B0-446E-8263-D8F2B11DFE59}">
  <dimension ref="A1:P95"/>
  <sheetViews>
    <sheetView workbookViewId="0"/>
  </sheetViews>
  <sheetFormatPr defaultRowHeight="15" x14ac:dyDescent="0.25"/>
  <cols>
    <col min="1" max="16" width="12.7109375" customWidth="1"/>
  </cols>
  <sheetData>
    <row r="1" spans="1:16" ht="51.75" x14ac:dyDescent="0.25">
      <c r="A1" s="19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23" t="s">
        <v>598</v>
      </c>
      <c r="C3" s="23" t="s">
        <v>598</v>
      </c>
      <c r="D3" s="23" t="s">
        <v>598</v>
      </c>
      <c r="E3" s="23" t="s">
        <v>598</v>
      </c>
      <c r="F3" s="23" t="s">
        <v>598</v>
      </c>
      <c r="G3" s="23" t="s">
        <v>598</v>
      </c>
      <c r="H3" s="23" t="s">
        <v>598</v>
      </c>
      <c r="I3" s="23" t="s">
        <v>598</v>
      </c>
      <c r="J3" s="23" t="s">
        <v>598</v>
      </c>
      <c r="K3" s="23" t="s">
        <v>598</v>
      </c>
      <c r="L3" s="23" t="s">
        <v>598</v>
      </c>
      <c r="M3" s="23" t="s">
        <v>598</v>
      </c>
      <c r="N3" s="23" t="s">
        <v>598</v>
      </c>
      <c r="O3" s="23" t="s">
        <v>598</v>
      </c>
      <c r="P3" s="23"/>
    </row>
    <row r="4" spans="1:16" x14ac:dyDescent="0.25">
      <c r="A4" s="7" t="s">
        <v>34</v>
      </c>
      <c r="B4" s="72">
        <f>('OpH PPI_R'!E4-'OpH PPI_R'!E3)/'OpH PPI_R'!E3</f>
        <v>6.9806669365732876E-2</v>
      </c>
      <c r="C4" s="72">
        <f>('OpH PPI_R'!F4-'OpH PPI_R'!F3)/'OpH PPI_R'!F3</f>
        <v>1.6622275433215691E-2</v>
      </c>
      <c r="D4" s="72">
        <f>('OpH PPI_R'!G4-'OpH PPI_R'!G3)/'OpH PPI_R'!G3</f>
        <v>-2.5315508427183685E-2</v>
      </c>
      <c r="E4" s="72">
        <f>('OpH PPI_R'!H4-'OpH PPI_R'!H3)/'OpH PPI_R'!H3</f>
        <v>1.8568237365015664E-3</v>
      </c>
      <c r="F4" s="72" t="e">
        <f>('OpH PPI_R'!I4-'OpH PPI_R'!I3)/'OpH PPI_R'!I3</f>
        <v>#DIV/0!</v>
      </c>
      <c r="G4" s="72" t="e">
        <f>('OpH PPI_R'!J4-'OpH PPI_R'!J3)/'OpH PPI_R'!J3</f>
        <v>#DIV/0!</v>
      </c>
      <c r="H4" s="72" t="e">
        <f>('OpH PPI_R'!K4-'OpH PPI_R'!K3)/'OpH PPI_R'!K3</f>
        <v>#DIV/0!</v>
      </c>
      <c r="I4" s="72" t="e">
        <f>('OpH PPI_R'!L4-'OpH PPI_R'!L3)/'OpH PPI_R'!L3</f>
        <v>#DIV/0!</v>
      </c>
      <c r="J4" s="72" t="e">
        <f>('OpH PPI_R'!M4-'OpH PPI_R'!M3)/'OpH PPI_R'!M3</f>
        <v>#DIV/0!</v>
      </c>
      <c r="K4" s="72" t="e">
        <f>('OpH PPI_R'!N4-'OpH PPI_R'!N3)/'OpH PPI_R'!N3</f>
        <v>#DIV/0!</v>
      </c>
      <c r="L4" s="72" t="e">
        <f>('OpH PPI_R'!O4-'OpH PPI_R'!O3)/'OpH PPI_R'!O3</f>
        <v>#DIV/0!</v>
      </c>
      <c r="M4" s="72" t="e">
        <f>('OpH PPI_R'!P4-'OpH PPI_R'!P3)/'OpH PPI_R'!P3</f>
        <v>#DIV/0!</v>
      </c>
      <c r="N4" s="72" t="e">
        <f>('OpH PPI_R'!Q4-'OpH PPI_R'!Q3)/'OpH PPI_R'!Q3</f>
        <v>#DIV/0!</v>
      </c>
      <c r="O4" s="72" t="e">
        <f>('OpH PPI_R'!R4-'OpH PPI_R'!R3)/'OpH PPI_R'!R3</f>
        <v>#DIV/0!</v>
      </c>
    </row>
    <row r="5" spans="1:16" x14ac:dyDescent="0.25">
      <c r="A5" s="7" t="s">
        <v>35</v>
      </c>
      <c r="B5" s="72">
        <f>('OpH PPI_R'!E5-'OpH PPI_R'!E4)/'OpH PPI_R'!E4</f>
        <v>4.8905851253808953E-2</v>
      </c>
      <c r="C5" s="72">
        <f>('OpH PPI_R'!F5-'OpH PPI_R'!F4)/'OpH PPI_R'!F4</f>
        <v>0.1076693523372603</v>
      </c>
      <c r="D5" s="72">
        <f>('OpH PPI_R'!G5-'OpH PPI_R'!G4)/'OpH PPI_R'!G4</f>
        <v>6.3234267729690586E-3</v>
      </c>
      <c r="E5" s="72">
        <f>('OpH PPI_R'!H5-'OpH PPI_R'!H4)/'OpH PPI_R'!H4</f>
        <v>-3.5085058677624702E-2</v>
      </c>
      <c r="F5" s="72" t="e">
        <f>('OpH PPI_R'!I5-'OpH PPI_R'!I4)/'OpH PPI_R'!I4</f>
        <v>#DIV/0!</v>
      </c>
      <c r="G5" s="72" t="e">
        <f>('OpH PPI_R'!J5-'OpH PPI_R'!J4)/'OpH PPI_R'!J4</f>
        <v>#DIV/0!</v>
      </c>
      <c r="H5" s="72" t="e">
        <f>('OpH PPI_R'!K5-'OpH PPI_R'!K4)/'OpH PPI_R'!K4</f>
        <v>#DIV/0!</v>
      </c>
      <c r="I5" s="72" t="e">
        <f>('OpH PPI_R'!L5-'OpH PPI_R'!L4)/'OpH PPI_R'!L4</f>
        <v>#DIV/0!</v>
      </c>
      <c r="J5" s="72" t="e">
        <f>('OpH PPI_R'!M5-'OpH PPI_R'!M4)/'OpH PPI_R'!M4</f>
        <v>#DIV/0!</v>
      </c>
      <c r="K5" s="72" t="e">
        <f>('OpH PPI_R'!N5-'OpH PPI_R'!N4)/'OpH PPI_R'!N4</f>
        <v>#DIV/0!</v>
      </c>
      <c r="L5" s="72" t="e">
        <f>('OpH PPI_R'!O5-'OpH PPI_R'!O4)/'OpH PPI_R'!O4</f>
        <v>#DIV/0!</v>
      </c>
      <c r="M5" s="72" t="e">
        <f>('OpH PPI_R'!P5-'OpH PPI_R'!P4)/'OpH PPI_R'!P4</f>
        <v>#DIV/0!</v>
      </c>
      <c r="N5" s="72" t="e">
        <f>('OpH PPI_R'!Q5-'OpH PPI_R'!Q4)/'OpH PPI_R'!Q4</f>
        <v>#DIV/0!</v>
      </c>
      <c r="O5" s="72" t="e">
        <f>('OpH PPI_R'!R5-'OpH PPI_R'!R4)/'OpH PPI_R'!R4</f>
        <v>#DIV/0!</v>
      </c>
    </row>
    <row r="6" spans="1:16" x14ac:dyDescent="0.25">
      <c r="A6" s="7" t="s">
        <v>36</v>
      </c>
      <c r="B6" s="72">
        <f>('OpH PPI_R'!E6-'OpH PPI_R'!E5)/'OpH PPI_R'!E5</f>
        <v>5.6970008920081937E-2</v>
      </c>
      <c r="C6" s="72">
        <f>('OpH PPI_R'!F6-'OpH PPI_R'!F5)/'OpH PPI_R'!F5</f>
        <v>0.14241605571076196</v>
      </c>
      <c r="D6" s="72">
        <f>('OpH PPI_R'!G6-'OpH PPI_R'!G5)/'OpH PPI_R'!G5</f>
        <v>1.5939523172533637E-2</v>
      </c>
      <c r="E6" s="72">
        <f>('OpH PPI_R'!H6-'OpH PPI_R'!H5)/'OpH PPI_R'!H5</f>
        <v>1.3604357645124816E-2</v>
      </c>
      <c r="F6" s="72" t="e">
        <f>('OpH PPI_R'!I6-'OpH PPI_R'!I5)/'OpH PPI_R'!I5</f>
        <v>#DIV/0!</v>
      </c>
      <c r="G6" s="72" t="e">
        <f>('OpH PPI_R'!J6-'OpH PPI_R'!J5)/'OpH PPI_R'!J5</f>
        <v>#DIV/0!</v>
      </c>
      <c r="H6" s="72" t="e">
        <f>('OpH PPI_R'!K6-'OpH PPI_R'!K5)/'OpH PPI_R'!K5</f>
        <v>#DIV/0!</v>
      </c>
      <c r="I6" s="72" t="e">
        <f>('OpH PPI_R'!L6-'OpH PPI_R'!L5)/'OpH PPI_R'!L5</f>
        <v>#DIV/0!</v>
      </c>
      <c r="J6" s="72" t="e">
        <f>('OpH PPI_R'!M6-'OpH PPI_R'!M5)/'OpH PPI_R'!M5</f>
        <v>#DIV/0!</v>
      </c>
      <c r="K6" s="72" t="e">
        <f>('OpH PPI_R'!N6-'OpH PPI_R'!N5)/'OpH PPI_R'!N5</f>
        <v>#DIV/0!</v>
      </c>
      <c r="L6" s="72" t="e">
        <f>('OpH PPI_R'!O6-'OpH PPI_R'!O5)/'OpH PPI_R'!O5</f>
        <v>#DIV/0!</v>
      </c>
      <c r="M6" s="72" t="e">
        <f>('OpH PPI_R'!P6-'OpH PPI_R'!P5)/'OpH PPI_R'!P5</f>
        <v>#DIV/0!</v>
      </c>
      <c r="N6" s="72" t="e">
        <f>('OpH PPI_R'!Q6-'OpH PPI_R'!Q5)/'OpH PPI_R'!Q5</f>
        <v>#DIV/0!</v>
      </c>
      <c r="O6" s="72" t="e">
        <f>('OpH PPI_R'!R6-'OpH PPI_R'!R5)/'OpH PPI_R'!R5</f>
        <v>#DIV/0!</v>
      </c>
    </row>
    <row r="7" spans="1:16" x14ac:dyDescent="0.25">
      <c r="A7" s="7" t="s">
        <v>37</v>
      </c>
      <c r="B7" s="72">
        <f>('OpH PPI_R'!E7-'OpH PPI_R'!E6)/'OpH PPI_R'!E6</f>
        <v>-5.6409949485434437E-2</v>
      </c>
      <c r="C7" s="72">
        <f>('OpH PPI_R'!F7-'OpH PPI_R'!F6)/'OpH PPI_R'!F6</f>
        <v>-2.2881399486046491E-2</v>
      </c>
      <c r="D7" s="72">
        <f>('OpH PPI_R'!G7-'OpH PPI_R'!G6)/'OpH PPI_R'!G6</f>
        <v>1.5257639883502186E-2</v>
      </c>
      <c r="E7" s="72">
        <f>('OpH PPI_R'!H7-'OpH PPI_R'!H6)/'OpH PPI_R'!H6</f>
        <v>2.3295346255647609E-2</v>
      </c>
      <c r="F7" s="72" t="e">
        <f>('OpH PPI_R'!I7-'OpH PPI_R'!I6)/'OpH PPI_R'!I6</f>
        <v>#DIV/0!</v>
      </c>
      <c r="G7" s="72" t="e">
        <f>('OpH PPI_R'!J7-'OpH PPI_R'!J6)/'OpH PPI_R'!J6</f>
        <v>#DIV/0!</v>
      </c>
      <c r="H7" s="72" t="e">
        <f>('OpH PPI_R'!K7-'OpH PPI_R'!K6)/'OpH PPI_R'!K6</f>
        <v>#DIV/0!</v>
      </c>
      <c r="I7" s="72" t="e">
        <f>('OpH PPI_R'!L7-'OpH PPI_R'!L6)/'OpH PPI_R'!L6</f>
        <v>#DIV/0!</v>
      </c>
      <c r="J7" s="72" t="e">
        <f>('OpH PPI_R'!M7-'OpH PPI_R'!M6)/'OpH PPI_R'!M6</f>
        <v>#DIV/0!</v>
      </c>
      <c r="K7" s="72" t="e">
        <f>('OpH PPI_R'!N7-'OpH PPI_R'!N6)/'OpH PPI_R'!N6</f>
        <v>#DIV/0!</v>
      </c>
      <c r="L7" s="72" t="e">
        <f>('OpH PPI_R'!O7-'OpH PPI_R'!O6)/'OpH PPI_R'!O6</f>
        <v>#DIV/0!</v>
      </c>
      <c r="M7" s="72" t="e">
        <f>('OpH PPI_R'!P7-'OpH PPI_R'!P6)/'OpH PPI_R'!P6</f>
        <v>#DIV/0!</v>
      </c>
      <c r="N7" s="72" t="e">
        <f>('OpH PPI_R'!Q7-'OpH PPI_R'!Q6)/'OpH PPI_R'!Q6</f>
        <v>#DIV/0!</v>
      </c>
      <c r="O7" s="72" t="e">
        <f>('OpH PPI_R'!R7-'OpH PPI_R'!R6)/'OpH PPI_R'!R6</f>
        <v>#DIV/0!</v>
      </c>
    </row>
    <row r="8" spans="1:16" x14ac:dyDescent="0.25">
      <c r="A8" s="7" t="s">
        <v>38</v>
      </c>
      <c r="B8" s="72">
        <f>('OpH PPI_R'!E8-'OpH PPI_R'!E7)/'OpH PPI_R'!E7</f>
        <v>5.2286923437667519E-2</v>
      </c>
      <c r="C8" s="72">
        <f>('OpH PPI_R'!F8-'OpH PPI_R'!F7)/'OpH PPI_R'!F7</f>
        <v>-9.3416718585744338E-2</v>
      </c>
      <c r="D8" s="72">
        <f>('OpH PPI_R'!G8-'OpH PPI_R'!G7)/'OpH PPI_R'!G7</f>
        <v>2.998321562468194E-3</v>
      </c>
      <c r="E8" s="72">
        <f>('OpH PPI_R'!H8-'OpH PPI_R'!H7)/'OpH PPI_R'!H7</f>
        <v>1.5711157066433782E-2</v>
      </c>
      <c r="F8" s="72">
        <f>('OpH PPI_R'!I8-'OpH PPI_R'!I7)/'OpH PPI_R'!I7</f>
        <v>2.6939553250244216E-2</v>
      </c>
      <c r="G8" s="72">
        <f>('OpH PPI_R'!J8-'OpH PPI_R'!J7)/'OpH PPI_R'!J7</f>
        <v>-3.9643454306486931E-3</v>
      </c>
      <c r="H8" s="72">
        <f>('OpH PPI_R'!K8-'OpH PPI_R'!K7)/'OpH PPI_R'!K7</f>
        <v>4.1873829374764492E-2</v>
      </c>
      <c r="I8" s="72">
        <f>('OpH PPI_R'!L8-'OpH PPI_R'!L7)/'OpH PPI_R'!L7</f>
        <v>7.6454519848504737E-2</v>
      </c>
      <c r="J8" s="72">
        <f>('OpH PPI_R'!M8-'OpH PPI_R'!M7)/'OpH PPI_R'!M7</f>
        <v>1.0526862240581915E-2</v>
      </c>
      <c r="K8" s="72">
        <f>('OpH PPI_R'!N8-'OpH PPI_R'!N7)/'OpH PPI_R'!N7</f>
        <v>8.9820828673086453E-2</v>
      </c>
      <c r="L8" s="72">
        <f>('OpH PPI_R'!O8-'OpH PPI_R'!O7)/'OpH PPI_R'!O7</f>
        <v>6.6370414952718254E-2</v>
      </c>
      <c r="M8" s="72">
        <f>('OpH PPI_R'!P8-'OpH PPI_R'!P7)/'OpH PPI_R'!P7</f>
        <v>5.5315599701592458E-2</v>
      </c>
      <c r="N8" s="72">
        <f>('OpH PPI_R'!Q8-'OpH PPI_R'!Q7)/'OpH PPI_R'!Q7</f>
        <v>3.8417273321309453E-2</v>
      </c>
      <c r="O8" s="72">
        <f>('OpH PPI_R'!R8-'OpH PPI_R'!R7)/'OpH PPI_R'!R7</f>
        <v>3.015051946034843E-2</v>
      </c>
    </row>
    <row r="9" spans="1:16" x14ac:dyDescent="0.25">
      <c r="A9" s="7" t="s">
        <v>39</v>
      </c>
      <c r="B9" s="72">
        <f>('OpH PPI_R'!E9-'OpH PPI_R'!E8)/'OpH PPI_R'!E8</f>
        <v>0.20452325828179174</v>
      </c>
      <c r="C9" s="72">
        <f>('OpH PPI_R'!F9-'OpH PPI_R'!F8)/'OpH PPI_R'!F8</f>
        <v>-0.11587955755015317</v>
      </c>
      <c r="D9" s="72">
        <f>('OpH PPI_R'!G9-'OpH PPI_R'!G8)/'OpH PPI_R'!G8</f>
        <v>3.9165448739873028E-3</v>
      </c>
      <c r="E9" s="72">
        <f>('OpH PPI_R'!H9-'OpH PPI_R'!H8)/'OpH PPI_R'!H8</f>
        <v>1.7718688158153605E-2</v>
      </c>
      <c r="F9" s="72">
        <f>('OpH PPI_R'!I9-'OpH PPI_R'!I8)/'OpH PPI_R'!I8</f>
        <v>1.6121778663882778E-2</v>
      </c>
      <c r="G9" s="72">
        <f>('OpH PPI_R'!J9-'OpH PPI_R'!J8)/'OpH PPI_R'!J8</f>
        <v>2.5808530141821387E-3</v>
      </c>
      <c r="H9" s="72">
        <f>('OpH PPI_R'!K9-'OpH PPI_R'!K8)/'OpH PPI_R'!K8</f>
        <v>8.1828178571370438E-3</v>
      </c>
      <c r="I9" s="72">
        <f>('OpH PPI_R'!L9-'OpH PPI_R'!L8)/'OpH PPI_R'!L8</f>
        <v>2.1444996104343184E-2</v>
      </c>
      <c r="J9" s="72">
        <f>('OpH PPI_R'!M9-'OpH PPI_R'!M8)/'OpH PPI_R'!M8</f>
        <v>-1.2613924868293505E-2</v>
      </c>
      <c r="K9" s="72">
        <f>('OpH PPI_R'!N9-'OpH PPI_R'!N8)/'OpH PPI_R'!N8</f>
        <v>3.0979439915247181E-2</v>
      </c>
      <c r="L9" s="72">
        <f>('OpH PPI_R'!O9-'OpH PPI_R'!O8)/'OpH PPI_R'!O8</f>
        <v>-3.2172977604014844E-3</v>
      </c>
      <c r="M9" s="72">
        <f>('OpH PPI_R'!P9-'OpH PPI_R'!P8)/'OpH PPI_R'!P8</f>
        <v>1.4145616190976838E-2</v>
      </c>
      <c r="N9" s="72">
        <f>('OpH PPI_R'!Q9-'OpH PPI_R'!Q8)/'OpH PPI_R'!Q8</f>
        <v>4.8067232174242538E-2</v>
      </c>
      <c r="O9" s="72">
        <f>('OpH PPI_R'!R9-'OpH PPI_R'!R8)/'OpH PPI_R'!R8</f>
        <v>3.6661069948581967E-2</v>
      </c>
    </row>
    <row r="10" spans="1:16" x14ac:dyDescent="0.25">
      <c r="A10" s="7" t="s">
        <v>40</v>
      </c>
      <c r="B10" s="72">
        <f>('OpH PPI_R'!E10-'OpH PPI_R'!E9)/'OpH PPI_R'!E9</f>
        <v>4.7886862720934918E-2</v>
      </c>
      <c r="C10" s="72">
        <f>('OpH PPI_R'!F10-'OpH PPI_R'!F9)/'OpH PPI_R'!F9</f>
        <v>-6.2424112447441706E-2</v>
      </c>
      <c r="D10" s="72">
        <f>('OpH PPI_R'!G10-'OpH PPI_R'!G9)/'OpH PPI_R'!G9</f>
        <v>1.915122743076015E-2</v>
      </c>
      <c r="E10" s="72">
        <f>('OpH PPI_R'!H10-'OpH PPI_R'!H9)/'OpH PPI_R'!H9</f>
        <v>2.206871936603727E-2</v>
      </c>
      <c r="F10" s="72">
        <f>('OpH PPI_R'!I10-'OpH PPI_R'!I9)/'OpH PPI_R'!I9</f>
        <v>2.2716284033367236E-2</v>
      </c>
      <c r="G10" s="72">
        <f>('OpH PPI_R'!J10-'OpH PPI_R'!J9)/'OpH PPI_R'!J9</f>
        <v>2.2926954548062321E-2</v>
      </c>
      <c r="H10" s="72">
        <f>('OpH PPI_R'!K10-'OpH PPI_R'!K9)/'OpH PPI_R'!K9</f>
        <v>6.3690850181966407E-2</v>
      </c>
      <c r="I10" s="72">
        <f>('OpH PPI_R'!L10-'OpH PPI_R'!L9)/'OpH PPI_R'!L9</f>
        <v>6.7853316776560757E-2</v>
      </c>
      <c r="J10" s="72">
        <f>('OpH PPI_R'!M10-'OpH PPI_R'!M9)/'OpH PPI_R'!M9</f>
        <v>1.5167483362582918E-2</v>
      </c>
      <c r="K10" s="72">
        <f>('OpH PPI_R'!N10-'OpH PPI_R'!N9)/'OpH PPI_R'!N9</f>
        <v>4.8946972797132164E-2</v>
      </c>
      <c r="L10" s="72">
        <f>('OpH PPI_R'!O10-'OpH PPI_R'!O9)/'OpH PPI_R'!O9</f>
        <v>5.3293616645788987E-2</v>
      </c>
      <c r="M10" s="72">
        <f>('OpH PPI_R'!P10-'OpH PPI_R'!P9)/'OpH PPI_R'!P9</f>
        <v>1.2376849359461818E-3</v>
      </c>
      <c r="N10" s="72">
        <f>('OpH PPI_R'!Q10-'OpH PPI_R'!Q9)/'OpH PPI_R'!Q9</f>
        <v>3.3726676612100402E-2</v>
      </c>
      <c r="O10" s="72">
        <f>('OpH PPI_R'!R10-'OpH PPI_R'!R9)/'OpH PPI_R'!R9</f>
        <v>1.0012804819319402E-2</v>
      </c>
    </row>
    <row r="11" spans="1:16" x14ac:dyDescent="0.25">
      <c r="A11" s="7" t="s">
        <v>41</v>
      </c>
      <c r="B11" s="72">
        <f>('OpH PPI_R'!E11-'OpH PPI_R'!E10)/'OpH PPI_R'!E10</f>
        <v>4.9186686541826626E-2</v>
      </c>
      <c r="C11" s="72">
        <f>('OpH PPI_R'!F11-'OpH PPI_R'!F10)/'OpH PPI_R'!F10</f>
        <v>3.4050290411210125E-2</v>
      </c>
      <c r="D11" s="72">
        <f>('OpH PPI_R'!G11-'OpH PPI_R'!G10)/'OpH PPI_R'!G10</f>
        <v>1.9318110729393226E-2</v>
      </c>
      <c r="E11" s="72">
        <f>('OpH PPI_R'!H11-'OpH PPI_R'!H10)/'OpH PPI_R'!H10</f>
        <v>1.9927082528780858E-2</v>
      </c>
      <c r="F11" s="72">
        <f>('OpH PPI_R'!I11-'OpH PPI_R'!I10)/'OpH PPI_R'!I10</f>
        <v>-2.7501930863611156E-2</v>
      </c>
      <c r="G11" s="72">
        <f>('OpH PPI_R'!J11-'OpH PPI_R'!J10)/'OpH PPI_R'!J10</f>
        <v>3.7831186552030986E-2</v>
      </c>
      <c r="H11" s="72">
        <f>('OpH PPI_R'!K11-'OpH PPI_R'!K10)/'OpH PPI_R'!K10</f>
        <v>-2.102474019799315E-3</v>
      </c>
      <c r="I11" s="72">
        <f>('OpH PPI_R'!L11-'OpH PPI_R'!L10)/'OpH PPI_R'!L10</f>
        <v>-5.4110666457676204E-2</v>
      </c>
      <c r="J11" s="72">
        <f>('OpH PPI_R'!M11-'OpH PPI_R'!M10)/'OpH PPI_R'!M10</f>
        <v>1.8105022664808897E-2</v>
      </c>
      <c r="K11" s="72">
        <f>('OpH PPI_R'!N11-'OpH PPI_R'!N10)/'OpH PPI_R'!N10</f>
        <v>-2.1722423408652484E-2</v>
      </c>
      <c r="L11" s="72">
        <f>('OpH PPI_R'!O11-'OpH PPI_R'!O10)/'OpH PPI_R'!O10</f>
        <v>-4.9266195279972391E-2</v>
      </c>
      <c r="M11" s="72">
        <f>('OpH PPI_R'!P11-'OpH PPI_R'!P10)/'OpH PPI_R'!P10</f>
        <v>-3.5516815108659872E-3</v>
      </c>
      <c r="N11" s="72">
        <f>('OpH PPI_R'!Q11-'OpH PPI_R'!Q10)/'OpH PPI_R'!Q10</f>
        <v>-5.4250301270163254E-3</v>
      </c>
      <c r="O11" s="72">
        <f>('OpH PPI_R'!R11-'OpH PPI_R'!R10)/'OpH PPI_R'!R10</f>
        <v>2.0807444631937627E-3</v>
      </c>
    </row>
    <row r="12" spans="1:16" x14ac:dyDescent="0.25">
      <c r="A12" s="7" t="s">
        <v>42</v>
      </c>
      <c r="B12" s="72">
        <f>('OpH PPI_R'!E12-'OpH PPI_R'!E11)/'OpH PPI_R'!E11</f>
        <v>-0.18107055039528555</v>
      </c>
      <c r="C12" s="72">
        <f>('OpH PPI_R'!F12-'OpH PPI_R'!F11)/'OpH PPI_R'!F11</f>
        <v>0.19804906965025018</v>
      </c>
      <c r="D12" s="72">
        <f>('OpH PPI_R'!G12-'OpH PPI_R'!G11)/'OpH PPI_R'!G11</f>
        <v>7.5989395175138771E-3</v>
      </c>
      <c r="E12" s="72">
        <f>('OpH PPI_R'!H12-'OpH PPI_R'!H11)/'OpH PPI_R'!H11</f>
        <v>1.339720223118189E-2</v>
      </c>
      <c r="F12" s="72">
        <f>('OpH PPI_R'!I12-'OpH PPI_R'!I11)/'OpH PPI_R'!I11</f>
        <v>4.2036679141442901E-3</v>
      </c>
      <c r="G12" s="72">
        <f>('OpH PPI_R'!J12-'OpH PPI_R'!J11)/'OpH PPI_R'!J11</f>
        <v>2.0626438118241323E-2</v>
      </c>
      <c r="H12" s="72">
        <f>('OpH PPI_R'!K12-'OpH PPI_R'!K11)/'OpH PPI_R'!K11</f>
        <v>-3.1321993778829788E-3</v>
      </c>
      <c r="I12" s="72">
        <f>('OpH PPI_R'!L12-'OpH PPI_R'!L11)/'OpH PPI_R'!L11</f>
        <v>-1.2246110323982501E-3</v>
      </c>
      <c r="J12" s="72">
        <f>('OpH PPI_R'!M12-'OpH PPI_R'!M11)/'OpH PPI_R'!M11</f>
        <v>-3.1679752905014784E-2</v>
      </c>
      <c r="K12" s="72">
        <f>('OpH PPI_R'!N12-'OpH PPI_R'!N11)/'OpH PPI_R'!N11</f>
        <v>-4.8758141573715229E-3</v>
      </c>
      <c r="L12" s="72">
        <f>('OpH PPI_R'!O12-'OpH PPI_R'!O11)/'OpH PPI_R'!O11</f>
        <v>6.052874362397348E-4</v>
      </c>
      <c r="M12" s="72">
        <f>('OpH PPI_R'!P12-'OpH PPI_R'!P11)/'OpH PPI_R'!P11</f>
        <v>1.2704739809169911E-2</v>
      </c>
      <c r="N12" s="72">
        <f>('OpH PPI_R'!Q12-'OpH PPI_R'!Q11)/'OpH PPI_R'!Q11</f>
        <v>-2.4872622498226665E-2</v>
      </c>
      <c r="O12" s="72">
        <f>('OpH PPI_R'!R12-'OpH PPI_R'!R11)/'OpH PPI_R'!R11</f>
        <v>-2.0681830742533724E-2</v>
      </c>
    </row>
    <row r="13" spans="1:16" x14ac:dyDescent="0.25">
      <c r="A13" s="7" t="s">
        <v>43</v>
      </c>
      <c r="B13" s="72">
        <f>('OpH PPI_R'!E13-'OpH PPI_R'!E12)/'OpH PPI_R'!E12</f>
        <v>-4.1939132503968045E-3</v>
      </c>
      <c r="C13" s="72">
        <f>('OpH PPI_R'!F13-'OpH PPI_R'!F12)/'OpH PPI_R'!F12</f>
        <v>0.10275509331367998</v>
      </c>
      <c r="D13" s="72">
        <f>('OpH PPI_R'!G13-'OpH PPI_R'!G12)/'OpH PPI_R'!G12</f>
        <v>2.4480379074122805E-2</v>
      </c>
      <c r="E13" s="72">
        <f>('OpH PPI_R'!H13-'OpH PPI_R'!H12)/'OpH PPI_R'!H12</f>
        <v>2.0738068233597425E-2</v>
      </c>
      <c r="F13" s="72">
        <f>('OpH PPI_R'!I13-'OpH PPI_R'!I12)/'OpH PPI_R'!I12</f>
        <v>4.3851714379298128E-2</v>
      </c>
      <c r="G13" s="72">
        <f>('OpH PPI_R'!J13-'OpH PPI_R'!J12)/'OpH PPI_R'!J12</f>
        <v>-1.8478178150614921E-2</v>
      </c>
      <c r="H13" s="72">
        <f>('OpH PPI_R'!K13-'OpH PPI_R'!K12)/'OpH PPI_R'!K12</f>
        <v>2.5114040389958486E-2</v>
      </c>
      <c r="I13" s="72">
        <f>('OpH PPI_R'!L13-'OpH PPI_R'!L12)/'OpH PPI_R'!L12</f>
        <v>5.640152296263784E-2</v>
      </c>
      <c r="J13" s="72">
        <f>('OpH PPI_R'!M13-'OpH PPI_R'!M12)/'OpH PPI_R'!M12</f>
        <v>-1.64355584080947E-2</v>
      </c>
      <c r="K13" s="72">
        <f>('OpH PPI_R'!N13-'OpH PPI_R'!N12)/'OpH PPI_R'!N12</f>
        <v>5.8794431216124109E-3</v>
      </c>
      <c r="L13" s="72">
        <f>('OpH PPI_R'!O13-'OpH PPI_R'!O12)/'OpH PPI_R'!O12</f>
        <v>-7.9691434724547972E-3</v>
      </c>
      <c r="M13" s="72">
        <f>('OpH PPI_R'!P13-'OpH PPI_R'!P12)/'OpH PPI_R'!P12</f>
        <v>6.1448135163681538E-3</v>
      </c>
      <c r="N13" s="72">
        <f>('OpH PPI_R'!Q13-'OpH PPI_R'!Q12)/'OpH PPI_R'!Q12</f>
        <v>-1.7994916361464684E-2</v>
      </c>
      <c r="O13" s="72">
        <f>('OpH PPI_R'!R13-'OpH PPI_R'!R12)/'OpH PPI_R'!R12</f>
        <v>2.6178665695659388E-2</v>
      </c>
    </row>
    <row r="14" spans="1:16" x14ac:dyDescent="0.25">
      <c r="A14" s="7" t="s">
        <v>44</v>
      </c>
      <c r="B14" s="72">
        <f>('OpH PPI_R'!E14-'OpH PPI_R'!E13)/'OpH PPI_R'!E13</f>
        <v>0.17858326554839257</v>
      </c>
      <c r="C14" s="72">
        <f>('OpH PPI_R'!F14-'OpH PPI_R'!F13)/'OpH PPI_R'!F13</f>
        <v>-3.5593381171226499E-2</v>
      </c>
      <c r="D14" s="72">
        <f>('OpH PPI_R'!G14-'OpH PPI_R'!G13)/'OpH PPI_R'!G13</f>
        <v>-3.9808074478900769E-3</v>
      </c>
      <c r="E14" s="72">
        <f>('OpH PPI_R'!H14-'OpH PPI_R'!H13)/'OpH PPI_R'!H13</f>
        <v>1.0335917453595156E-2</v>
      </c>
      <c r="F14" s="72">
        <f>('OpH PPI_R'!I14-'OpH PPI_R'!I13)/'OpH PPI_R'!I13</f>
        <v>1.1562531631432367E-2</v>
      </c>
      <c r="G14" s="72">
        <f>('OpH PPI_R'!J14-'OpH PPI_R'!J13)/'OpH PPI_R'!J13</f>
        <v>-4.1752919878463045E-2</v>
      </c>
      <c r="H14" s="72">
        <f>('OpH PPI_R'!K14-'OpH PPI_R'!K13)/'OpH PPI_R'!K13</f>
        <v>4.2535855059122517E-2</v>
      </c>
      <c r="I14" s="72">
        <f>('OpH PPI_R'!L14-'OpH PPI_R'!L13)/'OpH PPI_R'!L13</f>
        <v>4.9387533892352843E-3</v>
      </c>
      <c r="J14" s="72">
        <f>('OpH PPI_R'!M14-'OpH PPI_R'!M13)/'OpH PPI_R'!M13</f>
        <v>4.715922999670373E-2</v>
      </c>
      <c r="K14" s="72">
        <f>('OpH PPI_R'!N14-'OpH PPI_R'!N13)/'OpH PPI_R'!N13</f>
        <v>4.8509036489656709E-2</v>
      </c>
      <c r="L14" s="72">
        <f>('OpH PPI_R'!O14-'OpH PPI_R'!O13)/'OpH PPI_R'!O13</f>
        <v>1.200682065870423E-2</v>
      </c>
      <c r="M14" s="72">
        <f>('OpH PPI_R'!P14-'OpH PPI_R'!P13)/'OpH PPI_R'!P13</f>
        <v>1.1464642550537926E-3</v>
      </c>
      <c r="N14" s="72">
        <f>('OpH PPI_R'!Q14-'OpH PPI_R'!Q13)/'OpH PPI_R'!Q13</f>
        <v>5.0860575724939697E-2</v>
      </c>
      <c r="O14" s="72">
        <f>('OpH PPI_R'!R14-'OpH PPI_R'!R13)/'OpH PPI_R'!R13</f>
        <v>2.1944942415826438E-2</v>
      </c>
    </row>
    <row r="15" spans="1:16" x14ac:dyDescent="0.25">
      <c r="A15" s="7" t="s">
        <v>45</v>
      </c>
      <c r="B15" s="72">
        <f>('OpH PPI_R'!E15-'OpH PPI_R'!E14)/'OpH PPI_R'!E14</f>
        <v>0.19275200310924462</v>
      </c>
      <c r="C15" s="72">
        <f>('OpH PPI_R'!F15-'OpH PPI_R'!F14)/'OpH PPI_R'!F14</f>
        <v>-9.5391986667204234E-2</v>
      </c>
      <c r="D15" s="72">
        <f>('OpH PPI_R'!G15-'OpH PPI_R'!G14)/'OpH PPI_R'!G14</f>
        <v>1.8697043546009998E-2</v>
      </c>
      <c r="E15" s="72">
        <f>('OpH PPI_R'!H15-'OpH PPI_R'!H14)/'OpH PPI_R'!H14</f>
        <v>4.2336605783454037E-2</v>
      </c>
      <c r="F15" s="72">
        <f>('OpH PPI_R'!I15-'OpH PPI_R'!I14)/'OpH PPI_R'!I14</f>
        <v>5.6172949303260221E-3</v>
      </c>
      <c r="G15" s="72">
        <f>('OpH PPI_R'!J15-'OpH PPI_R'!J14)/'OpH PPI_R'!J14</f>
        <v>0.10529584791471353</v>
      </c>
      <c r="H15" s="72">
        <f>('OpH PPI_R'!K15-'OpH PPI_R'!K14)/'OpH PPI_R'!K14</f>
        <v>6.3745546432288233E-2</v>
      </c>
      <c r="I15" s="72">
        <f>('OpH PPI_R'!L15-'OpH PPI_R'!L14)/'OpH PPI_R'!L14</f>
        <v>1.5772426385919289E-2</v>
      </c>
      <c r="J15" s="72">
        <f>('OpH PPI_R'!M15-'OpH PPI_R'!M14)/'OpH PPI_R'!M14</f>
        <v>4.236493632087289E-2</v>
      </c>
      <c r="K15" s="72">
        <f>('OpH PPI_R'!N15-'OpH PPI_R'!N14)/'OpH PPI_R'!N14</f>
        <v>-2.00846242724908E-2</v>
      </c>
      <c r="L15" s="72">
        <f>('OpH PPI_R'!O15-'OpH PPI_R'!O14)/'OpH PPI_R'!O14</f>
        <v>-1.4542580179051287E-2</v>
      </c>
      <c r="M15" s="72">
        <f>('OpH PPI_R'!P15-'OpH PPI_R'!P14)/'OpH PPI_R'!P14</f>
        <v>3.310764118247133E-2</v>
      </c>
      <c r="N15" s="72">
        <f>('OpH PPI_R'!Q15-'OpH PPI_R'!Q14)/'OpH PPI_R'!Q14</f>
        <v>1.0094520048793293E-2</v>
      </c>
      <c r="O15" s="72">
        <f>('OpH PPI_R'!R15-'OpH PPI_R'!R14)/'OpH PPI_R'!R14</f>
        <v>3.1619811311097062E-2</v>
      </c>
    </row>
    <row r="16" spans="1:16" x14ac:dyDescent="0.25">
      <c r="A16" s="7" t="s">
        <v>46</v>
      </c>
      <c r="B16" s="72">
        <f>('OpH PPI_R'!E16-'OpH PPI_R'!E15)/'OpH PPI_R'!E15</f>
        <v>-0.26178703634033901</v>
      </c>
      <c r="C16" s="72">
        <f>('OpH PPI_R'!F16-'OpH PPI_R'!F15)/'OpH PPI_R'!F15</f>
        <v>8.5776905935559158E-2</v>
      </c>
      <c r="D16" s="72">
        <f>('OpH PPI_R'!G16-'OpH PPI_R'!G15)/'OpH PPI_R'!G15</f>
        <v>-4.8615750035622615E-3</v>
      </c>
      <c r="E16" s="72">
        <f>('OpH PPI_R'!H16-'OpH PPI_R'!H15)/'OpH PPI_R'!H15</f>
        <v>-4.1456219768076216E-2</v>
      </c>
      <c r="F16" s="72">
        <f>('OpH PPI_R'!I16-'OpH PPI_R'!I15)/'OpH PPI_R'!I15</f>
        <v>-1.4896539986957065E-2</v>
      </c>
      <c r="G16" s="72">
        <f>('OpH PPI_R'!J16-'OpH PPI_R'!J15)/'OpH PPI_R'!J15</f>
        <v>-3.1159185649305445E-2</v>
      </c>
      <c r="H16" s="72">
        <f>('OpH PPI_R'!K16-'OpH PPI_R'!K15)/'OpH PPI_R'!K15</f>
        <v>-3.7867565787636386E-2</v>
      </c>
      <c r="I16" s="72">
        <f>('OpH PPI_R'!L16-'OpH PPI_R'!L15)/'OpH PPI_R'!L15</f>
        <v>6.1072243006313955E-2</v>
      </c>
      <c r="J16" s="72">
        <f>('OpH PPI_R'!M16-'OpH PPI_R'!M15)/'OpH PPI_R'!M15</f>
        <v>-1.7819457894775917E-2</v>
      </c>
      <c r="K16" s="72">
        <f>('OpH PPI_R'!N16-'OpH PPI_R'!N15)/'OpH PPI_R'!N15</f>
        <v>3.6878675578172773E-2</v>
      </c>
      <c r="L16" s="72">
        <f>('OpH PPI_R'!O16-'OpH PPI_R'!O15)/'OpH PPI_R'!O15</f>
        <v>6.6484622205579148E-3</v>
      </c>
      <c r="M16" s="72">
        <f>('OpH PPI_R'!P16-'OpH PPI_R'!P15)/'OpH PPI_R'!P15</f>
        <v>9.6909103618202826E-3</v>
      </c>
      <c r="N16" s="72">
        <f>('OpH PPI_R'!Q16-'OpH PPI_R'!Q15)/'OpH PPI_R'!Q15</f>
        <v>1.0055989714754392E-2</v>
      </c>
      <c r="O16" s="72">
        <f>('OpH PPI_R'!R16-'OpH PPI_R'!R15)/'OpH PPI_R'!R15</f>
        <v>-1.2357583309861184E-2</v>
      </c>
    </row>
    <row r="17" spans="1:15" x14ac:dyDescent="0.25">
      <c r="A17" s="7" t="s">
        <v>47</v>
      </c>
      <c r="B17" s="72">
        <f>('OpH PPI_R'!E17-'OpH PPI_R'!E16)/'OpH PPI_R'!E16</f>
        <v>0.11718195573127856</v>
      </c>
      <c r="C17" s="72">
        <f>('OpH PPI_R'!F17-'OpH PPI_R'!F16)/'OpH PPI_R'!F16</f>
        <v>0.11403042152760198</v>
      </c>
      <c r="D17" s="72">
        <f>('OpH PPI_R'!G17-'OpH PPI_R'!G16)/'OpH PPI_R'!G16</f>
        <v>6.6062400983544559E-3</v>
      </c>
      <c r="E17" s="72">
        <f>('OpH PPI_R'!H17-'OpH PPI_R'!H16)/'OpH PPI_R'!H16</f>
        <v>-2.5223494254691153E-2</v>
      </c>
      <c r="F17" s="72">
        <f>('OpH PPI_R'!I17-'OpH PPI_R'!I16)/'OpH PPI_R'!I16</f>
        <v>6.0627402732819314E-3</v>
      </c>
      <c r="G17" s="72">
        <f>('OpH PPI_R'!J17-'OpH PPI_R'!J16)/'OpH PPI_R'!J16</f>
        <v>4.3932768961519826E-2</v>
      </c>
      <c r="H17" s="72">
        <f>('OpH PPI_R'!K17-'OpH PPI_R'!K16)/'OpH PPI_R'!K16</f>
        <v>-2.0773275553108406E-3</v>
      </c>
      <c r="I17" s="72">
        <f>('OpH PPI_R'!L17-'OpH PPI_R'!L16)/'OpH PPI_R'!L16</f>
        <v>-1.1466970964674127E-2</v>
      </c>
      <c r="J17" s="72">
        <f>('OpH PPI_R'!M17-'OpH PPI_R'!M16)/'OpH PPI_R'!M16</f>
        <v>3.3875763887310059E-3</v>
      </c>
      <c r="K17" s="72">
        <f>('OpH PPI_R'!N17-'OpH PPI_R'!N16)/'OpH PPI_R'!N16</f>
        <v>8.8029548358842958E-3</v>
      </c>
      <c r="L17" s="72">
        <f>('OpH PPI_R'!O17-'OpH PPI_R'!O16)/'OpH PPI_R'!O16</f>
        <v>3.2014537954718106E-2</v>
      </c>
      <c r="M17" s="72">
        <f>('OpH PPI_R'!P17-'OpH PPI_R'!P16)/'OpH PPI_R'!P16</f>
        <v>3.0902809863794668E-2</v>
      </c>
      <c r="N17" s="72">
        <f>('OpH PPI_R'!Q17-'OpH PPI_R'!Q16)/'OpH PPI_R'!Q16</f>
        <v>5.4580121952175825E-3</v>
      </c>
      <c r="O17" s="72">
        <f>('OpH PPI_R'!R17-'OpH PPI_R'!R16)/'OpH PPI_R'!R16</f>
        <v>2.6088232628125999E-3</v>
      </c>
    </row>
    <row r="18" spans="1:15" x14ac:dyDescent="0.25">
      <c r="A18" s="7" t="s">
        <v>48</v>
      </c>
      <c r="B18" s="72">
        <f>('OpH PPI_R'!E18-'OpH PPI_R'!E17)/'OpH PPI_R'!E17</f>
        <v>0.22860989295704012</v>
      </c>
      <c r="C18" s="72">
        <f>('OpH PPI_R'!F18-'OpH PPI_R'!F17)/'OpH PPI_R'!F17</f>
        <v>9.7782663138240217E-2</v>
      </c>
      <c r="D18" s="72">
        <f>('OpH PPI_R'!G18-'OpH PPI_R'!G17)/'OpH PPI_R'!G17</f>
        <v>1.86477134772997E-2</v>
      </c>
      <c r="E18" s="72">
        <f>('OpH PPI_R'!H18-'OpH PPI_R'!H17)/'OpH PPI_R'!H17</f>
        <v>2.6735697644795973E-2</v>
      </c>
      <c r="F18" s="72">
        <f>('OpH PPI_R'!I18-'OpH PPI_R'!I17)/'OpH PPI_R'!I17</f>
        <v>-5.6534602281787093E-3</v>
      </c>
      <c r="G18" s="72">
        <f>('OpH PPI_R'!J18-'OpH PPI_R'!J17)/'OpH PPI_R'!J17</f>
        <v>-1.3816737616346912E-2</v>
      </c>
      <c r="H18" s="72">
        <f>('OpH PPI_R'!K18-'OpH PPI_R'!K17)/'OpH PPI_R'!K17</f>
        <v>-3.370628543134644E-2</v>
      </c>
      <c r="I18" s="72">
        <f>('OpH PPI_R'!L18-'OpH PPI_R'!L17)/'OpH PPI_R'!L17</f>
        <v>-3.8489710966038038E-2</v>
      </c>
      <c r="J18" s="72">
        <f>('OpH PPI_R'!M18-'OpH PPI_R'!M17)/'OpH PPI_R'!M17</f>
        <v>-6.1656137954509978E-2</v>
      </c>
      <c r="K18" s="72">
        <f>('OpH PPI_R'!N18-'OpH PPI_R'!N17)/'OpH PPI_R'!N17</f>
        <v>-6.3606259594429764E-3</v>
      </c>
      <c r="L18" s="72">
        <f>('OpH PPI_R'!O18-'OpH PPI_R'!O17)/'OpH PPI_R'!O17</f>
        <v>-1.2627057019696701E-3</v>
      </c>
      <c r="M18" s="72">
        <f>('OpH PPI_R'!P18-'OpH PPI_R'!P17)/'OpH PPI_R'!P17</f>
        <v>-9.957774246048344E-3</v>
      </c>
      <c r="N18" s="72">
        <f>('OpH PPI_R'!Q18-'OpH PPI_R'!Q17)/'OpH PPI_R'!Q17</f>
        <v>-3.9357273611841893E-3</v>
      </c>
      <c r="O18" s="72">
        <f>('OpH PPI_R'!R18-'OpH PPI_R'!R17)/'OpH PPI_R'!R17</f>
        <v>4.5017490787762501E-2</v>
      </c>
    </row>
    <row r="19" spans="1:15" x14ac:dyDescent="0.25">
      <c r="A19" s="7" t="s">
        <v>49</v>
      </c>
      <c r="B19" s="72">
        <f>('OpH PPI_R'!E19-'OpH PPI_R'!E18)/'OpH PPI_R'!E18</f>
        <v>0.75904660216717712</v>
      </c>
      <c r="C19" s="72">
        <f>('OpH PPI_R'!F19-'OpH PPI_R'!F18)/'OpH PPI_R'!F18</f>
        <v>-0.29089207476314144</v>
      </c>
      <c r="D19" s="72">
        <f>('OpH PPI_R'!G19-'OpH PPI_R'!G18)/'OpH PPI_R'!G18</f>
        <v>7.6225797907090095E-3</v>
      </c>
      <c r="E19" s="72">
        <f>('OpH PPI_R'!H19-'OpH PPI_R'!H18)/'OpH PPI_R'!H18</f>
        <v>3.2673509689534861E-3</v>
      </c>
      <c r="F19" s="72">
        <f>('OpH PPI_R'!I19-'OpH PPI_R'!I18)/'OpH PPI_R'!I18</f>
        <v>1.6399279203159277E-2</v>
      </c>
      <c r="G19" s="72">
        <f>('OpH PPI_R'!J19-'OpH PPI_R'!J18)/'OpH PPI_R'!J18</f>
        <v>-2.7524281800849155E-2</v>
      </c>
      <c r="H19" s="72">
        <f>('OpH PPI_R'!K19-'OpH PPI_R'!K18)/'OpH PPI_R'!K18</f>
        <v>2.2363534780446677E-2</v>
      </c>
      <c r="I19" s="72">
        <f>('OpH PPI_R'!L19-'OpH PPI_R'!L18)/'OpH PPI_R'!L18</f>
        <v>4.3770302330530655E-2</v>
      </c>
      <c r="J19" s="72">
        <f>('OpH PPI_R'!M19-'OpH PPI_R'!M18)/'OpH PPI_R'!M18</f>
        <v>4.4694231269635717E-2</v>
      </c>
      <c r="K19" s="72">
        <f>('OpH PPI_R'!N19-'OpH PPI_R'!N18)/'OpH PPI_R'!N18</f>
        <v>-8.9841815036760062E-3</v>
      </c>
      <c r="L19" s="72">
        <f>('OpH PPI_R'!O19-'OpH PPI_R'!O18)/'OpH PPI_R'!O18</f>
        <v>9.3408201062693541E-3</v>
      </c>
      <c r="M19" s="72">
        <f>('OpH PPI_R'!P19-'OpH PPI_R'!P18)/'OpH PPI_R'!P18</f>
        <v>6.703215689154339E-2</v>
      </c>
      <c r="N19" s="72">
        <f>('OpH PPI_R'!Q19-'OpH PPI_R'!Q18)/'OpH PPI_R'!Q18</f>
        <v>1.2838147364258805E-2</v>
      </c>
      <c r="O19" s="72">
        <f>('OpH PPI_R'!R19-'OpH PPI_R'!R18)/'OpH PPI_R'!R18</f>
        <v>-7.7453694155211212E-3</v>
      </c>
    </row>
    <row r="20" spans="1:15" x14ac:dyDescent="0.25">
      <c r="A20" s="7" t="s">
        <v>50</v>
      </c>
      <c r="B20" s="72">
        <f>('OpH PPI_R'!E20-'OpH PPI_R'!E19)/'OpH PPI_R'!E19</f>
        <v>-0.48244805073263786</v>
      </c>
      <c r="C20" s="72">
        <f>('OpH PPI_R'!F20-'OpH PPI_R'!F19)/'OpH PPI_R'!F19</f>
        <v>0.20958059144900357</v>
      </c>
      <c r="D20" s="72">
        <f>('OpH PPI_R'!G20-'OpH PPI_R'!G19)/'OpH PPI_R'!G19</f>
        <v>-2.29706863239609E-2</v>
      </c>
      <c r="E20" s="72">
        <f>('OpH PPI_R'!H20-'OpH PPI_R'!H19)/'OpH PPI_R'!H19</f>
        <v>-2.5524474254119476E-3</v>
      </c>
      <c r="F20" s="72">
        <f>('OpH PPI_R'!I20-'OpH PPI_R'!I19)/'OpH PPI_R'!I19</f>
        <v>1.7965347081147151E-2</v>
      </c>
      <c r="G20" s="72">
        <f>('OpH PPI_R'!J20-'OpH PPI_R'!J19)/'OpH PPI_R'!J19</f>
        <v>3.2604851830514738E-2</v>
      </c>
      <c r="H20" s="72">
        <f>('OpH PPI_R'!K20-'OpH PPI_R'!K19)/'OpH PPI_R'!K19</f>
        <v>2.1319871601310388E-2</v>
      </c>
      <c r="I20" s="72">
        <f>('OpH PPI_R'!L20-'OpH PPI_R'!L19)/'OpH PPI_R'!L19</f>
        <v>-5.3900581910042003E-2</v>
      </c>
      <c r="J20" s="72">
        <f>('OpH PPI_R'!M20-'OpH PPI_R'!M19)/'OpH PPI_R'!M19</f>
        <v>-2.5741271351816482E-2</v>
      </c>
      <c r="K20" s="72">
        <f>('OpH PPI_R'!N20-'OpH PPI_R'!N19)/'OpH PPI_R'!N19</f>
        <v>-1.8661640342375321E-3</v>
      </c>
      <c r="L20" s="72">
        <f>('OpH PPI_R'!O20-'OpH PPI_R'!O19)/'OpH PPI_R'!O19</f>
        <v>7.8725390825988908E-3</v>
      </c>
      <c r="M20" s="72">
        <f>('OpH PPI_R'!P20-'OpH PPI_R'!P19)/'OpH PPI_R'!P19</f>
        <v>-6.2382164328468395E-2</v>
      </c>
      <c r="N20" s="72">
        <f>('OpH PPI_R'!Q20-'OpH PPI_R'!Q19)/'OpH PPI_R'!Q19</f>
        <v>4.5263505790260922E-2</v>
      </c>
      <c r="O20" s="72">
        <f>('OpH PPI_R'!R20-'OpH PPI_R'!R19)/'OpH PPI_R'!R19</f>
        <v>3.8144698092576618E-2</v>
      </c>
    </row>
    <row r="21" spans="1:15" x14ac:dyDescent="0.25">
      <c r="A21" s="7" t="s">
        <v>51</v>
      </c>
      <c r="B21" s="72">
        <f>('OpH PPI_R'!E21-'OpH PPI_R'!E20)/'OpH PPI_R'!E20</f>
        <v>-0.45518281740717387</v>
      </c>
      <c r="C21" s="72">
        <f>('OpH PPI_R'!F21-'OpH PPI_R'!F20)/'OpH PPI_R'!F20</f>
        <v>8.9115174070657832E-2</v>
      </c>
      <c r="D21" s="72">
        <f>('OpH PPI_R'!G21-'OpH PPI_R'!G20)/'OpH PPI_R'!G20</f>
        <v>2.2292201404890098E-2</v>
      </c>
      <c r="E21" s="72">
        <f>('OpH PPI_R'!H21-'OpH PPI_R'!H20)/'OpH PPI_R'!H20</f>
        <v>-1.7604224013195412E-2</v>
      </c>
      <c r="F21" s="72">
        <f>('OpH PPI_R'!I21-'OpH PPI_R'!I20)/'OpH PPI_R'!I20</f>
        <v>8.7213457166179821E-3</v>
      </c>
      <c r="G21" s="72">
        <f>('OpH PPI_R'!J21-'OpH PPI_R'!J20)/'OpH PPI_R'!J20</f>
        <v>9.0483393993581341E-3</v>
      </c>
      <c r="H21" s="72">
        <f>('OpH PPI_R'!K21-'OpH PPI_R'!K20)/'OpH PPI_R'!K20</f>
        <v>-6.7655769967126271E-3</v>
      </c>
      <c r="I21" s="72">
        <f>('OpH PPI_R'!L21-'OpH PPI_R'!L20)/'OpH PPI_R'!L20</f>
        <v>-3.8003455591512136E-2</v>
      </c>
      <c r="J21" s="72">
        <f>('OpH PPI_R'!M21-'OpH PPI_R'!M20)/'OpH PPI_R'!M20</f>
        <v>2.0683337180506692E-2</v>
      </c>
      <c r="K21" s="72">
        <f>('OpH PPI_R'!N21-'OpH PPI_R'!N20)/'OpH PPI_R'!N20</f>
        <v>4.0161120325761218E-2</v>
      </c>
      <c r="L21" s="72">
        <f>('OpH PPI_R'!O21-'OpH PPI_R'!O20)/'OpH PPI_R'!O20</f>
        <v>1.4160154506558843E-2</v>
      </c>
      <c r="M21" s="72">
        <f>('OpH PPI_R'!P21-'OpH PPI_R'!P20)/'OpH PPI_R'!P20</f>
        <v>2.0182925496281791E-2</v>
      </c>
      <c r="N21" s="72">
        <f>('OpH PPI_R'!Q21-'OpH PPI_R'!Q20)/'OpH PPI_R'!Q20</f>
        <v>1.3934478706569088E-2</v>
      </c>
      <c r="O21" s="72">
        <f>('OpH PPI_R'!R21-'OpH PPI_R'!R20)/'OpH PPI_R'!R20</f>
        <v>1.2391323850099525E-2</v>
      </c>
    </row>
    <row r="22" spans="1:15" x14ac:dyDescent="0.25">
      <c r="A22" s="7" t="s">
        <v>52</v>
      </c>
      <c r="B22" s="72">
        <f>('OpH PPI_R'!E22-'OpH PPI_R'!E21)/'OpH PPI_R'!E21</f>
        <v>-0.43384174881402815</v>
      </c>
      <c r="C22" s="72">
        <f>('OpH PPI_R'!F22-'OpH PPI_R'!F21)/'OpH PPI_R'!F21</f>
        <v>-9.811444287181878E-3</v>
      </c>
      <c r="D22" s="72">
        <f>('OpH PPI_R'!G22-'OpH PPI_R'!G21)/'OpH PPI_R'!G21</f>
        <v>1.6849028780998192E-2</v>
      </c>
      <c r="E22" s="72">
        <f>('OpH PPI_R'!H22-'OpH PPI_R'!H21)/'OpH PPI_R'!H21</f>
        <v>2.8097968844136025E-3</v>
      </c>
      <c r="F22" s="72">
        <f>('OpH PPI_R'!I22-'OpH PPI_R'!I21)/'OpH PPI_R'!I21</f>
        <v>1.7430236598474973E-2</v>
      </c>
      <c r="G22" s="72">
        <f>('OpH PPI_R'!J22-'OpH PPI_R'!J21)/'OpH PPI_R'!J21</f>
        <v>-1.7978397650773442E-2</v>
      </c>
      <c r="H22" s="72">
        <f>('OpH PPI_R'!K22-'OpH PPI_R'!K21)/'OpH PPI_R'!K21</f>
        <v>6.520150120524518E-3</v>
      </c>
      <c r="I22" s="72">
        <f>('OpH PPI_R'!L22-'OpH PPI_R'!L21)/'OpH PPI_R'!L21</f>
        <v>2.3905706403465773E-2</v>
      </c>
      <c r="J22" s="72">
        <f>('OpH PPI_R'!M22-'OpH PPI_R'!M21)/'OpH PPI_R'!M21</f>
        <v>-1.7628975367081197E-2</v>
      </c>
      <c r="K22" s="72">
        <f>('OpH PPI_R'!N22-'OpH PPI_R'!N21)/'OpH PPI_R'!N21</f>
        <v>1.9576140101369034E-2</v>
      </c>
      <c r="L22" s="72">
        <f>('OpH PPI_R'!O22-'OpH PPI_R'!O21)/'OpH PPI_R'!O21</f>
        <v>-1.9266305755865527E-2</v>
      </c>
      <c r="M22" s="72">
        <f>('OpH PPI_R'!P22-'OpH PPI_R'!P21)/'OpH PPI_R'!P21</f>
        <v>-8.6641246260532744E-5</v>
      </c>
      <c r="N22" s="72">
        <f>('OpH PPI_R'!Q22-'OpH PPI_R'!Q21)/'OpH PPI_R'!Q21</f>
        <v>3.7676839631622244E-3</v>
      </c>
      <c r="O22" s="72">
        <f>('OpH PPI_R'!R22-'OpH PPI_R'!R21)/'OpH PPI_R'!R21</f>
        <v>1.4312115399212975E-2</v>
      </c>
    </row>
    <row r="23" spans="1:15" x14ac:dyDescent="0.25">
      <c r="A23" s="7" t="s">
        <v>53</v>
      </c>
      <c r="B23" s="72">
        <f>('OpH PPI_R'!E23-'OpH PPI_R'!E22)/'OpH PPI_R'!E22</f>
        <v>0.31795480882803984</v>
      </c>
      <c r="C23" s="72">
        <f>('OpH PPI_R'!F23-'OpH PPI_R'!F22)/'OpH PPI_R'!F22</f>
        <v>0.11327192593684833</v>
      </c>
      <c r="D23" s="72">
        <f>('OpH PPI_R'!G23-'OpH PPI_R'!G22)/'OpH PPI_R'!G22</f>
        <v>3.4737414252744091E-2</v>
      </c>
      <c r="E23" s="72">
        <f>('OpH PPI_R'!H23-'OpH PPI_R'!H22)/'OpH PPI_R'!H22</f>
        <v>8.0241508043751558E-3</v>
      </c>
      <c r="F23" s="72">
        <f>('OpH PPI_R'!I23-'OpH PPI_R'!I22)/'OpH PPI_R'!I22</f>
        <v>-1.7410365564940543E-2</v>
      </c>
      <c r="G23" s="72">
        <f>('OpH PPI_R'!J23-'OpH PPI_R'!J22)/'OpH PPI_R'!J22</f>
        <v>-3.3546232643416961E-2</v>
      </c>
      <c r="H23" s="72">
        <f>('OpH PPI_R'!K23-'OpH PPI_R'!K22)/'OpH PPI_R'!K22</f>
        <v>-1.3190383873620726E-2</v>
      </c>
      <c r="I23" s="72">
        <f>('OpH PPI_R'!L23-'OpH PPI_R'!L22)/'OpH PPI_R'!L22</f>
        <v>2.7234634090709621E-2</v>
      </c>
      <c r="J23" s="72">
        <f>('OpH PPI_R'!M23-'OpH PPI_R'!M22)/'OpH PPI_R'!M22</f>
        <v>1.6113074096784561E-2</v>
      </c>
      <c r="K23" s="72">
        <f>('OpH PPI_R'!N23-'OpH PPI_R'!N22)/'OpH PPI_R'!N22</f>
        <v>6.4548957818532969E-3</v>
      </c>
      <c r="L23" s="72">
        <f>('OpH PPI_R'!O23-'OpH PPI_R'!O22)/'OpH PPI_R'!O22</f>
        <v>2.4967700616995981E-2</v>
      </c>
      <c r="M23" s="72">
        <f>('OpH PPI_R'!P23-'OpH PPI_R'!P22)/'OpH PPI_R'!P22</f>
        <v>-1.9885615464021907E-2</v>
      </c>
      <c r="N23" s="72">
        <f>('OpH PPI_R'!Q23-'OpH PPI_R'!Q22)/'OpH PPI_R'!Q22</f>
        <v>5.8646879975851858E-3</v>
      </c>
      <c r="O23" s="72">
        <f>('OpH PPI_R'!R23-'OpH PPI_R'!R22)/'OpH PPI_R'!R22</f>
        <v>-1.2164259562601667E-2</v>
      </c>
    </row>
    <row r="24" spans="1:15" x14ac:dyDescent="0.25">
      <c r="A24" s="7" t="s">
        <v>54</v>
      </c>
      <c r="B24" s="72">
        <f>('OpH PPI_R'!E24-'OpH PPI_R'!E23)/'OpH PPI_R'!E23</f>
        <v>1.8030069745783019</v>
      </c>
      <c r="C24" s="72">
        <f>('OpH PPI_R'!F24-'OpH PPI_R'!F23)/'OpH PPI_R'!F23</f>
        <v>-9.7463978162044732E-2</v>
      </c>
      <c r="D24" s="72">
        <f>('OpH PPI_R'!G24-'OpH PPI_R'!G23)/'OpH PPI_R'!G23</f>
        <v>1.6997366794664185E-2</v>
      </c>
      <c r="E24" s="72">
        <f>('OpH PPI_R'!H24-'OpH PPI_R'!H23)/'OpH PPI_R'!H23</f>
        <v>1.0734595783950559E-2</v>
      </c>
      <c r="F24" s="72">
        <f>('OpH PPI_R'!I24-'OpH PPI_R'!I23)/'OpH PPI_R'!I23</f>
        <v>8.1051185415086918E-3</v>
      </c>
      <c r="G24" s="72">
        <f>('OpH PPI_R'!J24-'OpH PPI_R'!J23)/'OpH PPI_R'!J23</f>
        <v>1.8815647910770249E-2</v>
      </c>
      <c r="H24" s="72">
        <f>('OpH PPI_R'!K24-'OpH PPI_R'!K23)/'OpH PPI_R'!K23</f>
        <v>6.9231339367866671E-3</v>
      </c>
      <c r="I24" s="72">
        <f>('OpH PPI_R'!L24-'OpH PPI_R'!L23)/'OpH PPI_R'!L23</f>
        <v>-9.0940446887342631E-3</v>
      </c>
      <c r="J24" s="72">
        <f>('OpH PPI_R'!M24-'OpH PPI_R'!M23)/'OpH PPI_R'!M23</f>
        <v>-9.8122992165271487E-3</v>
      </c>
      <c r="K24" s="72">
        <f>('OpH PPI_R'!N24-'OpH PPI_R'!N23)/'OpH PPI_R'!N23</f>
        <v>3.0837796273084077E-2</v>
      </c>
      <c r="L24" s="72">
        <f>('OpH PPI_R'!O24-'OpH PPI_R'!O23)/'OpH PPI_R'!O23</f>
        <v>3.3383929718692841E-2</v>
      </c>
      <c r="M24" s="72">
        <f>('OpH PPI_R'!P24-'OpH PPI_R'!P23)/'OpH PPI_R'!P23</f>
        <v>2.3069275455224456E-3</v>
      </c>
      <c r="N24" s="72">
        <f>('OpH PPI_R'!Q24-'OpH PPI_R'!Q23)/'OpH PPI_R'!Q23</f>
        <v>1.3011147594638471E-2</v>
      </c>
      <c r="O24" s="72">
        <f>('OpH PPI_R'!R24-'OpH PPI_R'!R23)/'OpH PPI_R'!R23</f>
        <v>2.6530466901637545E-2</v>
      </c>
    </row>
    <row r="25" spans="1:15" x14ac:dyDescent="0.25">
      <c r="A25" s="7" t="s">
        <v>55</v>
      </c>
      <c r="B25" s="72">
        <f>('OpH PPI_R'!E25-'OpH PPI_R'!E24)/'OpH PPI_R'!E24</f>
        <v>0.37872655886633994</v>
      </c>
      <c r="C25" s="72">
        <f>('OpH PPI_R'!F25-'OpH PPI_R'!F24)/'OpH PPI_R'!F24</f>
        <v>-0.12326675196016859</v>
      </c>
      <c r="D25" s="72">
        <f>('OpH PPI_R'!G25-'OpH PPI_R'!G24)/'OpH PPI_R'!G24</f>
        <v>2.7624973996548098E-2</v>
      </c>
      <c r="E25" s="72">
        <f>('OpH PPI_R'!H25-'OpH PPI_R'!H24)/'OpH PPI_R'!H24</f>
        <v>1.2960028777949672E-2</v>
      </c>
      <c r="F25" s="72">
        <f>('OpH PPI_R'!I25-'OpH PPI_R'!I24)/'OpH PPI_R'!I24</f>
        <v>-1.4005946934637447E-2</v>
      </c>
      <c r="G25" s="72">
        <f>('OpH PPI_R'!J25-'OpH PPI_R'!J24)/'OpH PPI_R'!J24</f>
        <v>-1.1899205221026932E-2</v>
      </c>
      <c r="H25" s="72">
        <f>('OpH PPI_R'!K25-'OpH PPI_R'!K24)/'OpH PPI_R'!K24</f>
        <v>3.1214958592131893E-2</v>
      </c>
      <c r="I25" s="72">
        <f>('OpH PPI_R'!L25-'OpH PPI_R'!L24)/'OpH PPI_R'!L24</f>
        <v>2.6311193674585138E-2</v>
      </c>
      <c r="J25" s="72">
        <f>('OpH PPI_R'!M25-'OpH PPI_R'!M24)/'OpH PPI_R'!M24</f>
        <v>-3.431148247482107E-3</v>
      </c>
      <c r="K25" s="72">
        <f>('OpH PPI_R'!N25-'OpH PPI_R'!N24)/'OpH PPI_R'!N24</f>
        <v>-1.0563919336610043E-2</v>
      </c>
      <c r="L25" s="72">
        <f>('OpH PPI_R'!O25-'OpH PPI_R'!O24)/'OpH PPI_R'!O24</f>
        <v>-3.4320438917442952E-3</v>
      </c>
      <c r="M25" s="72">
        <f>('OpH PPI_R'!P25-'OpH PPI_R'!P24)/'OpH PPI_R'!P24</f>
        <v>2.7841821889532398E-2</v>
      </c>
      <c r="N25" s="72">
        <f>('OpH PPI_R'!Q25-'OpH PPI_R'!Q24)/'OpH PPI_R'!Q24</f>
        <v>-4.07000792370927E-2</v>
      </c>
      <c r="O25" s="72">
        <f>('OpH PPI_R'!R25-'OpH PPI_R'!R24)/'OpH PPI_R'!R24</f>
        <v>-1.7890482098547066E-2</v>
      </c>
    </row>
    <row r="26" spans="1:15" x14ac:dyDescent="0.25">
      <c r="A26" s="7" t="s">
        <v>56</v>
      </c>
      <c r="B26" s="72">
        <f>('OpH PPI_R'!E26-'OpH PPI_R'!E25)/'OpH PPI_R'!E25</f>
        <v>0.31014528339403019</v>
      </c>
      <c r="C26" s="72">
        <f>('OpH PPI_R'!F26-'OpH PPI_R'!F25)/'OpH PPI_R'!F25</f>
        <v>-0.13880485987818669</v>
      </c>
      <c r="D26" s="72">
        <f>('OpH PPI_R'!G26-'OpH PPI_R'!G25)/'OpH PPI_R'!G25</f>
        <v>6.7311641690270764E-4</v>
      </c>
      <c r="E26" s="72">
        <f>('OpH PPI_R'!H26-'OpH PPI_R'!H25)/'OpH PPI_R'!H25</f>
        <v>5.6142728193383342E-3</v>
      </c>
      <c r="F26" s="72">
        <f>('OpH PPI_R'!I26-'OpH PPI_R'!I25)/'OpH PPI_R'!I25</f>
        <v>1.4107972209015752E-2</v>
      </c>
      <c r="G26" s="72">
        <f>('OpH PPI_R'!J26-'OpH PPI_R'!J25)/'OpH PPI_R'!J25</f>
        <v>-3.0302001577127223E-2</v>
      </c>
      <c r="H26" s="72">
        <f>('OpH PPI_R'!K26-'OpH PPI_R'!K25)/'OpH PPI_R'!K25</f>
        <v>4.8309185857803539E-3</v>
      </c>
      <c r="I26" s="72">
        <f>('OpH PPI_R'!L26-'OpH PPI_R'!L25)/'OpH PPI_R'!L25</f>
        <v>5.0857833807835054E-2</v>
      </c>
      <c r="J26" s="72">
        <f>('OpH PPI_R'!M26-'OpH PPI_R'!M25)/'OpH PPI_R'!M25</f>
        <v>4.739882710397484E-2</v>
      </c>
      <c r="K26" s="72">
        <f>('OpH PPI_R'!N26-'OpH PPI_R'!N25)/'OpH PPI_R'!N25</f>
        <v>-1.0376290726454318E-2</v>
      </c>
      <c r="L26" s="72">
        <f>('OpH PPI_R'!O26-'OpH PPI_R'!O25)/'OpH PPI_R'!O25</f>
        <v>1.8872215524333453E-2</v>
      </c>
      <c r="M26" s="72">
        <f>('OpH PPI_R'!P26-'OpH PPI_R'!P25)/'OpH PPI_R'!P25</f>
        <v>4.4121016064429842E-2</v>
      </c>
      <c r="N26" s="72">
        <f>('OpH PPI_R'!Q26-'OpH PPI_R'!Q25)/'OpH PPI_R'!Q25</f>
        <v>2.0382137896085208E-2</v>
      </c>
      <c r="O26" s="72">
        <f>('OpH PPI_R'!R26-'OpH PPI_R'!R25)/'OpH PPI_R'!R25</f>
        <v>1.4487939676445035E-2</v>
      </c>
    </row>
    <row r="27" spans="1:15" x14ac:dyDescent="0.25">
      <c r="A27" s="7" t="s">
        <v>57</v>
      </c>
      <c r="B27" s="72">
        <f>('OpH PPI_R'!E27-'OpH PPI_R'!E26)/'OpH PPI_R'!E26</f>
        <v>-0.30585151450920917</v>
      </c>
      <c r="C27" s="72">
        <f>('OpH PPI_R'!F27-'OpH PPI_R'!F26)/'OpH PPI_R'!F26</f>
        <v>0.17232600293713926</v>
      </c>
      <c r="D27" s="72">
        <f>('OpH PPI_R'!G27-'OpH PPI_R'!G26)/'OpH PPI_R'!G26</f>
        <v>2.42769557749105E-2</v>
      </c>
      <c r="E27" s="72">
        <f>('OpH PPI_R'!H27-'OpH PPI_R'!H26)/'OpH PPI_R'!H26</f>
        <v>-2.9406585929723908E-2</v>
      </c>
      <c r="F27" s="72">
        <f>('OpH PPI_R'!I27-'OpH PPI_R'!I26)/'OpH PPI_R'!I26</f>
        <v>8.2582251792182818E-3</v>
      </c>
      <c r="G27" s="72">
        <f>('OpH PPI_R'!J27-'OpH PPI_R'!J26)/'OpH PPI_R'!J26</f>
        <v>3.0380029311058807E-2</v>
      </c>
      <c r="H27" s="72">
        <f>('OpH PPI_R'!K27-'OpH PPI_R'!K26)/'OpH PPI_R'!K26</f>
        <v>1.7593601212322974E-3</v>
      </c>
      <c r="I27" s="72">
        <f>('OpH PPI_R'!L27-'OpH PPI_R'!L26)/'OpH PPI_R'!L26</f>
        <v>2.0397219545644145E-3</v>
      </c>
      <c r="J27" s="72">
        <f>('OpH PPI_R'!M27-'OpH PPI_R'!M26)/'OpH PPI_R'!M26</f>
        <v>3.5855211528070708E-3</v>
      </c>
      <c r="K27" s="72">
        <f>('OpH PPI_R'!N27-'OpH PPI_R'!N26)/'OpH PPI_R'!N26</f>
        <v>4.6562367834660202E-2</v>
      </c>
      <c r="L27" s="72">
        <f>('OpH PPI_R'!O27-'OpH PPI_R'!O26)/'OpH PPI_R'!O26</f>
        <v>-4.7005552751390586E-3</v>
      </c>
      <c r="M27" s="72">
        <f>('OpH PPI_R'!P27-'OpH PPI_R'!P26)/'OpH PPI_R'!P26</f>
        <v>-6.418592484433569E-2</v>
      </c>
      <c r="N27" s="72">
        <f>('OpH PPI_R'!Q27-'OpH PPI_R'!Q26)/'OpH PPI_R'!Q26</f>
        <v>1.0588551457451885E-2</v>
      </c>
      <c r="O27" s="72">
        <f>('OpH PPI_R'!R27-'OpH PPI_R'!R26)/'OpH PPI_R'!R26</f>
        <v>1.6111485531854101E-2</v>
      </c>
    </row>
    <row r="28" spans="1:15" x14ac:dyDescent="0.25">
      <c r="A28" s="7" t="s">
        <v>58</v>
      </c>
      <c r="B28" s="72">
        <f>('OpH PPI_R'!E28-'OpH PPI_R'!E27)/'OpH PPI_R'!E27</f>
        <v>-0.3167112678068415</v>
      </c>
      <c r="C28" s="72">
        <f>('OpH PPI_R'!F28-'OpH PPI_R'!F27)/'OpH PPI_R'!F27</f>
        <v>0.12190154264244121</v>
      </c>
      <c r="D28" s="72">
        <f>('OpH PPI_R'!G28-'OpH PPI_R'!G27)/'OpH PPI_R'!G27</f>
        <v>1.4286057487318605E-2</v>
      </c>
      <c r="E28" s="72">
        <f>('OpH PPI_R'!H28-'OpH PPI_R'!H27)/'OpH PPI_R'!H27</f>
        <v>1.0055723847325488E-2</v>
      </c>
      <c r="F28" s="72">
        <f>('OpH PPI_R'!I28-'OpH PPI_R'!I27)/'OpH PPI_R'!I27</f>
        <v>6.3208293362162337E-3</v>
      </c>
      <c r="G28" s="72">
        <f>('OpH PPI_R'!J28-'OpH PPI_R'!J27)/'OpH PPI_R'!J27</f>
        <v>2.4753855561115506E-2</v>
      </c>
      <c r="H28" s="72">
        <f>('OpH PPI_R'!K28-'OpH PPI_R'!K27)/'OpH PPI_R'!K27</f>
        <v>-1.758347126569474E-2</v>
      </c>
      <c r="I28" s="72">
        <f>('OpH PPI_R'!L28-'OpH PPI_R'!L27)/'OpH PPI_R'!L27</f>
        <v>1.2807560359507501E-2</v>
      </c>
      <c r="J28" s="72">
        <f>('OpH PPI_R'!M28-'OpH PPI_R'!M27)/'OpH PPI_R'!M27</f>
        <v>1.0933592215980647E-3</v>
      </c>
      <c r="K28" s="72">
        <f>('OpH PPI_R'!N28-'OpH PPI_R'!N27)/'OpH PPI_R'!N27</f>
        <v>-4.7622685979208129E-2</v>
      </c>
      <c r="L28" s="72">
        <f>('OpH PPI_R'!O28-'OpH PPI_R'!O27)/'OpH PPI_R'!O27</f>
        <v>-2.5152507471581976E-2</v>
      </c>
      <c r="M28" s="72">
        <f>('OpH PPI_R'!P28-'OpH PPI_R'!P27)/'OpH PPI_R'!P27</f>
        <v>4.7474864239160315E-2</v>
      </c>
      <c r="N28" s="72">
        <f>('OpH PPI_R'!Q28-'OpH PPI_R'!Q27)/'OpH PPI_R'!Q27</f>
        <v>-1.4248008595168039E-2</v>
      </c>
      <c r="O28" s="72">
        <f>('OpH PPI_R'!R28-'OpH PPI_R'!R27)/'OpH PPI_R'!R27</f>
        <v>6.0647227668222017E-2</v>
      </c>
    </row>
    <row r="29" spans="1:15" x14ac:dyDescent="0.25">
      <c r="A29" s="7" t="s">
        <v>59</v>
      </c>
      <c r="B29" s="72">
        <f>('OpH PPI_R'!E29-'OpH PPI_R'!E28)/'OpH PPI_R'!E28</f>
        <v>-7.3950382810791471E-2</v>
      </c>
      <c r="C29" s="72">
        <f>('OpH PPI_R'!F29-'OpH PPI_R'!F28)/'OpH PPI_R'!F28</f>
        <v>0.10892420838414796</v>
      </c>
      <c r="D29" s="72">
        <f>('OpH PPI_R'!G29-'OpH PPI_R'!G28)/'OpH PPI_R'!G28</f>
        <v>9.4106415122909449E-3</v>
      </c>
      <c r="E29" s="72">
        <f>('OpH PPI_R'!H29-'OpH PPI_R'!H28)/'OpH PPI_R'!H28</f>
        <v>5.3678680868149582E-4</v>
      </c>
      <c r="F29" s="72">
        <f>('OpH PPI_R'!I29-'OpH PPI_R'!I28)/'OpH PPI_R'!I28</f>
        <v>1.1797330147835638E-2</v>
      </c>
      <c r="G29" s="72">
        <f>('OpH PPI_R'!J29-'OpH PPI_R'!J28)/'OpH PPI_R'!J28</f>
        <v>1.7537010724163089E-2</v>
      </c>
      <c r="H29" s="72">
        <f>('OpH PPI_R'!K29-'OpH PPI_R'!K28)/'OpH PPI_R'!K28</f>
        <v>3.753506441062416E-3</v>
      </c>
      <c r="I29" s="72">
        <f>('OpH PPI_R'!L29-'OpH PPI_R'!L28)/'OpH PPI_R'!L28</f>
        <v>-3.2749761778320556E-2</v>
      </c>
      <c r="J29" s="72">
        <f>('OpH PPI_R'!M29-'OpH PPI_R'!M28)/'OpH PPI_R'!M28</f>
        <v>1.9485056631598115E-2</v>
      </c>
      <c r="K29" s="72">
        <f>('OpH PPI_R'!N29-'OpH PPI_R'!N28)/'OpH PPI_R'!N28</f>
        <v>1.1995228509530055E-2</v>
      </c>
      <c r="L29" s="72">
        <f>('OpH PPI_R'!O29-'OpH PPI_R'!O28)/'OpH PPI_R'!O28</f>
        <v>3.5778272136867545E-2</v>
      </c>
      <c r="M29" s="72">
        <f>('OpH PPI_R'!P29-'OpH PPI_R'!P28)/'OpH PPI_R'!P28</f>
        <v>3.1841655507914818E-2</v>
      </c>
      <c r="N29" s="72">
        <f>('OpH PPI_R'!Q29-'OpH PPI_R'!Q28)/'OpH PPI_R'!Q28</f>
        <v>2.12128067154461E-3</v>
      </c>
      <c r="O29" s="72">
        <f>('OpH PPI_R'!R29-'OpH PPI_R'!R28)/'OpH PPI_R'!R28</f>
        <v>-6.6277322695088804E-3</v>
      </c>
    </row>
    <row r="30" spans="1:15" x14ac:dyDescent="0.25">
      <c r="A30" s="7" t="s">
        <v>60</v>
      </c>
      <c r="B30" s="72">
        <f>('OpH PPI_R'!E30-'OpH PPI_R'!E29)/'OpH PPI_R'!E29</f>
        <v>0.44008584245471649</v>
      </c>
      <c r="C30" s="72">
        <f>('OpH PPI_R'!F30-'OpH PPI_R'!F29)/'OpH PPI_R'!F29</f>
        <v>-4.2090476849828001E-2</v>
      </c>
      <c r="D30" s="72">
        <f>('OpH PPI_R'!G30-'OpH PPI_R'!G29)/'OpH PPI_R'!G29</f>
        <v>3.5895513376507067E-3</v>
      </c>
      <c r="E30" s="72">
        <f>('OpH PPI_R'!H30-'OpH PPI_R'!H29)/'OpH PPI_R'!H29</f>
        <v>7.1496690703946797E-3</v>
      </c>
      <c r="F30" s="72">
        <f>('OpH PPI_R'!I30-'OpH PPI_R'!I29)/'OpH PPI_R'!I29</f>
        <v>6.0913586947050112E-3</v>
      </c>
      <c r="G30" s="72">
        <f>('OpH PPI_R'!J30-'OpH PPI_R'!J29)/'OpH PPI_R'!J29</f>
        <v>1.7812133673487156E-2</v>
      </c>
      <c r="H30" s="72">
        <f>('OpH PPI_R'!K30-'OpH PPI_R'!K29)/'OpH PPI_R'!K29</f>
        <v>-4.9668463434409515E-3</v>
      </c>
      <c r="I30" s="72">
        <f>('OpH PPI_R'!L30-'OpH PPI_R'!L29)/'OpH PPI_R'!L29</f>
        <v>6.303623673791442E-2</v>
      </c>
      <c r="J30" s="72">
        <f>('OpH PPI_R'!M30-'OpH PPI_R'!M29)/'OpH PPI_R'!M29</f>
        <v>-1.1687315625479691E-4</v>
      </c>
      <c r="K30" s="72">
        <f>('OpH PPI_R'!N30-'OpH PPI_R'!N29)/'OpH PPI_R'!N29</f>
        <v>5.4629494999485322E-2</v>
      </c>
      <c r="L30" s="72">
        <f>('OpH PPI_R'!O30-'OpH PPI_R'!O29)/'OpH PPI_R'!O29</f>
        <v>1.3570543425101871E-2</v>
      </c>
      <c r="M30" s="72">
        <f>('OpH PPI_R'!P30-'OpH PPI_R'!P29)/'OpH PPI_R'!P29</f>
        <v>2.758398330369121E-2</v>
      </c>
      <c r="N30" s="72">
        <f>('OpH PPI_R'!Q30-'OpH PPI_R'!Q29)/'OpH PPI_R'!Q29</f>
        <v>1.9932924286042739E-2</v>
      </c>
      <c r="O30" s="72">
        <f>('OpH PPI_R'!R30-'OpH PPI_R'!R29)/'OpH PPI_R'!R29</f>
        <v>1.1529841422754055E-2</v>
      </c>
    </row>
    <row r="31" spans="1:15" x14ac:dyDescent="0.25">
      <c r="A31" s="7" t="s">
        <v>61</v>
      </c>
      <c r="B31" s="72">
        <f>('OpH PPI_R'!E31-'OpH PPI_R'!E30)/'OpH PPI_R'!E30</f>
        <v>0.39978020710611839</v>
      </c>
      <c r="C31" s="72">
        <f>('OpH PPI_R'!F31-'OpH PPI_R'!F30)/'OpH PPI_R'!F30</f>
        <v>-0.31192649572777553</v>
      </c>
      <c r="D31" s="72">
        <f>('OpH PPI_R'!G31-'OpH PPI_R'!G30)/'OpH PPI_R'!G30</f>
        <v>6.6206286885795674E-3</v>
      </c>
      <c r="E31" s="72">
        <f>('OpH PPI_R'!H31-'OpH PPI_R'!H30)/'OpH PPI_R'!H30</f>
        <v>-6.3885027873280846E-3</v>
      </c>
      <c r="F31" s="72">
        <f>('OpH PPI_R'!I31-'OpH PPI_R'!I30)/'OpH PPI_R'!I30</f>
        <v>1.1893042558806298E-2</v>
      </c>
      <c r="G31" s="72">
        <f>('OpH PPI_R'!J31-'OpH PPI_R'!J30)/'OpH PPI_R'!J30</f>
        <v>3.615772050795521E-2</v>
      </c>
      <c r="H31" s="72">
        <f>('OpH PPI_R'!K31-'OpH PPI_R'!K30)/'OpH PPI_R'!K30</f>
        <v>7.2561559214296467E-2</v>
      </c>
      <c r="I31" s="72">
        <f>('OpH PPI_R'!L31-'OpH PPI_R'!L30)/'OpH PPI_R'!L30</f>
        <v>-1.5429471010529486E-3</v>
      </c>
      <c r="J31" s="72">
        <f>('OpH PPI_R'!M31-'OpH PPI_R'!M30)/'OpH PPI_R'!M30</f>
        <v>2.5923478313237186E-2</v>
      </c>
      <c r="K31" s="72">
        <f>('OpH PPI_R'!N31-'OpH PPI_R'!N30)/'OpH PPI_R'!N30</f>
        <v>7.9631388654773077E-3</v>
      </c>
      <c r="L31" s="72">
        <f>('OpH PPI_R'!O31-'OpH PPI_R'!O30)/'OpH PPI_R'!O30</f>
        <v>-3.9443477087898575E-2</v>
      </c>
      <c r="M31" s="72">
        <f>('OpH PPI_R'!P31-'OpH PPI_R'!P30)/'OpH PPI_R'!P30</f>
        <v>-4.8048355035968764E-3</v>
      </c>
      <c r="N31" s="72">
        <f>('OpH PPI_R'!Q31-'OpH PPI_R'!Q30)/'OpH PPI_R'!Q30</f>
        <v>-2.1093250173293651E-2</v>
      </c>
      <c r="O31" s="72">
        <f>('OpH PPI_R'!R31-'OpH PPI_R'!R30)/'OpH PPI_R'!R30</f>
        <v>-1.6432026718322224E-2</v>
      </c>
    </row>
    <row r="32" spans="1:15" x14ac:dyDescent="0.25">
      <c r="A32" s="7" t="s">
        <v>62</v>
      </c>
      <c r="B32" s="72">
        <f>('OpH PPI_R'!E32-'OpH PPI_R'!E31)/'OpH PPI_R'!E31</f>
        <v>-0.42027441346109923</v>
      </c>
      <c r="C32" s="72">
        <f>('OpH PPI_R'!F32-'OpH PPI_R'!F31)/'OpH PPI_R'!F31</f>
        <v>0.33380282319956978</v>
      </c>
      <c r="D32" s="72">
        <f>('OpH PPI_R'!G32-'OpH PPI_R'!G31)/'OpH PPI_R'!G31</f>
        <v>-6.2013290262627934E-3</v>
      </c>
      <c r="E32" s="72">
        <f>('OpH PPI_R'!H32-'OpH PPI_R'!H31)/'OpH PPI_R'!H31</f>
        <v>-2.4401135750382313E-2</v>
      </c>
      <c r="F32" s="72">
        <f>('OpH PPI_R'!I32-'OpH PPI_R'!I31)/'OpH PPI_R'!I31</f>
        <v>-1.2528463102377556E-2</v>
      </c>
      <c r="G32" s="72">
        <f>('OpH PPI_R'!J32-'OpH PPI_R'!J31)/'OpH PPI_R'!J31</f>
        <v>-9.5853420080451984E-3</v>
      </c>
      <c r="H32" s="72">
        <f>('OpH PPI_R'!K32-'OpH PPI_R'!K31)/'OpH PPI_R'!K31</f>
        <v>-2.8368642096732143E-2</v>
      </c>
      <c r="I32" s="72">
        <f>('OpH PPI_R'!L32-'OpH PPI_R'!L31)/'OpH PPI_R'!L31</f>
        <v>1.182922730151616E-2</v>
      </c>
      <c r="J32" s="72">
        <f>('OpH PPI_R'!M32-'OpH PPI_R'!M31)/'OpH PPI_R'!M31</f>
        <v>2.0607131098793058E-2</v>
      </c>
      <c r="K32" s="72">
        <f>('OpH PPI_R'!N32-'OpH PPI_R'!N31)/'OpH PPI_R'!N31</f>
        <v>1.2458869755995788E-2</v>
      </c>
      <c r="L32" s="72">
        <f>('OpH PPI_R'!O32-'OpH PPI_R'!O31)/'OpH PPI_R'!O31</f>
        <v>1.5002293265898858E-2</v>
      </c>
      <c r="M32" s="72">
        <f>('OpH PPI_R'!P32-'OpH PPI_R'!P31)/'OpH PPI_R'!P31</f>
        <v>-8.650411837524484E-3</v>
      </c>
      <c r="N32" s="72">
        <f>('OpH PPI_R'!Q32-'OpH PPI_R'!Q31)/'OpH PPI_R'!Q31</f>
        <v>5.7679775079021556E-2</v>
      </c>
      <c r="O32" s="72">
        <f>('OpH PPI_R'!R32-'OpH PPI_R'!R31)/'OpH PPI_R'!R31</f>
        <v>6.3383031684123251E-2</v>
      </c>
    </row>
    <row r="33" spans="1:15" x14ac:dyDescent="0.25">
      <c r="A33" s="7" t="s">
        <v>63</v>
      </c>
      <c r="B33" s="72">
        <f>('OpH PPI_R'!E33-'OpH PPI_R'!E32)/'OpH PPI_R'!E32</f>
        <v>-0.44014468292408254</v>
      </c>
      <c r="C33" s="72">
        <f>('OpH PPI_R'!F33-'OpH PPI_R'!F32)/'OpH PPI_R'!F32</f>
        <v>0.25822646890862422</v>
      </c>
      <c r="D33" s="72">
        <f>('OpH PPI_R'!G33-'OpH PPI_R'!G32)/'OpH PPI_R'!G32</f>
        <v>-2.0889793681821162E-2</v>
      </c>
      <c r="E33" s="72">
        <f>('OpH PPI_R'!H33-'OpH PPI_R'!H32)/'OpH PPI_R'!H32</f>
        <v>4.6071496843143349E-3</v>
      </c>
      <c r="F33" s="72">
        <f>('OpH PPI_R'!I33-'OpH PPI_R'!I32)/'OpH PPI_R'!I32</f>
        <v>1.562504039116213E-3</v>
      </c>
      <c r="G33" s="72">
        <f>('OpH PPI_R'!J33-'OpH PPI_R'!J32)/'OpH PPI_R'!J32</f>
        <v>-1.165971854454745E-2</v>
      </c>
      <c r="H33" s="72">
        <f>('OpH PPI_R'!K33-'OpH PPI_R'!K32)/'OpH PPI_R'!K32</f>
        <v>1.3226887253087032E-2</v>
      </c>
      <c r="I33" s="72">
        <f>('OpH PPI_R'!L33-'OpH PPI_R'!L32)/'OpH PPI_R'!L32</f>
        <v>1.8186347990659935E-2</v>
      </c>
      <c r="J33" s="72">
        <f>('OpH PPI_R'!M33-'OpH PPI_R'!M32)/'OpH PPI_R'!M32</f>
        <v>2.6579850297778033E-2</v>
      </c>
      <c r="K33" s="72">
        <f>('OpH PPI_R'!N33-'OpH PPI_R'!N32)/'OpH PPI_R'!N32</f>
        <v>1.8326651666910568E-3</v>
      </c>
      <c r="L33" s="72">
        <f>('OpH PPI_R'!O33-'OpH PPI_R'!O32)/'OpH PPI_R'!O32</f>
        <v>-2.8745121417852435E-2</v>
      </c>
      <c r="M33" s="72">
        <f>('OpH PPI_R'!P33-'OpH PPI_R'!P32)/'OpH PPI_R'!P32</f>
        <v>-5.1893843201415166E-3</v>
      </c>
      <c r="N33" s="72">
        <f>('OpH PPI_R'!Q33-'OpH PPI_R'!Q32)/'OpH PPI_R'!Q32</f>
        <v>1.1491381134223504E-2</v>
      </c>
      <c r="O33" s="72">
        <f>('OpH PPI_R'!R33-'OpH PPI_R'!R32)/'OpH PPI_R'!R32</f>
        <v>-2.5302617196663879E-3</v>
      </c>
    </row>
    <row r="34" spans="1:15" x14ac:dyDescent="0.25">
      <c r="A34" s="7" t="s">
        <v>64</v>
      </c>
      <c r="B34" s="72">
        <f>('OpH PPI_R'!E34-'OpH PPI_R'!E33)/'OpH PPI_R'!E33</f>
        <v>-0.10068111390972076</v>
      </c>
      <c r="C34" s="72">
        <f>('OpH PPI_R'!F34-'OpH PPI_R'!F33)/'OpH PPI_R'!F33</f>
        <v>0.14459753055605057</v>
      </c>
      <c r="D34" s="72">
        <f>('OpH PPI_R'!G34-'OpH PPI_R'!G33)/'OpH PPI_R'!G33</f>
        <v>4.5022441242470639E-3</v>
      </c>
      <c r="E34" s="72">
        <f>('OpH PPI_R'!H34-'OpH PPI_R'!H33)/'OpH PPI_R'!H33</f>
        <v>-1.3750021802191851E-2</v>
      </c>
      <c r="F34" s="72">
        <f>('OpH PPI_R'!I34-'OpH PPI_R'!I33)/'OpH PPI_R'!I33</f>
        <v>-1.4316909606095597E-2</v>
      </c>
      <c r="G34" s="72">
        <f>('OpH PPI_R'!J34-'OpH PPI_R'!J33)/'OpH PPI_R'!J33</f>
        <v>1.9476553845294464E-2</v>
      </c>
      <c r="H34" s="72">
        <f>('OpH PPI_R'!K34-'OpH PPI_R'!K33)/'OpH PPI_R'!K33</f>
        <v>-1.8440538076171433E-2</v>
      </c>
      <c r="I34" s="72">
        <f>('OpH PPI_R'!L34-'OpH PPI_R'!L33)/'OpH PPI_R'!L33</f>
        <v>-2.4809950596942493E-2</v>
      </c>
      <c r="J34" s="72">
        <f>('OpH PPI_R'!M34-'OpH PPI_R'!M33)/'OpH PPI_R'!M33</f>
        <v>-3.1780541343710167E-2</v>
      </c>
      <c r="K34" s="72">
        <f>('OpH PPI_R'!N34-'OpH PPI_R'!N33)/'OpH PPI_R'!N33</f>
        <v>-3.1396975752857735E-2</v>
      </c>
      <c r="L34" s="72">
        <f>('OpH PPI_R'!O34-'OpH PPI_R'!O33)/'OpH PPI_R'!O33</f>
        <v>-1.458075411339621E-2</v>
      </c>
      <c r="M34" s="72">
        <f>('OpH PPI_R'!P34-'OpH PPI_R'!P33)/'OpH PPI_R'!P33</f>
        <v>-1.3051591223047625E-2</v>
      </c>
      <c r="N34" s="72">
        <f>('OpH PPI_R'!Q34-'OpH PPI_R'!Q33)/'OpH PPI_R'!Q33</f>
        <v>-2.7604342148799945E-2</v>
      </c>
      <c r="O34" s="72">
        <f>('OpH PPI_R'!R34-'OpH PPI_R'!R33)/'OpH PPI_R'!R33</f>
        <v>-3.6554275538126159E-2</v>
      </c>
    </row>
    <row r="35" spans="1:15" x14ac:dyDescent="0.25">
      <c r="A35" s="7" t="s">
        <v>65</v>
      </c>
      <c r="B35" s="72">
        <f>('OpH PPI_R'!E35-'OpH PPI_R'!E34)/'OpH PPI_R'!E34</f>
        <v>0.94641082144373967</v>
      </c>
      <c r="C35" s="72">
        <f>('OpH PPI_R'!F35-'OpH PPI_R'!F34)/'OpH PPI_R'!F34</f>
        <v>-0.23442757429815375</v>
      </c>
      <c r="D35" s="72">
        <f>('OpH PPI_R'!G35-'OpH PPI_R'!G34)/'OpH PPI_R'!G34</f>
        <v>1.925518498906835E-2</v>
      </c>
      <c r="E35" s="72">
        <f>('OpH PPI_R'!H35-'OpH PPI_R'!H34)/'OpH PPI_R'!H34</f>
        <v>2.5378920766892323E-2</v>
      </c>
      <c r="F35" s="72">
        <f>('OpH PPI_R'!I35-'OpH PPI_R'!I34)/'OpH PPI_R'!I34</f>
        <v>1.297123760218861E-2</v>
      </c>
      <c r="G35" s="72">
        <f>('OpH PPI_R'!J35-'OpH PPI_R'!J34)/'OpH PPI_R'!J34</f>
        <v>1.3183818417363807E-2</v>
      </c>
      <c r="H35" s="72">
        <f>('OpH PPI_R'!K35-'OpH PPI_R'!K34)/'OpH PPI_R'!K34</f>
        <v>4.1780355323416833E-2</v>
      </c>
      <c r="I35" s="72">
        <f>('OpH PPI_R'!L35-'OpH PPI_R'!L34)/'OpH PPI_R'!L34</f>
        <v>-4.2540922529549531E-3</v>
      </c>
      <c r="J35" s="72">
        <f>('OpH PPI_R'!M35-'OpH PPI_R'!M34)/'OpH PPI_R'!M34</f>
        <v>1.809573749175063E-2</v>
      </c>
      <c r="K35" s="72">
        <f>('OpH PPI_R'!N35-'OpH PPI_R'!N34)/'OpH PPI_R'!N34</f>
        <v>6.4823953081866413E-3</v>
      </c>
      <c r="L35" s="72">
        <f>('OpH PPI_R'!O35-'OpH PPI_R'!O34)/'OpH PPI_R'!O34</f>
        <v>-8.9642941313961277E-3</v>
      </c>
      <c r="M35" s="72">
        <f>('OpH PPI_R'!P35-'OpH PPI_R'!P34)/'OpH PPI_R'!P34</f>
        <v>3.2372277186339081E-2</v>
      </c>
      <c r="N35" s="72">
        <f>('OpH PPI_R'!Q35-'OpH PPI_R'!Q34)/'OpH PPI_R'!Q34</f>
        <v>1.9009506080442894E-2</v>
      </c>
      <c r="O35" s="72">
        <f>('OpH PPI_R'!R35-'OpH PPI_R'!R34)/'OpH PPI_R'!R34</f>
        <v>-2.7968155505896826E-3</v>
      </c>
    </row>
    <row r="36" spans="1:15" x14ac:dyDescent="0.25">
      <c r="A36" s="7" t="s">
        <v>66</v>
      </c>
      <c r="B36" s="72">
        <f>('OpH PPI_R'!E36-'OpH PPI_R'!E35)/'OpH PPI_R'!E35</f>
        <v>-0.13056103674696951</v>
      </c>
      <c r="C36" s="72">
        <f>('OpH PPI_R'!F36-'OpH PPI_R'!F35)/'OpH PPI_R'!F35</f>
        <v>2.0210659851705101E-2</v>
      </c>
      <c r="D36" s="72">
        <f>('OpH PPI_R'!G36-'OpH PPI_R'!G35)/'OpH PPI_R'!G35</f>
        <v>1.0912263072962497E-2</v>
      </c>
      <c r="E36" s="72">
        <f>('OpH PPI_R'!H36-'OpH PPI_R'!H35)/'OpH PPI_R'!H35</f>
        <v>8.1258966916135204E-3</v>
      </c>
      <c r="F36" s="72">
        <f>('OpH PPI_R'!I36-'OpH PPI_R'!I35)/'OpH PPI_R'!I35</f>
        <v>8.984662369065876E-3</v>
      </c>
      <c r="G36" s="72">
        <f>('OpH PPI_R'!J36-'OpH PPI_R'!J35)/'OpH PPI_R'!J35</f>
        <v>-4.0771277182967795E-2</v>
      </c>
      <c r="H36" s="72">
        <f>('OpH PPI_R'!K36-'OpH PPI_R'!K35)/'OpH PPI_R'!K35</f>
        <v>3.4333503655751538E-2</v>
      </c>
      <c r="I36" s="72">
        <f>('OpH PPI_R'!L36-'OpH PPI_R'!L35)/'OpH PPI_R'!L35</f>
        <v>-1.3186788645623202E-2</v>
      </c>
      <c r="J36" s="72">
        <f>('OpH PPI_R'!M36-'OpH PPI_R'!M35)/'OpH PPI_R'!M35</f>
        <v>2.1415384060288371E-2</v>
      </c>
      <c r="K36" s="72">
        <f>('OpH PPI_R'!N36-'OpH PPI_R'!N35)/'OpH PPI_R'!N35</f>
        <v>-2.4406347940273913E-2</v>
      </c>
      <c r="L36" s="72">
        <f>('OpH PPI_R'!O36-'OpH PPI_R'!O35)/'OpH PPI_R'!O35</f>
        <v>7.218726378664028E-3</v>
      </c>
      <c r="M36" s="72">
        <f>('OpH PPI_R'!P36-'OpH PPI_R'!P35)/'OpH PPI_R'!P35</f>
        <v>3.7329486298346932E-2</v>
      </c>
      <c r="N36" s="72">
        <f>('OpH PPI_R'!Q36-'OpH PPI_R'!Q35)/'OpH PPI_R'!Q35</f>
        <v>-1.7173124905056269E-3</v>
      </c>
      <c r="O36" s="72">
        <f>('OpH PPI_R'!R36-'OpH PPI_R'!R35)/'OpH PPI_R'!R35</f>
        <v>1.8383078797339327E-2</v>
      </c>
    </row>
    <row r="37" spans="1:15" x14ac:dyDescent="0.25">
      <c r="A37" s="7" t="s">
        <v>67</v>
      </c>
      <c r="B37" s="72">
        <f>('OpH PPI_R'!E37-'OpH PPI_R'!E36)/'OpH PPI_R'!E36</f>
        <v>-0.24591240483146037</v>
      </c>
      <c r="C37" s="72">
        <f>('OpH PPI_R'!F37-'OpH PPI_R'!F36)/'OpH PPI_R'!F36</f>
        <v>3.9346016150519296E-2</v>
      </c>
      <c r="D37" s="72">
        <f>('OpH PPI_R'!G37-'OpH PPI_R'!G36)/'OpH PPI_R'!G36</f>
        <v>-8.6031952991850492E-3</v>
      </c>
      <c r="E37" s="72">
        <f>('OpH PPI_R'!H37-'OpH PPI_R'!H36)/'OpH PPI_R'!H36</f>
        <v>-2.5265401071025026E-2</v>
      </c>
      <c r="F37" s="72">
        <f>('OpH PPI_R'!I37-'OpH PPI_R'!I36)/'OpH PPI_R'!I36</f>
        <v>6.7268976777446216E-3</v>
      </c>
      <c r="G37" s="72">
        <f>('OpH PPI_R'!J37-'OpH PPI_R'!J36)/'OpH PPI_R'!J36</f>
        <v>-1.1355178780807417E-3</v>
      </c>
      <c r="H37" s="72">
        <f>('OpH PPI_R'!K37-'OpH PPI_R'!K36)/'OpH PPI_R'!K36</f>
        <v>1.5738013418071347E-2</v>
      </c>
      <c r="I37" s="72">
        <f>('OpH PPI_R'!L37-'OpH PPI_R'!L36)/'OpH PPI_R'!L36</f>
        <v>1.7241814780440533E-3</v>
      </c>
      <c r="J37" s="72">
        <f>('OpH PPI_R'!M37-'OpH PPI_R'!M36)/'OpH PPI_R'!M36</f>
        <v>-2.1267800366510845E-3</v>
      </c>
      <c r="K37" s="72">
        <f>('OpH PPI_R'!N37-'OpH PPI_R'!N36)/'OpH PPI_R'!N36</f>
        <v>-1.901164612845957E-3</v>
      </c>
      <c r="L37" s="72">
        <f>('OpH PPI_R'!O37-'OpH PPI_R'!O36)/'OpH PPI_R'!O36</f>
        <v>8.8379550862838878E-3</v>
      </c>
      <c r="M37" s="72">
        <f>('OpH PPI_R'!P37-'OpH PPI_R'!P36)/'OpH PPI_R'!P36</f>
        <v>8.680534607269549E-3</v>
      </c>
      <c r="N37" s="72">
        <f>('OpH PPI_R'!Q37-'OpH PPI_R'!Q36)/'OpH PPI_R'!Q36</f>
        <v>2.4860529973694173E-2</v>
      </c>
      <c r="O37" s="72">
        <f>('OpH PPI_R'!R37-'OpH PPI_R'!R36)/'OpH PPI_R'!R36</f>
        <v>1.3919380804974282E-2</v>
      </c>
    </row>
    <row r="38" spans="1:15" x14ac:dyDescent="0.25">
      <c r="A38" s="7" t="s">
        <v>68</v>
      </c>
      <c r="B38" s="72">
        <f>('OpH PPI_R'!E38-'OpH PPI_R'!E37)/'OpH PPI_R'!E37</f>
        <v>-0.35154689750326135</v>
      </c>
      <c r="C38" s="72">
        <f>('OpH PPI_R'!F38-'OpH PPI_R'!F37)/'OpH PPI_R'!F37</f>
        <v>6.564032823901568E-2</v>
      </c>
      <c r="D38" s="72">
        <f>('OpH PPI_R'!G38-'OpH PPI_R'!G37)/'OpH PPI_R'!G37</f>
        <v>1.9381181157052382E-2</v>
      </c>
      <c r="E38" s="72">
        <f>('OpH PPI_R'!H38-'OpH PPI_R'!H37)/'OpH PPI_R'!H37</f>
        <v>-3.0380979449092078E-3</v>
      </c>
      <c r="F38" s="72">
        <f>('OpH PPI_R'!I38-'OpH PPI_R'!I37)/'OpH PPI_R'!I37</f>
        <v>1.9496450054339583E-2</v>
      </c>
      <c r="G38" s="72">
        <f>('OpH PPI_R'!J38-'OpH PPI_R'!J37)/'OpH PPI_R'!J37</f>
        <v>2.4607226171533603E-2</v>
      </c>
      <c r="H38" s="72">
        <f>('OpH PPI_R'!K38-'OpH PPI_R'!K37)/'OpH PPI_R'!K37</f>
        <v>1.8308022680373431E-2</v>
      </c>
      <c r="I38" s="72">
        <f>('OpH PPI_R'!L38-'OpH PPI_R'!L37)/'OpH PPI_R'!L37</f>
        <v>1.3946655276951579E-2</v>
      </c>
      <c r="J38" s="72">
        <f>('OpH PPI_R'!M38-'OpH PPI_R'!M37)/'OpH PPI_R'!M37</f>
        <v>2.0890702027143649E-2</v>
      </c>
      <c r="K38" s="72">
        <f>('OpH PPI_R'!N38-'OpH PPI_R'!N37)/'OpH PPI_R'!N37</f>
        <v>4.0059544208817542E-2</v>
      </c>
      <c r="L38" s="72">
        <f>('OpH PPI_R'!O38-'OpH PPI_R'!O37)/'OpH PPI_R'!O37</f>
        <v>3.1316821993870474E-2</v>
      </c>
      <c r="M38" s="72">
        <f>('OpH PPI_R'!P38-'OpH PPI_R'!P37)/'OpH PPI_R'!P37</f>
        <v>3.929449069891245E-2</v>
      </c>
      <c r="N38" s="72">
        <f>('OpH PPI_R'!Q38-'OpH PPI_R'!Q37)/'OpH PPI_R'!Q37</f>
        <v>-1.3231349959187781E-2</v>
      </c>
      <c r="O38" s="72">
        <f>('OpH PPI_R'!R38-'OpH PPI_R'!R37)/'OpH PPI_R'!R37</f>
        <v>2.0335149310867721E-2</v>
      </c>
    </row>
    <row r="39" spans="1:15" x14ac:dyDescent="0.25">
      <c r="A39" s="7" t="s">
        <v>69</v>
      </c>
      <c r="B39" s="72">
        <f>('OpH PPI_R'!E39-'OpH PPI_R'!E38)/'OpH PPI_R'!E38</f>
        <v>0.65671997470931964</v>
      </c>
      <c r="C39" s="72">
        <f>('OpH PPI_R'!F39-'OpH PPI_R'!F38)/'OpH PPI_R'!F38</f>
        <v>-7.4893907115163472E-2</v>
      </c>
      <c r="D39" s="72">
        <f>('OpH PPI_R'!G39-'OpH PPI_R'!G38)/'OpH PPI_R'!G38</f>
        <v>1.1099165886084847E-2</v>
      </c>
      <c r="E39" s="72">
        <f>('OpH PPI_R'!H39-'OpH PPI_R'!H38)/'OpH PPI_R'!H38</f>
        <v>5.68009359367569E-3</v>
      </c>
      <c r="F39" s="72">
        <f>('OpH PPI_R'!I39-'OpH PPI_R'!I38)/'OpH PPI_R'!I38</f>
        <v>2.2119615235231097E-2</v>
      </c>
      <c r="G39" s="72">
        <f>('OpH PPI_R'!J39-'OpH PPI_R'!J38)/'OpH PPI_R'!J38</f>
        <v>-9.3408706528976017E-3</v>
      </c>
      <c r="H39" s="72">
        <f>('OpH PPI_R'!K39-'OpH PPI_R'!K38)/'OpH PPI_R'!K38</f>
        <v>5.7974900186671587E-3</v>
      </c>
      <c r="I39" s="72">
        <f>('OpH PPI_R'!L39-'OpH PPI_R'!L38)/'OpH PPI_R'!L38</f>
        <v>-2.4617085207936155E-2</v>
      </c>
      <c r="J39" s="72">
        <f>('OpH PPI_R'!M39-'OpH PPI_R'!M38)/'OpH PPI_R'!M38</f>
        <v>-7.684195070830342E-3</v>
      </c>
      <c r="K39" s="72">
        <f>('OpH PPI_R'!N39-'OpH PPI_R'!N38)/'OpH PPI_R'!N38</f>
        <v>7.0419472617053679E-4</v>
      </c>
      <c r="L39" s="72">
        <f>('OpH PPI_R'!O39-'OpH PPI_R'!O38)/'OpH PPI_R'!O38</f>
        <v>-2.8732886047906456E-2</v>
      </c>
      <c r="M39" s="72">
        <f>('OpH PPI_R'!P39-'OpH PPI_R'!P38)/'OpH PPI_R'!P38</f>
        <v>-2.0079707699484799E-2</v>
      </c>
      <c r="N39" s="72">
        <f>('OpH PPI_R'!Q39-'OpH PPI_R'!Q38)/'OpH PPI_R'!Q38</f>
        <v>-1.449588831972924E-2</v>
      </c>
      <c r="O39" s="72">
        <f>('OpH PPI_R'!R39-'OpH PPI_R'!R38)/'OpH PPI_R'!R38</f>
        <v>6.3565090746690017E-3</v>
      </c>
    </row>
    <row r="40" spans="1:15" x14ac:dyDescent="0.25">
      <c r="A40" s="7" t="s">
        <v>70</v>
      </c>
      <c r="B40" s="72">
        <f>('OpH PPI_R'!E40-'OpH PPI_R'!E39)/'OpH PPI_R'!E39</f>
        <v>0.28463682820051983</v>
      </c>
      <c r="C40" s="72">
        <f>('OpH PPI_R'!F40-'OpH PPI_R'!F39)/'OpH PPI_R'!F39</f>
        <v>4.8517188861140086E-2</v>
      </c>
      <c r="D40" s="72">
        <f>('OpH PPI_R'!G40-'OpH PPI_R'!G39)/'OpH PPI_R'!G39</f>
        <v>-7.3185621556949038E-3</v>
      </c>
      <c r="E40" s="72">
        <f>('OpH PPI_R'!H40-'OpH PPI_R'!H39)/'OpH PPI_R'!H39</f>
        <v>5.7156225292489867E-3</v>
      </c>
      <c r="F40" s="72">
        <f>('OpH PPI_R'!I40-'OpH PPI_R'!I39)/'OpH PPI_R'!I39</f>
        <v>-1.042112119566552E-3</v>
      </c>
      <c r="G40" s="72">
        <f>('OpH PPI_R'!J40-'OpH PPI_R'!J39)/'OpH PPI_R'!J39</f>
        <v>4.9325743691777469E-3</v>
      </c>
      <c r="H40" s="72">
        <f>('OpH PPI_R'!K40-'OpH PPI_R'!K39)/'OpH PPI_R'!K39</f>
        <v>-2.5355860769320962E-2</v>
      </c>
      <c r="I40" s="72">
        <f>('OpH PPI_R'!L40-'OpH PPI_R'!L39)/'OpH PPI_R'!L39</f>
        <v>-2.9917055104533508E-2</v>
      </c>
      <c r="J40" s="72">
        <f>('OpH PPI_R'!M40-'OpH PPI_R'!M39)/'OpH PPI_R'!M39</f>
        <v>-1.2851447877966167E-2</v>
      </c>
      <c r="K40" s="72">
        <f>('OpH PPI_R'!N40-'OpH PPI_R'!N39)/'OpH PPI_R'!N39</f>
        <v>-2.8843532573962096E-4</v>
      </c>
      <c r="L40" s="72">
        <f>('OpH PPI_R'!O40-'OpH PPI_R'!O39)/'OpH PPI_R'!O39</f>
        <v>-1.3694530044809222E-2</v>
      </c>
      <c r="M40" s="72">
        <f>('OpH PPI_R'!P40-'OpH PPI_R'!P39)/'OpH PPI_R'!P39</f>
        <v>-9.8773581624555535E-3</v>
      </c>
      <c r="N40" s="72">
        <f>('OpH PPI_R'!Q40-'OpH PPI_R'!Q39)/'OpH PPI_R'!Q39</f>
        <v>2.0530412887111143E-2</v>
      </c>
      <c r="O40" s="72">
        <f>('OpH PPI_R'!R40-'OpH PPI_R'!R39)/'OpH PPI_R'!R39</f>
        <v>8.0923755154787367E-3</v>
      </c>
    </row>
    <row r="41" spans="1:15" x14ac:dyDescent="0.25">
      <c r="A41" s="7" t="s">
        <v>71</v>
      </c>
      <c r="B41" s="72">
        <f>('OpH PPI_R'!E41-'OpH PPI_R'!E40)/'OpH PPI_R'!E40</f>
        <v>5.1119475996198135E-2</v>
      </c>
      <c r="C41" s="72">
        <f>('OpH PPI_R'!F41-'OpH PPI_R'!F40)/'OpH PPI_R'!F40</f>
        <v>4.518480403931318E-2</v>
      </c>
      <c r="D41" s="72">
        <f>('OpH PPI_R'!G41-'OpH PPI_R'!G40)/'OpH PPI_R'!G40</f>
        <v>-2.3773271744461071E-4</v>
      </c>
      <c r="E41" s="72">
        <f>('OpH PPI_R'!H41-'OpH PPI_R'!H40)/'OpH PPI_R'!H40</f>
        <v>-8.7718895983876378E-3</v>
      </c>
      <c r="F41" s="72">
        <f>('OpH PPI_R'!I41-'OpH PPI_R'!I40)/'OpH PPI_R'!I40</f>
        <v>-1.5444875282323704E-3</v>
      </c>
      <c r="G41" s="72">
        <f>('OpH PPI_R'!J41-'OpH PPI_R'!J40)/'OpH PPI_R'!J40</f>
        <v>-6.0269349540594767E-3</v>
      </c>
      <c r="H41" s="72">
        <f>('OpH PPI_R'!K41-'OpH PPI_R'!K40)/'OpH PPI_R'!K40</f>
        <v>-3.1203473527056051E-2</v>
      </c>
      <c r="I41" s="72">
        <f>('OpH PPI_R'!L41-'OpH PPI_R'!L40)/'OpH PPI_R'!L40</f>
        <v>6.448617997997395E-4</v>
      </c>
      <c r="J41" s="72">
        <f>('OpH PPI_R'!M41-'OpH PPI_R'!M40)/'OpH PPI_R'!M40</f>
        <v>-1.2182318288317525E-2</v>
      </c>
      <c r="K41" s="72">
        <f>('OpH PPI_R'!N41-'OpH PPI_R'!N40)/'OpH PPI_R'!N40</f>
        <v>1.6177507154808889E-2</v>
      </c>
      <c r="L41" s="72">
        <f>('OpH PPI_R'!O41-'OpH PPI_R'!O40)/'OpH PPI_R'!O40</f>
        <v>1.5202886430875241E-2</v>
      </c>
      <c r="M41" s="72">
        <f>('OpH PPI_R'!P41-'OpH PPI_R'!P40)/'OpH PPI_R'!P40</f>
        <v>7.2602734364533078E-3</v>
      </c>
      <c r="N41" s="72">
        <f>('OpH PPI_R'!Q41-'OpH PPI_R'!Q40)/'OpH PPI_R'!Q40</f>
        <v>8.806283417974509E-3</v>
      </c>
      <c r="O41" s="72">
        <f>('OpH PPI_R'!R41-'OpH PPI_R'!R40)/'OpH PPI_R'!R40</f>
        <v>-1.175014491803408E-2</v>
      </c>
    </row>
    <row r="42" spans="1:15" x14ac:dyDescent="0.25">
      <c r="A42" s="7" t="s">
        <v>72</v>
      </c>
      <c r="B42" s="72">
        <f>('OpH PPI_R'!E42-'OpH PPI_R'!E41)/'OpH PPI_R'!E41</f>
        <v>-0.22812671188596834</v>
      </c>
      <c r="C42" s="72">
        <f>('OpH PPI_R'!F42-'OpH PPI_R'!F41)/'OpH PPI_R'!F41</f>
        <v>6.2983240060739784E-2</v>
      </c>
      <c r="D42" s="72">
        <f>('OpH PPI_R'!G42-'OpH PPI_R'!G41)/'OpH PPI_R'!G41</f>
        <v>6.6026644641416186E-3</v>
      </c>
      <c r="E42" s="72">
        <f>('OpH PPI_R'!H42-'OpH PPI_R'!H41)/'OpH PPI_R'!H41</f>
        <v>1.0639957048475382E-2</v>
      </c>
      <c r="F42" s="72">
        <f>('OpH PPI_R'!I42-'OpH PPI_R'!I41)/'OpH PPI_R'!I41</f>
        <v>3.8891863352344741E-3</v>
      </c>
      <c r="G42" s="72">
        <f>('OpH PPI_R'!J42-'OpH PPI_R'!J41)/'OpH PPI_R'!J41</f>
        <v>2.4906439774102706E-3</v>
      </c>
      <c r="H42" s="72">
        <f>('OpH PPI_R'!K42-'OpH PPI_R'!K41)/'OpH PPI_R'!K41</f>
        <v>-3.0672994005814247E-2</v>
      </c>
      <c r="I42" s="72">
        <f>('OpH PPI_R'!L42-'OpH PPI_R'!L41)/'OpH PPI_R'!L41</f>
        <v>1.6619959158996313E-2</v>
      </c>
      <c r="J42" s="72">
        <f>('OpH PPI_R'!M42-'OpH PPI_R'!M41)/'OpH PPI_R'!M41</f>
        <v>1.6921569535156555E-2</v>
      </c>
      <c r="K42" s="72">
        <f>('OpH PPI_R'!N42-'OpH PPI_R'!N41)/'OpH PPI_R'!N41</f>
        <v>-1.0694971081218599E-2</v>
      </c>
      <c r="L42" s="72">
        <f>('OpH PPI_R'!O42-'OpH PPI_R'!O41)/'OpH PPI_R'!O41</f>
        <v>1.1742112571679853E-2</v>
      </c>
      <c r="M42" s="72">
        <f>('OpH PPI_R'!P42-'OpH PPI_R'!P41)/'OpH PPI_R'!P41</f>
        <v>2.1283937623414479E-3</v>
      </c>
      <c r="N42" s="72">
        <f>('OpH PPI_R'!Q42-'OpH PPI_R'!Q41)/'OpH PPI_R'!Q41</f>
        <v>1.5001383255657658E-2</v>
      </c>
      <c r="O42" s="72">
        <f>('OpH PPI_R'!R42-'OpH PPI_R'!R41)/'OpH PPI_R'!R41</f>
        <v>-3.1332450184372767E-3</v>
      </c>
    </row>
    <row r="43" spans="1:15" x14ac:dyDescent="0.25">
      <c r="A43" s="7" t="s">
        <v>73</v>
      </c>
      <c r="B43" s="72">
        <f>('OpH PPI_R'!E43-'OpH PPI_R'!E42)/'OpH PPI_R'!E42</f>
        <v>-0.36213937128370638</v>
      </c>
      <c r="C43" s="72">
        <f>('OpH PPI_R'!F43-'OpH PPI_R'!F42)/'OpH PPI_R'!F42</f>
        <v>-1.0129954004741547E-2</v>
      </c>
      <c r="D43" s="72">
        <f>('OpH PPI_R'!G43-'OpH PPI_R'!G42)/'OpH PPI_R'!G42</f>
        <v>-8.3925770252334976E-3</v>
      </c>
      <c r="E43" s="72">
        <f>('OpH PPI_R'!H43-'OpH PPI_R'!H42)/'OpH PPI_R'!H42</f>
        <v>6.0105736109111315E-3</v>
      </c>
      <c r="F43" s="72">
        <f>('OpH PPI_R'!I43-'OpH PPI_R'!I42)/'OpH PPI_R'!I42</f>
        <v>2.0160917162591577E-3</v>
      </c>
      <c r="G43" s="72">
        <f>('OpH PPI_R'!J43-'OpH PPI_R'!J42)/'OpH PPI_R'!J42</f>
        <v>-4.1232568827858918E-3</v>
      </c>
      <c r="H43" s="72">
        <f>('OpH PPI_R'!K43-'OpH PPI_R'!K42)/'OpH PPI_R'!K42</f>
        <v>2.9586763490314718E-2</v>
      </c>
      <c r="I43" s="72">
        <f>('OpH PPI_R'!L43-'OpH PPI_R'!L42)/'OpH PPI_R'!L42</f>
        <v>3.4863713277770797E-2</v>
      </c>
      <c r="J43" s="72">
        <f>('OpH PPI_R'!M43-'OpH PPI_R'!M42)/'OpH PPI_R'!M42</f>
        <v>-1.3153370408995569E-2</v>
      </c>
      <c r="K43" s="72">
        <f>('OpH PPI_R'!N43-'OpH PPI_R'!N42)/'OpH PPI_R'!N42</f>
        <v>-5.1796946610154686E-4</v>
      </c>
      <c r="L43" s="72">
        <f>('OpH PPI_R'!O43-'OpH PPI_R'!O42)/'OpH PPI_R'!O42</f>
        <v>1.4180407352502256E-2</v>
      </c>
      <c r="M43" s="72">
        <f>('OpH PPI_R'!P43-'OpH PPI_R'!P42)/'OpH PPI_R'!P42</f>
        <v>-1.3439985795797228E-2</v>
      </c>
      <c r="N43" s="72">
        <f>('OpH PPI_R'!Q43-'OpH PPI_R'!Q42)/'OpH PPI_R'!Q42</f>
        <v>3.5087538175127115E-3</v>
      </c>
      <c r="O43" s="72">
        <f>('OpH PPI_R'!R43-'OpH PPI_R'!R42)/'OpH PPI_R'!R42</f>
        <v>3.6097093315771295E-4</v>
      </c>
    </row>
    <row r="44" spans="1:15" x14ac:dyDescent="0.25">
      <c r="A44" s="7" t="s">
        <v>74</v>
      </c>
      <c r="B44" s="72">
        <f>('OpH PPI_R'!E44-'OpH PPI_R'!E43)/'OpH PPI_R'!E43</f>
        <v>0.50824964074448553</v>
      </c>
      <c r="C44" s="72">
        <f>('OpH PPI_R'!F44-'OpH PPI_R'!F43)/'OpH PPI_R'!F43</f>
        <v>-8.0929375528985159E-2</v>
      </c>
      <c r="D44" s="72">
        <f>('OpH PPI_R'!G44-'OpH PPI_R'!G43)/'OpH PPI_R'!G43</f>
        <v>-6.3835064879341702E-3</v>
      </c>
      <c r="E44" s="72">
        <f>('OpH PPI_R'!H44-'OpH PPI_R'!H43)/'OpH PPI_R'!H43</f>
        <v>-2.3504196612875995E-2</v>
      </c>
      <c r="F44" s="72">
        <f>('OpH PPI_R'!I44-'OpH PPI_R'!I43)/'OpH PPI_R'!I43</f>
        <v>-4.1227212572465368E-3</v>
      </c>
      <c r="G44" s="72">
        <f>('OpH PPI_R'!J44-'OpH PPI_R'!J43)/'OpH PPI_R'!J43</f>
        <v>1.766845064251385E-2</v>
      </c>
      <c r="H44" s="72">
        <f>('OpH PPI_R'!K44-'OpH PPI_R'!K43)/'OpH PPI_R'!K43</f>
        <v>-4.8796553907774947E-3</v>
      </c>
      <c r="I44" s="72">
        <f>('OpH PPI_R'!L44-'OpH PPI_R'!L43)/'OpH PPI_R'!L43</f>
        <v>1.4168186275164436E-2</v>
      </c>
      <c r="J44" s="72">
        <f>('OpH PPI_R'!M44-'OpH PPI_R'!M43)/'OpH PPI_R'!M43</f>
        <v>8.6753954737814869E-3</v>
      </c>
      <c r="K44" s="72">
        <f>('OpH PPI_R'!N44-'OpH PPI_R'!N43)/'OpH PPI_R'!N43</f>
        <v>-1.0601742063143184E-2</v>
      </c>
      <c r="L44" s="72">
        <f>('OpH PPI_R'!O44-'OpH PPI_R'!O43)/'OpH PPI_R'!O43</f>
        <v>-2.6554491895994962E-2</v>
      </c>
      <c r="M44" s="72">
        <f>('OpH PPI_R'!P44-'OpH PPI_R'!P43)/'OpH PPI_R'!P43</f>
        <v>-7.4220521080881115E-3</v>
      </c>
      <c r="N44" s="72">
        <f>('OpH PPI_R'!Q44-'OpH PPI_R'!Q43)/'OpH PPI_R'!Q43</f>
        <v>2.3825792110909656E-3</v>
      </c>
      <c r="O44" s="72">
        <f>('OpH PPI_R'!R44-'OpH PPI_R'!R43)/'OpH PPI_R'!R43</f>
        <v>2.0433507059506705E-2</v>
      </c>
    </row>
    <row r="45" spans="1:15" x14ac:dyDescent="0.25">
      <c r="A45" s="7" t="s">
        <v>75</v>
      </c>
      <c r="B45" s="72">
        <f>('OpH PPI_R'!E45-'OpH PPI_R'!E44)/'OpH PPI_R'!E44</f>
        <v>0.15132458986464262</v>
      </c>
      <c r="C45" s="72">
        <f>('OpH PPI_R'!F45-'OpH PPI_R'!F44)/'OpH PPI_R'!F44</f>
        <v>-8.6164720865765709E-2</v>
      </c>
      <c r="D45" s="72">
        <f>('OpH PPI_R'!G45-'OpH PPI_R'!G44)/'OpH PPI_R'!G44</f>
        <v>-1.3025784058669571E-2</v>
      </c>
      <c r="E45" s="72">
        <f>('OpH PPI_R'!H45-'OpH PPI_R'!H44)/'OpH PPI_R'!H44</f>
        <v>-2.8798569331718697E-3</v>
      </c>
      <c r="F45" s="72">
        <f>('OpH PPI_R'!I45-'OpH PPI_R'!I44)/'OpH PPI_R'!I44</f>
        <v>3.9052157597158463E-3</v>
      </c>
      <c r="G45" s="72">
        <f>('OpH PPI_R'!J45-'OpH PPI_R'!J44)/'OpH PPI_R'!J44</f>
        <v>3.2634683842393659E-2</v>
      </c>
      <c r="H45" s="72">
        <f>('OpH PPI_R'!K45-'OpH PPI_R'!K44)/'OpH PPI_R'!K44</f>
        <v>1.2874394637018656E-2</v>
      </c>
      <c r="I45" s="72">
        <f>('OpH PPI_R'!L45-'OpH PPI_R'!L44)/'OpH PPI_R'!L44</f>
        <v>-7.6091711637577171E-3</v>
      </c>
      <c r="J45" s="72">
        <f>('OpH PPI_R'!M45-'OpH PPI_R'!M44)/'OpH PPI_R'!M44</f>
        <v>4.4054026393024782E-2</v>
      </c>
      <c r="K45" s="72">
        <f>('OpH PPI_R'!N45-'OpH PPI_R'!N44)/'OpH PPI_R'!N44</f>
        <v>-2.5696848749622212E-3</v>
      </c>
      <c r="L45" s="72">
        <f>('OpH PPI_R'!O45-'OpH PPI_R'!O44)/'OpH PPI_R'!O44</f>
        <v>6.5072102648062384E-4</v>
      </c>
      <c r="M45" s="72">
        <f>('OpH PPI_R'!P45-'OpH PPI_R'!P44)/'OpH PPI_R'!P44</f>
        <v>1.3773347677672115E-2</v>
      </c>
      <c r="N45" s="72">
        <f>('OpH PPI_R'!Q45-'OpH PPI_R'!Q44)/'OpH PPI_R'!Q44</f>
        <v>1.1275803174559271E-2</v>
      </c>
      <c r="O45" s="72">
        <f>('OpH PPI_R'!R45-'OpH PPI_R'!R44)/'OpH PPI_R'!R44</f>
        <v>-1.18306192044467E-2</v>
      </c>
    </row>
    <row r="46" spans="1:15" x14ac:dyDescent="0.25">
      <c r="A46" s="7" t="s">
        <v>76</v>
      </c>
      <c r="B46" s="72">
        <f>('OpH PPI_R'!E46-'OpH PPI_R'!E45)/'OpH PPI_R'!E45</f>
        <v>0.11081834218483641</v>
      </c>
      <c r="C46" s="72">
        <f>('OpH PPI_R'!F46-'OpH PPI_R'!F45)/'OpH PPI_R'!F45</f>
        <v>-2.6686196106844366E-2</v>
      </c>
      <c r="D46" s="72">
        <f>('OpH PPI_R'!G46-'OpH PPI_R'!G45)/'OpH PPI_R'!G45</f>
        <v>-2.6456079824855091E-3</v>
      </c>
      <c r="E46" s="72">
        <f>('OpH PPI_R'!H46-'OpH PPI_R'!H45)/'OpH PPI_R'!H45</f>
        <v>1.2704553682238355E-2</v>
      </c>
      <c r="F46" s="72">
        <f>('OpH PPI_R'!I46-'OpH PPI_R'!I45)/'OpH PPI_R'!I45</f>
        <v>1.413961585809397E-2</v>
      </c>
      <c r="G46" s="72">
        <f>('OpH PPI_R'!J46-'OpH PPI_R'!J45)/'OpH PPI_R'!J45</f>
        <v>-2.2395964750590476E-3</v>
      </c>
      <c r="H46" s="72">
        <f>('OpH PPI_R'!K46-'OpH PPI_R'!K45)/'OpH PPI_R'!K45</f>
        <v>6.7257608402299315E-3</v>
      </c>
      <c r="I46" s="72">
        <f>('OpH PPI_R'!L46-'OpH PPI_R'!L45)/'OpH PPI_R'!L45</f>
        <v>-2.4904133267928053E-2</v>
      </c>
      <c r="J46" s="72">
        <f>('OpH PPI_R'!M46-'OpH PPI_R'!M45)/'OpH PPI_R'!M45</f>
        <v>1.5021411243534621E-2</v>
      </c>
      <c r="K46" s="72">
        <f>('OpH PPI_R'!N46-'OpH PPI_R'!N45)/'OpH PPI_R'!N45</f>
        <v>9.249032752673381E-3</v>
      </c>
      <c r="L46" s="72">
        <f>('OpH PPI_R'!O46-'OpH PPI_R'!O45)/'OpH PPI_R'!O45</f>
        <v>-1.3605969169217053E-2</v>
      </c>
      <c r="M46" s="72">
        <f>('OpH PPI_R'!P46-'OpH PPI_R'!P45)/'OpH PPI_R'!P45</f>
        <v>1.0452495547653508E-2</v>
      </c>
      <c r="N46" s="72">
        <f>('OpH PPI_R'!Q46-'OpH PPI_R'!Q45)/'OpH PPI_R'!Q45</f>
        <v>4.0015335670947422E-2</v>
      </c>
      <c r="O46" s="72">
        <f>('OpH PPI_R'!R46-'OpH PPI_R'!R45)/'OpH PPI_R'!R45</f>
        <v>1.2785379420518739E-2</v>
      </c>
    </row>
    <row r="47" spans="1:15" x14ac:dyDescent="0.25">
      <c r="A47" s="7" t="s">
        <v>77</v>
      </c>
      <c r="B47" s="72">
        <f>('OpH PPI_R'!E47-'OpH PPI_R'!E46)/'OpH PPI_R'!E46</f>
        <v>7.976047466841555E-3</v>
      </c>
      <c r="C47" s="72">
        <f>('OpH PPI_R'!F47-'OpH PPI_R'!F46)/'OpH PPI_R'!F46</f>
        <v>-4.3164434538633355E-2</v>
      </c>
      <c r="D47" s="72">
        <f>('OpH PPI_R'!G47-'OpH PPI_R'!G46)/'OpH PPI_R'!G46</f>
        <v>-1.5568373300162709E-2</v>
      </c>
      <c r="E47" s="72">
        <f>('OpH PPI_R'!H47-'OpH PPI_R'!H46)/'OpH PPI_R'!H46</f>
        <v>8.3426092546996043E-3</v>
      </c>
      <c r="F47" s="72">
        <f>('OpH PPI_R'!I47-'OpH PPI_R'!I46)/'OpH PPI_R'!I46</f>
        <v>-3.5309575605017511E-2</v>
      </c>
      <c r="G47" s="72">
        <f>('OpH PPI_R'!J47-'OpH PPI_R'!J46)/'OpH PPI_R'!J46</f>
        <v>-1.9956189956244003E-2</v>
      </c>
      <c r="H47" s="72">
        <f>('OpH PPI_R'!K47-'OpH PPI_R'!K46)/'OpH PPI_R'!K46</f>
        <v>4.2709077410584221E-3</v>
      </c>
      <c r="I47" s="72">
        <f>('OpH PPI_R'!L47-'OpH PPI_R'!L46)/'OpH PPI_R'!L46</f>
        <v>-2.0955086232738313E-2</v>
      </c>
      <c r="J47" s="72">
        <f>('OpH PPI_R'!M47-'OpH PPI_R'!M46)/'OpH PPI_R'!M46</f>
        <v>-7.8613755242547267E-2</v>
      </c>
      <c r="K47" s="72">
        <f>('OpH PPI_R'!N47-'OpH PPI_R'!N46)/'OpH PPI_R'!N46</f>
        <v>2.4549117275753257E-3</v>
      </c>
      <c r="L47" s="72">
        <f>('OpH PPI_R'!O47-'OpH PPI_R'!O46)/'OpH PPI_R'!O46</f>
        <v>5.6047094244781413E-3</v>
      </c>
      <c r="M47" s="72">
        <f>('OpH PPI_R'!P47-'OpH PPI_R'!P46)/'OpH PPI_R'!P46</f>
        <v>-1.8243205642192915E-2</v>
      </c>
      <c r="N47" s="72">
        <f>('OpH PPI_R'!Q47-'OpH PPI_R'!Q46)/'OpH PPI_R'!Q46</f>
        <v>5.5148094220513599E-3</v>
      </c>
      <c r="O47" s="72">
        <f>('OpH PPI_R'!R47-'OpH PPI_R'!R46)/'OpH PPI_R'!R46</f>
        <v>8.065158688622235E-3</v>
      </c>
    </row>
    <row r="48" spans="1:15" x14ac:dyDescent="0.25">
      <c r="A48" s="7" t="s">
        <v>78</v>
      </c>
      <c r="B48" s="72">
        <f>('OpH PPI_R'!E48-'OpH PPI_R'!E47)/'OpH PPI_R'!E47</f>
        <v>-0.20527622390232689</v>
      </c>
      <c r="C48" s="72">
        <f>('OpH PPI_R'!F48-'OpH PPI_R'!F47)/'OpH PPI_R'!F47</f>
        <v>0.16983318254338042</v>
      </c>
      <c r="D48" s="72">
        <f>('OpH PPI_R'!G48-'OpH PPI_R'!G47)/'OpH PPI_R'!G47</f>
        <v>-3.5661308683608242E-2</v>
      </c>
      <c r="E48" s="72">
        <f>('OpH PPI_R'!H48-'OpH PPI_R'!H47)/'OpH PPI_R'!H47</f>
        <v>9.3114470912106471E-3</v>
      </c>
      <c r="F48" s="72">
        <f>('OpH PPI_R'!I48-'OpH PPI_R'!I47)/'OpH PPI_R'!I47</f>
        <v>1.1273496978946135E-2</v>
      </c>
      <c r="G48" s="72">
        <f>('OpH PPI_R'!J48-'OpH PPI_R'!J47)/'OpH PPI_R'!J47</f>
        <v>1.6646215453040469E-2</v>
      </c>
      <c r="H48" s="72">
        <f>('OpH PPI_R'!K48-'OpH PPI_R'!K47)/'OpH PPI_R'!K47</f>
        <v>-3.6755592200390257E-2</v>
      </c>
      <c r="I48" s="72">
        <f>('OpH PPI_R'!L48-'OpH PPI_R'!L47)/'OpH PPI_R'!L47</f>
        <v>2.9403577216205526E-2</v>
      </c>
      <c r="J48" s="72">
        <f>('OpH PPI_R'!M48-'OpH PPI_R'!M47)/'OpH PPI_R'!M47</f>
        <v>7.8916675148318349E-3</v>
      </c>
      <c r="K48" s="72">
        <f>('OpH PPI_R'!N48-'OpH PPI_R'!N47)/'OpH PPI_R'!N47</f>
        <v>-1.2243509043653029E-2</v>
      </c>
      <c r="L48" s="72">
        <f>('OpH PPI_R'!O48-'OpH PPI_R'!O47)/'OpH PPI_R'!O47</f>
        <v>-2.3251246154293807E-2</v>
      </c>
      <c r="M48" s="72">
        <f>('OpH PPI_R'!P48-'OpH PPI_R'!P47)/'OpH PPI_R'!P47</f>
        <v>1.5202530560991133E-2</v>
      </c>
      <c r="N48" s="72">
        <f>('OpH PPI_R'!Q48-'OpH PPI_R'!Q47)/'OpH PPI_R'!Q47</f>
        <v>8.5909076874730751E-3</v>
      </c>
      <c r="O48" s="72">
        <f>('OpH PPI_R'!R48-'OpH PPI_R'!R47)/'OpH PPI_R'!R47</f>
        <v>-4.3090805193367956E-2</v>
      </c>
    </row>
    <row r="49" spans="1:15" x14ac:dyDescent="0.25">
      <c r="A49" s="7" t="s">
        <v>79</v>
      </c>
      <c r="B49" s="72">
        <f>('OpH PPI_R'!E49-'OpH PPI_R'!E48)/'OpH PPI_R'!E48</f>
        <v>3.9938717608121968E-2</v>
      </c>
      <c r="C49" s="72">
        <f>('OpH PPI_R'!F49-'OpH PPI_R'!F48)/'OpH PPI_R'!F48</f>
        <v>2.3993686057893045E-2</v>
      </c>
      <c r="D49" s="72">
        <f>('OpH PPI_R'!G49-'OpH PPI_R'!G48)/'OpH PPI_R'!G48</f>
        <v>-3.061435559918153E-3</v>
      </c>
      <c r="E49" s="72">
        <f>('OpH PPI_R'!H49-'OpH PPI_R'!H48)/'OpH PPI_R'!H48</f>
        <v>-3.8583772436259267E-2</v>
      </c>
      <c r="F49" s="72">
        <f>('OpH PPI_R'!I49-'OpH PPI_R'!I48)/'OpH PPI_R'!I48</f>
        <v>-2.3900698597544925E-2</v>
      </c>
      <c r="G49" s="72">
        <f>('OpH PPI_R'!J49-'OpH PPI_R'!J48)/'OpH PPI_R'!J48</f>
        <v>8.1318063613343861E-3</v>
      </c>
      <c r="H49" s="72">
        <f>('OpH PPI_R'!K49-'OpH PPI_R'!K48)/'OpH PPI_R'!K48</f>
        <v>-2.0562583778942933E-2</v>
      </c>
      <c r="I49" s="72">
        <f>('OpH PPI_R'!L49-'OpH PPI_R'!L48)/'OpH PPI_R'!L48</f>
        <v>1.2627218876727814E-2</v>
      </c>
      <c r="J49" s="72">
        <f>('OpH PPI_R'!M49-'OpH PPI_R'!M48)/'OpH PPI_R'!M48</f>
        <v>-5.4401656859629152E-3</v>
      </c>
      <c r="K49" s="72">
        <f>('OpH PPI_R'!N49-'OpH PPI_R'!N48)/'OpH PPI_R'!N48</f>
        <v>-5.005817620792345E-5</v>
      </c>
      <c r="L49" s="72">
        <f>('OpH PPI_R'!O49-'OpH PPI_R'!O48)/'OpH PPI_R'!O48</f>
        <v>-2.8218818377018687E-2</v>
      </c>
      <c r="M49" s="72">
        <f>('OpH PPI_R'!P49-'OpH PPI_R'!P48)/'OpH PPI_R'!P48</f>
        <v>7.5707157697564392E-2</v>
      </c>
      <c r="N49" s="72">
        <f>('OpH PPI_R'!Q49-'OpH PPI_R'!Q48)/'OpH PPI_R'!Q48</f>
        <v>-2.7620652825407033E-2</v>
      </c>
      <c r="O49" s="72">
        <f>('OpH PPI_R'!R49-'OpH PPI_R'!R48)/'OpH PPI_R'!R48</f>
        <v>-5.5113100139056403E-2</v>
      </c>
    </row>
    <row r="50" spans="1:15" x14ac:dyDescent="0.25">
      <c r="A50" s="7" t="s">
        <v>80</v>
      </c>
      <c r="B50" s="72">
        <f>('OpH PPI_R'!E50-'OpH PPI_R'!E49)/'OpH PPI_R'!E49</f>
        <v>-0.19156807529282502</v>
      </c>
      <c r="C50" s="72">
        <f>('OpH PPI_R'!F50-'OpH PPI_R'!F49)/'OpH PPI_R'!F49</f>
        <v>-1.8188914081284067E-2</v>
      </c>
      <c r="D50" s="72">
        <f>('OpH PPI_R'!G50-'OpH PPI_R'!G49)/'OpH PPI_R'!G49</f>
        <v>3.337271163338134E-2</v>
      </c>
      <c r="E50" s="72">
        <f>('OpH PPI_R'!H50-'OpH PPI_R'!H49)/'OpH PPI_R'!H49</f>
        <v>-4.9719843921001851E-2</v>
      </c>
      <c r="F50" s="72">
        <f>('OpH PPI_R'!I50-'OpH PPI_R'!I49)/'OpH PPI_R'!I49</f>
        <v>-2.4795473234893957E-2</v>
      </c>
      <c r="G50" s="72">
        <f>('OpH PPI_R'!J50-'OpH PPI_R'!J49)/'OpH PPI_R'!J49</f>
        <v>-2.6120939403553905E-2</v>
      </c>
      <c r="H50" s="72">
        <f>('OpH PPI_R'!K50-'OpH PPI_R'!K49)/'OpH PPI_R'!K49</f>
        <v>-3.2213158618815296E-2</v>
      </c>
      <c r="I50" s="72">
        <f>('OpH PPI_R'!L50-'OpH PPI_R'!L49)/'OpH PPI_R'!L49</f>
        <v>3.4675514240328761E-2</v>
      </c>
      <c r="J50" s="72">
        <f>('OpH PPI_R'!M50-'OpH PPI_R'!M49)/'OpH PPI_R'!M49</f>
        <v>5.8745115408676704E-2</v>
      </c>
      <c r="K50" s="72">
        <f>('OpH PPI_R'!N50-'OpH PPI_R'!N49)/'OpH PPI_R'!N49</f>
        <v>5.3564268624757314E-2</v>
      </c>
      <c r="L50" s="72">
        <f>('OpH PPI_R'!O50-'OpH PPI_R'!O49)/'OpH PPI_R'!O49</f>
        <v>-4.666308836662252E-4</v>
      </c>
      <c r="M50" s="72">
        <f>('OpH PPI_R'!P50-'OpH PPI_R'!P49)/'OpH PPI_R'!P49</f>
        <v>-9.2031124546635805E-3</v>
      </c>
      <c r="N50" s="72">
        <f>('OpH PPI_R'!Q50-'OpH PPI_R'!Q49)/'OpH PPI_R'!Q49</f>
        <v>-1.1840467266974809E-2</v>
      </c>
      <c r="O50" s="72">
        <f>('OpH PPI_R'!R50-'OpH PPI_R'!R49)/'OpH PPI_R'!R49</f>
        <v>1.4737691430069417E-2</v>
      </c>
    </row>
    <row r="51" spans="1:15" x14ac:dyDescent="0.25">
      <c r="A51" s="7" t="s">
        <v>81</v>
      </c>
      <c r="B51" s="72">
        <f>('OpH PPI_R'!E51-'OpH PPI_R'!E50)/'OpH PPI_R'!E50</f>
        <v>-4.9621895078056826E-3</v>
      </c>
      <c r="C51" s="72">
        <f>('OpH PPI_R'!F51-'OpH PPI_R'!F50)/'OpH PPI_R'!F50</f>
        <v>-5.9355153072916146E-2</v>
      </c>
      <c r="D51" s="72">
        <f>('OpH PPI_R'!G51-'OpH PPI_R'!G50)/'OpH PPI_R'!G50</f>
        <v>1.889310840227372E-2</v>
      </c>
      <c r="E51" s="72">
        <f>('OpH PPI_R'!H51-'OpH PPI_R'!H50)/'OpH PPI_R'!H50</f>
        <v>-6.0709867462722292E-2</v>
      </c>
      <c r="F51" s="72">
        <f>('OpH PPI_R'!I51-'OpH PPI_R'!I50)/'OpH PPI_R'!I50</f>
        <v>3.5965119976459493E-2</v>
      </c>
      <c r="G51" s="72">
        <f>('OpH PPI_R'!J51-'OpH PPI_R'!J50)/'OpH PPI_R'!J50</f>
        <v>-1.6667366215224324E-2</v>
      </c>
      <c r="H51" s="72">
        <f>('OpH PPI_R'!K51-'OpH PPI_R'!K50)/'OpH PPI_R'!K50</f>
        <v>3.0837546632377703E-2</v>
      </c>
      <c r="I51" s="72">
        <f>('OpH PPI_R'!L51-'OpH PPI_R'!L50)/'OpH PPI_R'!L50</f>
        <v>-6.1702378802732931E-2</v>
      </c>
      <c r="J51" s="72">
        <f>('OpH PPI_R'!M51-'OpH PPI_R'!M50)/'OpH PPI_R'!M50</f>
        <v>1.8841060669635527E-2</v>
      </c>
      <c r="K51" s="72">
        <f>('OpH PPI_R'!N51-'OpH PPI_R'!N50)/'OpH PPI_R'!N50</f>
        <v>2.2405117658674971E-2</v>
      </c>
      <c r="L51" s="72">
        <f>('OpH PPI_R'!O51-'OpH PPI_R'!O50)/'OpH PPI_R'!O50</f>
        <v>3.0457094648466493E-2</v>
      </c>
      <c r="M51" s="72">
        <f>('OpH PPI_R'!P51-'OpH PPI_R'!P50)/'OpH PPI_R'!P50</f>
        <v>1.2879385467150905E-2</v>
      </c>
      <c r="N51" s="72">
        <f>('OpH PPI_R'!Q51-'OpH PPI_R'!Q50)/'OpH PPI_R'!Q50</f>
        <v>2.2429262045481502E-2</v>
      </c>
      <c r="O51" s="72">
        <f>('OpH PPI_R'!R51-'OpH PPI_R'!R50)/'OpH PPI_R'!R50</f>
        <v>5.3140883409354259E-2</v>
      </c>
    </row>
    <row r="52" spans="1:15" x14ac:dyDescent="0.25">
      <c r="A52" s="7" t="s">
        <v>82</v>
      </c>
      <c r="B52" s="72">
        <f>('OpH PPI_R'!E52-'OpH PPI_R'!E51)/'OpH PPI_R'!E51</f>
        <v>0.15668209179972614</v>
      </c>
      <c r="C52" s="72">
        <f>('OpH PPI_R'!F52-'OpH PPI_R'!F51)/'OpH PPI_R'!F51</f>
        <v>5.0025051733140598E-2</v>
      </c>
      <c r="D52" s="72">
        <f>('OpH PPI_R'!G52-'OpH PPI_R'!G51)/'OpH PPI_R'!G51</f>
        <v>-1.3637584730602891E-3</v>
      </c>
      <c r="E52" s="72">
        <f>('OpH PPI_R'!H52-'OpH PPI_R'!H51)/'OpH PPI_R'!H51</f>
        <v>8.9695102293997837E-4</v>
      </c>
      <c r="F52" s="72">
        <f>('OpH PPI_R'!I52-'OpH PPI_R'!I51)/'OpH PPI_R'!I51</f>
        <v>2.8998412769791437E-2</v>
      </c>
      <c r="G52" s="72">
        <f>('OpH PPI_R'!J52-'OpH PPI_R'!J51)/'OpH PPI_R'!J51</f>
        <v>-5.6388469490276531E-2</v>
      </c>
      <c r="H52" s="72">
        <f>('OpH PPI_R'!K52-'OpH PPI_R'!K51)/'OpH PPI_R'!K51</f>
        <v>-1.6522990250013109E-2</v>
      </c>
      <c r="I52" s="72">
        <f>('OpH PPI_R'!L52-'OpH PPI_R'!L51)/'OpH PPI_R'!L51</f>
        <v>-6.4519853376599733E-3</v>
      </c>
      <c r="J52" s="72">
        <f>('OpH PPI_R'!M52-'OpH PPI_R'!M51)/'OpH PPI_R'!M51</f>
        <v>-4.8048112274645838E-2</v>
      </c>
      <c r="K52" s="72">
        <f>('OpH PPI_R'!N52-'OpH PPI_R'!N51)/'OpH PPI_R'!N51</f>
        <v>7.4923346171801158E-3</v>
      </c>
      <c r="L52" s="72">
        <f>('OpH PPI_R'!O52-'OpH PPI_R'!O51)/'OpH PPI_R'!O51</f>
        <v>6.465197635708908E-2</v>
      </c>
      <c r="M52" s="72">
        <f>('OpH PPI_R'!P52-'OpH PPI_R'!P51)/'OpH PPI_R'!P51</f>
        <v>-1.0643818757896672E-2</v>
      </c>
      <c r="N52" s="72">
        <f>('OpH PPI_R'!Q52-'OpH PPI_R'!Q51)/'OpH PPI_R'!Q51</f>
        <v>1.3505569045075615E-2</v>
      </c>
      <c r="O52" s="72">
        <f>('OpH PPI_R'!R52-'OpH PPI_R'!R51)/'OpH PPI_R'!R51</f>
        <v>-5.9741988450620984E-3</v>
      </c>
    </row>
    <row r="53" spans="1:15" x14ac:dyDescent="0.25">
      <c r="A53" s="7" t="s">
        <v>83</v>
      </c>
      <c r="B53" s="72">
        <f>('OpH PPI_R'!E53-'OpH PPI_R'!E52)/'OpH PPI_R'!E52</f>
        <v>5.5190913678029967E-2</v>
      </c>
      <c r="C53" s="72">
        <f>('OpH PPI_R'!F53-'OpH PPI_R'!F52)/'OpH PPI_R'!F52</f>
        <v>-2.4859598688963296E-2</v>
      </c>
      <c r="D53" s="72">
        <f>('OpH PPI_R'!G53-'OpH PPI_R'!G52)/'OpH PPI_R'!G52</f>
        <v>2.370808351026773E-3</v>
      </c>
      <c r="E53" s="72">
        <f>('OpH PPI_R'!H53-'OpH PPI_R'!H52)/'OpH PPI_R'!H52</f>
        <v>2.752317041312756E-2</v>
      </c>
      <c r="F53" s="72">
        <f>('OpH PPI_R'!I53-'OpH PPI_R'!I52)/'OpH PPI_R'!I52</f>
        <v>8.8088043546128113E-3</v>
      </c>
      <c r="G53" s="72">
        <f>('OpH PPI_R'!J53-'OpH PPI_R'!J52)/'OpH PPI_R'!J52</f>
        <v>1.8107751909727118E-2</v>
      </c>
      <c r="H53" s="72">
        <f>('OpH PPI_R'!K53-'OpH PPI_R'!K52)/'OpH PPI_R'!K52</f>
        <v>-1.3213856100376018E-2</v>
      </c>
      <c r="I53" s="72">
        <f>('OpH PPI_R'!L53-'OpH PPI_R'!L52)/'OpH PPI_R'!L52</f>
        <v>-2.4052674374018769E-3</v>
      </c>
      <c r="J53" s="72">
        <f>('OpH PPI_R'!M53-'OpH PPI_R'!M52)/'OpH PPI_R'!M52</f>
        <v>3.0758049597664782E-3</v>
      </c>
      <c r="K53" s="72">
        <f>('OpH PPI_R'!N53-'OpH PPI_R'!N52)/'OpH PPI_R'!N52</f>
        <v>9.6775007633932326E-3</v>
      </c>
      <c r="L53" s="72">
        <f>('OpH PPI_R'!O53-'OpH PPI_R'!O52)/'OpH PPI_R'!O52</f>
        <v>3.7247095061409348E-3</v>
      </c>
      <c r="M53" s="72">
        <f>('OpH PPI_R'!P53-'OpH PPI_R'!P52)/'OpH PPI_R'!P52</f>
        <v>3.8719730470905135E-2</v>
      </c>
      <c r="N53" s="72">
        <f>('OpH PPI_R'!Q53-'OpH PPI_R'!Q52)/'OpH PPI_R'!Q52</f>
        <v>7.1800148165757471E-2</v>
      </c>
      <c r="O53" s="72">
        <f>('OpH PPI_R'!R53-'OpH PPI_R'!R52)/'OpH PPI_R'!R52</f>
        <v>2.7790919914886605E-2</v>
      </c>
    </row>
    <row r="54" spans="1:15" x14ac:dyDescent="0.25">
      <c r="A54" s="7" t="s">
        <v>84</v>
      </c>
      <c r="B54" s="72">
        <f>('OpH PPI_R'!E54-'OpH PPI_R'!E53)/'OpH PPI_R'!E53</f>
        <v>-8.5447662513066597E-2</v>
      </c>
      <c r="C54" s="72">
        <f>('OpH PPI_R'!F54-'OpH PPI_R'!F53)/'OpH PPI_R'!F53</f>
        <v>-2.7596379605268732E-2</v>
      </c>
      <c r="D54" s="72">
        <f>('OpH PPI_R'!G54-'OpH PPI_R'!G53)/'OpH PPI_R'!G53</f>
        <v>2.4873552166942904E-2</v>
      </c>
      <c r="E54" s="72">
        <f>('OpH PPI_R'!H54-'OpH PPI_R'!H53)/'OpH PPI_R'!H53</f>
        <v>-7.4547956299387871E-3</v>
      </c>
      <c r="F54" s="72">
        <f>('OpH PPI_R'!I54-'OpH PPI_R'!I53)/'OpH PPI_R'!I53</f>
        <v>3.0339741689325541E-2</v>
      </c>
      <c r="G54" s="72">
        <f>('OpH PPI_R'!J54-'OpH PPI_R'!J53)/'OpH PPI_R'!J53</f>
        <v>5.1741504116194312E-2</v>
      </c>
      <c r="H54" s="72">
        <f>('OpH PPI_R'!K54-'OpH PPI_R'!K53)/'OpH PPI_R'!K53</f>
        <v>2.022265139986152E-2</v>
      </c>
      <c r="I54" s="72">
        <f>('OpH PPI_R'!L54-'OpH PPI_R'!L53)/'OpH PPI_R'!L53</f>
        <v>3.7824880424946854E-2</v>
      </c>
      <c r="J54" s="72">
        <f>('OpH PPI_R'!M54-'OpH PPI_R'!M53)/'OpH PPI_R'!M53</f>
        <v>-2.3207320821955615E-2</v>
      </c>
      <c r="K54" s="72">
        <f>('OpH PPI_R'!N54-'OpH PPI_R'!N53)/'OpH PPI_R'!N53</f>
        <v>-2.1500076723268945E-2</v>
      </c>
      <c r="L54" s="72">
        <f>('OpH PPI_R'!O54-'OpH PPI_R'!O53)/'OpH PPI_R'!O53</f>
        <v>-1.6617791021090882E-2</v>
      </c>
      <c r="M54" s="72">
        <f>('OpH PPI_R'!P54-'OpH PPI_R'!P53)/'OpH PPI_R'!P53</f>
        <v>9.3957002845951581E-3</v>
      </c>
      <c r="N54" s="72">
        <f>('OpH PPI_R'!Q54-'OpH PPI_R'!Q53)/'OpH PPI_R'!Q53</f>
        <v>-3.55400390095892E-2</v>
      </c>
      <c r="O54" s="72">
        <f>('OpH PPI_R'!R54-'OpH PPI_R'!R53)/'OpH PPI_R'!R53</f>
        <v>-2.4725890309867733E-2</v>
      </c>
    </row>
    <row r="55" spans="1:15" x14ac:dyDescent="0.25">
      <c r="A55" s="7" t="s">
        <v>85</v>
      </c>
      <c r="B55" s="72">
        <f>('OpH PPI_R'!E55-'OpH PPI_R'!E54)/'OpH PPI_R'!E54</f>
        <v>-0.1583900683206193</v>
      </c>
      <c r="C55" s="72">
        <f>('OpH PPI_R'!F55-'OpH PPI_R'!F54)/'OpH PPI_R'!F54</f>
        <v>-4.8839807398853512E-2</v>
      </c>
      <c r="D55" s="72">
        <f>('OpH PPI_R'!G55-'OpH PPI_R'!G54)/'OpH PPI_R'!G54</f>
        <v>1.538223974425588E-2</v>
      </c>
      <c r="E55" s="72">
        <f>('OpH PPI_R'!H55-'OpH PPI_R'!H54)/'OpH PPI_R'!H54</f>
        <v>5.2133167413927345E-2</v>
      </c>
      <c r="F55" s="72">
        <f>('OpH PPI_R'!I55-'OpH PPI_R'!I54)/'OpH PPI_R'!I54</f>
        <v>1.8111911006814063E-3</v>
      </c>
      <c r="G55" s="72">
        <f>('OpH PPI_R'!J55-'OpH PPI_R'!J54)/'OpH PPI_R'!J54</f>
        <v>1.0197808423736904E-2</v>
      </c>
      <c r="H55" s="72">
        <f>('OpH PPI_R'!K55-'OpH PPI_R'!K54)/'OpH PPI_R'!K54</f>
        <v>3.3224758021778461E-2</v>
      </c>
      <c r="I55" s="72">
        <f>('OpH PPI_R'!L55-'OpH PPI_R'!L54)/'OpH PPI_R'!L54</f>
        <v>-3.4664550772996604E-3</v>
      </c>
      <c r="J55" s="72">
        <f>('OpH PPI_R'!M55-'OpH PPI_R'!M54)/'OpH PPI_R'!M54</f>
        <v>-1.2278011479471267E-3</v>
      </c>
      <c r="K55" s="72">
        <f>('OpH PPI_R'!N55-'OpH PPI_R'!N54)/'OpH PPI_R'!N54</f>
        <v>2.0520588814777696E-2</v>
      </c>
      <c r="L55" s="72">
        <f>('OpH PPI_R'!O55-'OpH PPI_R'!O54)/'OpH PPI_R'!O54</f>
        <v>3.3643227831312558E-2</v>
      </c>
      <c r="M55" s="72">
        <f>('OpH PPI_R'!P55-'OpH PPI_R'!P54)/'OpH PPI_R'!P54</f>
        <v>-2.5855662407209493E-2</v>
      </c>
      <c r="N55" s="72">
        <f>('OpH PPI_R'!Q55-'OpH PPI_R'!Q54)/'OpH PPI_R'!Q54</f>
        <v>3.1897647262442539E-4</v>
      </c>
      <c r="O55" s="72">
        <f>('OpH PPI_R'!R55-'OpH PPI_R'!R54)/'OpH PPI_R'!R54</f>
        <v>2.9709014022665896E-2</v>
      </c>
    </row>
    <row r="56" spans="1:15" x14ac:dyDescent="0.25">
      <c r="A56" s="7" t="s">
        <v>86</v>
      </c>
      <c r="B56" s="72">
        <f>('OpH PPI_R'!E56-'OpH PPI_R'!E55)/'OpH PPI_R'!E55</f>
        <v>-0.11236435223252368</v>
      </c>
      <c r="C56" s="72">
        <f>('OpH PPI_R'!F56-'OpH PPI_R'!F55)/'OpH PPI_R'!F55</f>
        <v>-5.0362143155174795E-2</v>
      </c>
      <c r="D56" s="72">
        <f>('OpH PPI_R'!G56-'OpH PPI_R'!G55)/'OpH PPI_R'!G55</f>
        <v>8.2749794138583278E-3</v>
      </c>
      <c r="E56" s="72">
        <f>('OpH PPI_R'!H56-'OpH PPI_R'!H55)/'OpH PPI_R'!H55</f>
        <v>2.2461212341958896E-2</v>
      </c>
      <c r="F56" s="72">
        <f>('OpH PPI_R'!I56-'OpH PPI_R'!I55)/'OpH PPI_R'!I55</f>
        <v>-3.6037216861711323E-3</v>
      </c>
      <c r="G56" s="72">
        <f>('OpH PPI_R'!J56-'OpH PPI_R'!J55)/'OpH PPI_R'!J55</f>
        <v>3.1450095325295191E-2</v>
      </c>
      <c r="H56" s="72">
        <f>('OpH PPI_R'!K56-'OpH PPI_R'!K55)/'OpH PPI_R'!K55</f>
        <v>-3.8355920922105062E-3</v>
      </c>
      <c r="I56" s="72">
        <f>('OpH PPI_R'!L56-'OpH PPI_R'!L55)/'OpH PPI_R'!L55</f>
        <v>-2.8764469607733194E-2</v>
      </c>
      <c r="J56" s="72">
        <f>('OpH PPI_R'!M56-'OpH PPI_R'!M55)/'OpH PPI_R'!M55</f>
        <v>-1.595272161473461E-2</v>
      </c>
      <c r="K56" s="72">
        <f>('OpH PPI_R'!N56-'OpH PPI_R'!N55)/'OpH PPI_R'!N55</f>
        <v>8.6980634257114529E-3</v>
      </c>
      <c r="L56" s="72">
        <f>('OpH PPI_R'!O56-'OpH PPI_R'!O55)/'OpH PPI_R'!O55</f>
        <v>-2.7102379706595896E-2</v>
      </c>
      <c r="M56" s="72">
        <f>('OpH PPI_R'!P56-'OpH PPI_R'!P55)/'OpH PPI_R'!P55</f>
        <v>-1.8642674361617078E-2</v>
      </c>
      <c r="N56" s="72">
        <f>('OpH PPI_R'!Q56-'OpH PPI_R'!Q55)/'OpH PPI_R'!Q55</f>
        <v>-1.8182039527898049E-2</v>
      </c>
      <c r="O56" s="72">
        <f>('OpH PPI_R'!R56-'OpH PPI_R'!R55)/'OpH PPI_R'!R55</f>
        <v>-5.9876582013672096E-2</v>
      </c>
    </row>
    <row r="57" spans="1:15" x14ac:dyDescent="0.25">
      <c r="A57" s="7" t="s">
        <v>87</v>
      </c>
      <c r="B57" s="72">
        <f>('OpH PPI_R'!E57-'OpH PPI_R'!E56)/'OpH PPI_R'!E56</f>
        <v>1.6000598754031176E-2</v>
      </c>
      <c r="C57" s="72">
        <f>('OpH PPI_R'!F57-'OpH PPI_R'!F56)/'OpH PPI_R'!F56</f>
        <v>-3.9689142142420593E-2</v>
      </c>
      <c r="D57" s="72">
        <f>('OpH PPI_R'!G57-'OpH PPI_R'!G56)/'OpH PPI_R'!G56</f>
        <v>8.7764252561524144E-3</v>
      </c>
      <c r="E57" s="72">
        <f>('OpH PPI_R'!H57-'OpH PPI_R'!H56)/'OpH PPI_R'!H56</f>
        <v>1.9429481499257099E-2</v>
      </c>
      <c r="F57" s="72">
        <f>('OpH PPI_R'!I57-'OpH PPI_R'!I56)/'OpH PPI_R'!I56</f>
        <v>-2.2871700820886534E-2</v>
      </c>
      <c r="G57" s="72">
        <f>('OpH PPI_R'!J57-'OpH PPI_R'!J56)/'OpH PPI_R'!J56</f>
        <v>2.3954906770983223E-2</v>
      </c>
      <c r="H57" s="72">
        <f>('OpH PPI_R'!K57-'OpH PPI_R'!K56)/'OpH PPI_R'!K56</f>
        <v>5.9749718784597339E-2</v>
      </c>
      <c r="I57" s="72">
        <f>('OpH PPI_R'!L57-'OpH PPI_R'!L56)/'OpH PPI_R'!L56</f>
        <v>-6.8482307070742441E-3</v>
      </c>
      <c r="J57" s="72">
        <f>('OpH PPI_R'!M57-'OpH PPI_R'!M56)/'OpH PPI_R'!M56</f>
        <v>3.2789639749040041E-2</v>
      </c>
      <c r="K57" s="72">
        <f>('OpH PPI_R'!N57-'OpH PPI_R'!N56)/'OpH PPI_R'!N56</f>
        <v>2.6924437212707372E-2</v>
      </c>
      <c r="L57" s="72">
        <f>('OpH PPI_R'!O57-'OpH PPI_R'!O56)/'OpH PPI_R'!O56</f>
        <v>3.2321488873818813E-3</v>
      </c>
      <c r="M57" s="72">
        <f>('OpH PPI_R'!P57-'OpH PPI_R'!P56)/'OpH PPI_R'!P56</f>
        <v>2.3331898811992002E-2</v>
      </c>
      <c r="N57" s="72">
        <f>('OpH PPI_R'!Q57-'OpH PPI_R'!Q56)/'OpH PPI_R'!Q56</f>
        <v>-2.5763487509058609E-3</v>
      </c>
      <c r="O57" s="72">
        <f>('OpH PPI_R'!R57-'OpH PPI_R'!R56)/'OpH PPI_R'!R56</f>
        <v>1.7996367263804831E-2</v>
      </c>
    </row>
    <row r="58" spans="1:15" x14ac:dyDescent="0.25">
      <c r="A58" s="7" t="s">
        <v>88</v>
      </c>
      <c r="B58" s="72">
        <f>('OpH PPI_R'!E58-'OpH PPI_R'!E57)/'OpH PPI_R'!E57</f>
        <v>0.13043096359361797</v>
      </c>
      <c r="C58" s="72">
        <f>('OpH PPI_R'!F58-'OpH PPI_R'!F57)/'OpH PPI_R'!F57</f>
        <v>5.2553388379733217E-2</v>
      </c>
      <c r="D58" s="72">
        <f>('OpH PPI_R'!G58-'OpH PPI_R'!G57)/'OpH PPI_R'!G57</f>
        <v>-3.323294182432221E-2</v>
      </c>
      <c r="E58" s="72">
        <f>('OpH PPI_R'!H58-'OpH PPI_R'!H57)/'OpH PPI_R'!H57</f>
        <v>-2.7171818019770904E-2</v>
      </c>
      <c r="F58" s="72">
        <f>('OpH PPI_R'!I58-'OpH PPI_R'!I57)/'OpH PPI_R'!I57</f>
        <v>-4.9278868932673761E-3</v>
      </c>
      <c r="G58" s="72">
        <f>('OpH PPI_R'!J58-'OpH PPI_R'!J57)/'OpH PPI_R'!J57</f>
        <v>4.8376482744715548E-3</v>
      </c>
      <c r="H58" s="72">
        <f>('OpH PPI_R'!K58-'OpH PPI_R'!K57)/'OpH PPI_R'!K57</f>
        <v>-3.2220823818171387E-2</v>
      </c>
      <c r="I58" s="72">
        <f>('OpH PPI_R'!L58-'OpH PPI_R'!L57)/'OpH PPI_R'!L57</f>
        <v>-2.5913076834380665E-2</v>
      </c>
      <c r="J58" s="72">
        <f>('OpH PPI_R'!M58-'OpH PPI_R'!M57)/'OpH PPI_R'!M57</f>
        <v>-4.1809435225739544E-2</v>
      </c>
      <c r="K58" s="72">
        <f>('OpH PPI_R'!N58-'OpH PPI_R'!N57)/'OpH PPI_R'!N57</f>
        <v>-2.5602669783638498E-3</v>
      </c>
      <c r="L58" s="72">
        <f>('OpH PPI_R'!O58-'OpH PPI_R'!O57)/'OpH PPI_R'!O57</f>
        <v>-2.8753016313188273E-2</v>
      </c>
      <c r="M58" s="72">
        <f>('OpH PPI_R'!P58-'OpH PPI_R'!P57)/'OpH PPI_R'!P57</f>
        <v>2.084685095827472E-2</v>
      </c>
      <c r="N58" s="72">
        <f>('OpH PPI_R'!Q58-'OpH PPI_R'!Q57)/'OpH PPI_R'!Q57</f>
        <v>2.1587114827590851E-2</v>
      </c>
      <c r="O58" s="72">
        <f>('OpH PPI_R'!R58-'OpH PPI_R'!R57)/'OpH PPI_R'!R57</f>
        <v>1.5063056266592382E-2</v>
      </c>
    </row>
    <row r="59" spans="1:15" x14ac:dyDescent="0.25">
      <c r="A59" s="7" t="s">
        <v>89</v>
      </c>
      <c r="B59" s="72">
        <f>('OpH PPI_R'!E59-'OpH PPI_R'!E58)/'OpH PPI_R'!E58</f>
        <v>0.37704286679394777</v>
      </c>
      <c r="C59" s="72">
        <f>('OpH PPI_R'!F59-'OpH PPI_R'!F58)/'OpH PPI_R'!F58</f>
        <v>-0.22790895155630214</v>
      </c>
      <c r="D59" s="72">
        <f>('OpH PPI_R'!G59-'OpH PPI_R'!G58)/'OpH PPI_R'!G58</f>
        <v>-2.6546247125314466E-2</v>
      </c>
      <c r="E59" s="72">
        <f>('OpH PPI_R'!H59-'OpH PPI_R'!H58)/'OpH PPI_R'!H58</f>
        <v>4.7670601384884811E-2</v>
      </c>
      <c r="F59" s="72">
        <f>('OpH PPI_R'!I59-'OpH PPI_R'!I58)/'OpH PPI_R'!I58</f>
        <v>6.5133701852146501E-3</v>
      </c>
      <c r="G59" s="72">
        <f>('OpH PPI_R'!J59-'OpH PPI_R'!J58)/'OpH PPI_R'!J58</f>
        <v>1.3511201451757108E-2</v>
      </c>
      <c r="H59" s="72">
        <f>('OpH PPI_R'!K59-'OpH PPI_R'!K58)/'OpH PPI_R'!K58</f>
        <v>2.9122101135543081E-2</v>
      </c>
      <c r="I59" s="72">
        <f>('OpH PPI_R'!L59-'OpH PPI_R'!L58)/'OpH PPI_R'!L58</f>
        <v>1.7736683842210409E-2</v>
      </c>
      <c r="J59" s="72">
        <f>('OpH PPI_R'!M59-'OpH PPI_R'!M58)/'OpH PPI_R'!M58</f>
        <v>1.2582860017823412E-2</v>
      </c>
      <c r="K59" s="72">
        <f>('OpH PPI_R'!N59-'OpH PPI_R'!N58)/'OpH PPI_R'!N58</f>
        <v>-1.1935119242970478E-2</v>
      </c>
      <c r="L59" s="72">
        <f>('OpH PPI_R'!O59-'OpH PPI_R'!O58)/'OpH PPI_R'!O58</f>
        <v>4.4390991732135766E-2</v>
      </c>
      <c r="M59" s="72">
        <f>('OpH PPI_R'!P59-'OpH PPI_R'!P58)/'OpH PPI_R'!P58</f>
        <v>3.27323473680196E-4</v>
      </c>
      <c r="N59" s="72">
        <f>('OpH PPI_R'!Q59-'OpH PPI_R'!Q58)/'OpH PPI_R'!Q58</f>
        <v>3.0107216715868048E-2</v>
      </c>
      <c r="O59" s="72">
        <f>('OpH PPI_R'!R59-'OpH PPI_R'!R58)/'OpH PPI_R'!R58</f>
        <v>1.1229069969185462E-2</v>
      </c>
    </row>
    <row r="60" spans="1:15" x14ac:dyDescent="0.25">
      <c r="A60" s="7" t="s">
        <v>90</v>
      </c>
      <c r="B60" s="72">
        <f>('OpH PPI_R'!E60-'OpH PPI_R'!E59)/'OpH PPI_R'!E59</f>
        <v>-0.10298513593944301</v>
      </c>
      <c r="C60" s="72">
        <f>('OpH PPI_R'!F60-'OpH PPI_R'!F59)/'OpH PPI_R'!F59</f>
        <v>9.7668508919974473E-2</v>
      </c>
      <c r="D60" s="72">
        <f>('OpH PPI_R'!G60-'OpH PPI_R'!G59)/'OpH PPI_R'!G59</f>
        <v>3.0460266158319795E-3</v>
      </c>
      <c r="E60" s="72">
        <f>('OpH PPI_R'!H60-'OpH PPI_R'!H59)/'OpH PPI_R'!H59</f>
        <v>7.3276515747654064E-3</v>
      </c>
      <c r="F60" s="72">
        <f>('OpH PPI_R'!I60-'OpH PPI_R'!I59)/'OpH PPI_R'!I59</f>
        <v>-3.4630338009484004E-3</v>
      </c>
      <c r="G60" s="72">
        <f>('OpH PPI_R'!J60-'OpH PPI_R'!J59)/'OpH PPI_R'!J59</f>
        <v>2.5414755243116406E-2</v>
      </c>
      <c r="H60" s="72">
        <f>('OpH PPI_R'!K60-'OpH PPI_R'!K59)/'OpH PPI_R'!K59</f>
        <v>5.0910330472663808E-2</v>
      </c>
      <c r="I60" s="72">
        <f>('OpH PPI_R'!L60-'OpH PPI_R'!L59)/'OpH PPI_R'!L59</f>
        <v>2.538766901794737E-3</v>
      </c>
      <c r="J60" s="72">
        <f>('OpH PPI_R'!M60-'OpH PPI_R'!M59)/'OpH PPI_R'!M59</f>
        <v>2.0005237735535586E-2</v>
      </c>
      <c r="K60" s="72">
        <f>('OpH PPI_R'!N60-'OpH PPI_R'!N59)/'OpH PPI_R'!N59</f>
        <v>1.3036970116492949E-2</v>
      </c>
      <c r="L60" s="72">
        <f>('OpH PPI_R'!O60-'OpH PPI_R'!O59)/'OpH PPI_R'!O59</f>
        <v>-1.615161645259406E-2</v>
      </c>
      <c r="M60" s="72">
        <f>('OpH PPI_R'!P60-'OpH PPI_R'!P59)/'OpH PPI_R'!P59</f>
        <v>3.8509612997448428E-2</v>
      </c>
      <c r="N60" s="72">
        <f>('OpH PPI_R'!Q60-'OpH PPI_R'!Q59)/'OpH PPI_R'!Q59</f>
        <v>-7.0572100405028634E-2</v>
      </c>
      <c r="O60" s="72">
        <f>('OpH PPI_R'!R60-'OpH PPI_R'!R59)/'OpH PPI_R'!R59</f>
        <v>-8.4565496984498421E-3</v>
      </c>
    </row>
    <row r="61" spans="1:15" x14ac:dyDescent="0.25">
      <c r="A61" s="7" t="s">
        <v>91</v>
      </c>
      <c r="B61" s="72">
        <f>('OpH PPI_R'!E61-'OpH PPI_R'!E60)/'OpH PPI_R'!E60</f>
        <v>-0.28388804645428017</v>
      </c>
      <c r="C61" s="72">
        <f>('OpH PPI_R'!F61-'OpH PPI_R'!F60)/'OpH PPI_R'!F60</f>
        <v>2.3170383904748744E-2</v>
      </c>
      <c r="D61" s="72">
        <f>('OpH PPI_R'!G61-'OpH PPI_R'!G60)/'OpH PPI_R'!G60</f>
        <v>2.9576686645211149E-4</v>
      </c>
      <c r="E61" s="72">
        <f>('OpH PPI_R'!H61-'OpH PPI_R'!H60)/'OpH PPI_R'!H60</f>
        <v>-3.1059591606435143E-2</v>
      </c>
      <c r="F61" s="72">
        <f>('OpH PPI_R'!I61-'OpH PPI_R'!I60)/'OpH PPI_R'!I60</f>
        <v>5.8053711689153801E-3</v>
      </c>
      <c r="G61" s="72">
        <f>('OpH PPI_R'!J61-'OpH PPI_R'!J60)/'OpH PPI_R'!J60</f>
        <v>-1.0259425394332583E-2</v>
      </c>
      <c r="H61" s="72">
        <f>('OpH PPI_R'!K61-'OpH PPI_R'!K60)/'OpH PPI_R'!K60</f>
        <v>-1.5678025841481653E-3</v>
      </c>
      <c r="I61" s="72">
        <f>('OpH PPI_R'!L61-'OpH PPI_R'!L60)/'OpH PPI_R'!L60</f>
        <v>1.4691914391041769E-2</v>
      </c>
      <c r="J61" s="72">
        <f>('OpH PPI_R'!M61-'OpH PPI_R'!M60)/'OpH PPI_R'!M60</f>
        <v>8.6052108011526861E-3</v>
      </c>
      <c r="K61" s="72">
        <f>('OpH PPI_R'!N61-'OpH PPI_R'!N60)/'OpH PPI_R'!N60</f>
        <v>-2.4735995086613016E-2</v>
      </c>
      <c r="L61" s="72">
        <f>('OpH PPI_R'!O61-'OpH PPI_R'!O60)/'OpH PPI_R'!O60</f>
        <v>-2.2782537975877339E-2</v>
      </c>
      <c r="M61" s="72">
        <f>('OpH PPI_R'!P61-'OpH PPI_R'!P60)/'OpH PPI_R'!P60</f>
        <v>-8.2385430192033031E-3</v>
      </c>
      <c r="N61" s="72">
        <f>('OpH PPI_R'!Q61-'OpH PPI_R'!Q60)/'OpH PPI_R'!Q60</f>
        <v>2.8727034951567454E-3</v>
      </c>
      <c r="O61" s="72">
        <f>('OpH PPI_R'!R61-'OpH PPI_R'!R60)/'OpH PPI_R'!R60</f>
        <v>1.2047553682722624E-2</v>
      </c>
    </row>
    <row r="62" spans="1:15" x14ac:dyDescent="0.25">
      <c r="A62" s="7" t="s">
        <v>92</v>
      </c>
      <c r="B62" s="72">
        <f>('OpH PPI_R'!E62-'OpH PPI_R'!E61)/'OpH PPI_R'!E61</f>
        <v>-0.3085583412306912</v>
      </c>
      <c r="C62" s="72">
        <f>('OpH PPI_R'!F62-'OpH PPI_R'!F61)/'OpH PPI_R'!F61</f>
        <v>2.3673234671230795E-2</v>
      </c>
      <c r="D62" s="72">
        <f>('OpH PPI_R'!G62-'OpH PPI_R'!G61)/'OpH PPI_R'!G61</f>
        <v>-2.3770197088412507E-4</v>
      </c>
      <c r="E62" s="72">
        <f>('OpH PPI_R'!H62-'OpH PPI_R'!H61)/'OpH PPI_R'!H61</f>
        <v>4.6893918840559462E-2</v>
      </c>
      <c r="F62" s="72">
        <f>('OpH PPI_R'!I62-'OpH PPI_R'!I61)/'OpH PPI_R'!I61</f>
        <v>-2.5907438085884135E-2</v>
      </c>
      <c r="G62" s="72">
        <f>('OpH PPI_R'!J62-'OpH PPI_R'!J61)/'OpH PPI_R'!J61</f>
        <v>-1.6285412154824999E-2</v>
      </c>
      <c r="H62" s="72">
        <f>('OpH PPI_R'!K62-'OpH PPI_R'!K61)/'OpH PPI_R'!K61</f>
        <v>8.8207235256698401E-3</v>
      </c>
      <c r="I62" s="72">
        <f>('OpH PPI_R'!L62-'OpH PPI_R'!L61)/'OpH PPI_R'!L61</f>
        <v>-2.1341148807194569E-2</v>
      </c>
      <c r="J62" s="72">
        <f>('OpH PPI_R'!M62-'OpH PPI_R'!M61)/'OpH PPI_R'!M61</f>
        <v>1.4537279345785071E-2</v>
      </c>
      <c r="K62" s="72">
        <f>('OpH PPI_R'!N62-'OpH PPI_R'!N61)/'OpH PPI_R'!N61</f>
        <v>-2.5583855727524746E-3</v>
      </c>
      <c r="L62" s="72">
        <f>('OpH PPI_R'!O62-'OpH PPI_R'!O61)/'OpH PPI_R'!O61</f>
        <v>-5.4907919514518887E-3</v>
      </c>
      <c r="M62" s="72">
        <f>('OpH PPI_R'!P62-'OpH PPI_R'!P61)/'OpH PPI_R'!P61</f>
        <v>1.2473734704619805E-2</v>
      </c>
      <c r="N62" s="72">
        <f>('OpH PPI_R'!Q62-'OpH PPI_R'!Q61)/'OpH PPI_R'!Q61</f>
        <v>4.2196607188643875E-2</v>
      </c>
      <c r="O62" s="72">
        <f>('OpH PPI_R'!R62-'OpH PPI_R'!R61)/'OpH PPI_R'!R61</f>
        <v>3.7879776650109019E-4</v>
      </c>
    </row>
    <row r="63" spans="1:15" x14ac:dyDescent="0.25">
      <c r="A63" s="7" t="s">
        <v>93</v>
      </c>
      <c r="B63" s="72">
        <f>('OpH PPI_R'!E63-'OpH PPI_R'!E62)/'OpH PPI_R'!E62</f>
        <v>-0.19498670360686221</v>
      </c>
      <c r="C63" s="72">
        <f>('OpH PPI_R'!F63-'OpH PPI_R'!F62)/'OpH PPI_R'!F62</f>
        <v>-5.2492777129299985E-2</v>
      </c>
      <c r="D63" s="72">
        <f>('OpH PPI_R'!G63-'OpH PPI_R'!G62)/'OpH PPI_R'!G62</f>
        <v>1.067821247987083E-3</v>
      </c>
      <c r="E63" s="72">
        <f>('OpH PPI_R'!H63-'OpH PPI_R'!H62)/'OpH PPI_R'!H62</f>
        <v>-2.3155362825322285E-2</v>
      </c>
      <c r="F63" s="72">
        <f>('OpH PPI_R'!I63-'OpH PPI_R'!I62)/'OpH PPI_R'!I62</f>
        <v>1.3286397071547577E-2</v>
      </c>
      <c r="G63" s="72">
        <f>('OpH PPI_R'!J63-'OpH PPI_R'!J62)/'OpH PPI_R'!J62</f>
        <v>-2.5159239652756772E-2</v>
      </c>
      <c r="H63" s="72">
        <f>('OpH PPI_R'!K63-'OpH PPI_R'!K62)/'OpH PPI_R'!K62</f>
        <v>-3.7434536653137986E-2</v>
      </c>
      <c r="I63" s="72">
        <f>('OpH PPI_R'!L63-'OpH PPI_R'!L62)/'OpH PPI_R'!L62</f>
        <v>6.7239493609686812E-2</v>
      </c>
      <c r="J63" s="72">
        <f>('OpH PPI_R'!M63-'OpH PPI_R'!M62)/'OpH PPI_R'!M62</f>
        <v>-1.6533391485839277E-2</v>
      </c>
      <c r="K63" s="72">
        <f>('OpH PPI_R'!N63-'OpH PPI_R'!N62)/'OpH PPI_R'!N62</f>
        <v>1.5877445851231881E-2</v>
      </c>
      <c r="L63" s="72">
        <f>('OpH PPI_R'!O63-'OpH PPI_R'!O62)/'OpH PPI_R'!O62</f>
        <v>2.7302242795475204E-3</v>
      </c>
      <c r="M63" s="72">
        <f>('OpH PPI_R'!P63-'OpH PPI_R'!P62)/'OpH PPI_R'!P62</f>
        <v>2.8303265634259951E-2</v>
      </c>
      <c r="N63" s="72">
        <f>('OpH PPI_R'!Q63-'OpH PPI_R'!Q62)/'OpH PPI_R'!Q62</f>
        <v>-1.620238366632297E-3</v>
      </c>
      <c r="O63" s="72">
        <f>('OpH PPI_R'!R63-'OpH PPI_R'!R62)/'OpH PPI_R'!R62</f>
        <v>2.1287632285549793E-2</v>
      </c>
    </row>
    <row r="64" spans="1:15" x14ac:dyDescent="0.25">
      <c r="A64" s="7" t="s">
        <v>94</v>
      </c>
      <c r="B64" s="72">
        <f>('OpH PPI_R'!E64-'OpH PPI_R'!E63)/'OpH PPI_R'!E63</f>
        <v>0.67478208101916815</v>
      </c>
      <c r="C64" s="72">
        <f>('OpH PPI_R'!F64-'OpH PPI_R'!F63)/'OpH PPI_R'!F63</f>
        <v>2.6703863126382708E-2</v>
      </c>
      <c r="D64" s="72">
        <f>('OpH PPI_R'!G64-'OpH PPI_R'!G63)/'OpH PPI_R'!G63</f>
        <v>-1.4794019660695117E-2</v>
      </c>
      <c r="E64" s="72">
        <f>('OpH PPI_R'!H64-'OpH PPI_R'!H63)/'OpH PPI_R'!H63</f>
        <v>7.9435145175566664E-3</v>
      </c>
      <c r="F64" s="72">
        <f>('OpH PPI_R'!I64-'OpH PPI_R'!I63)/'OpH PPI_R'!I63</f>
        <v>-4.7197172278950371E-3</v>
      </c>
      <c r="G64" s="72">
        <f>('OpH PPI_R'!J64-'OpH PPI_R'!J63)/'OpH PPI_R'!J63</f>
        <v>-4.9896907049555746E-3</v>
      </c>
      <c r="H64" s="72">
        <f>('OpH PPI_R'!K64-'OpH PPI_R'!K63)/'OpH PPI_R'!K63</f>
        <v>1.2537956720950106E-2</v>
      </c>
      <c r="I64" s="72">
        <f>('OpH PPI_R'!L64-'OpH PPI_R'!L63)/'OpH PPI_R'!L63</f>
        <v>-5.5200758953679117E-2</v>
      </c>
      <c r="J64" s="72">
        <f>('OpH PPI_R'!M64-'OpH PPI_R'!M63)/'OpH PPI_R'!M63</f>
        <v>2.9788104590632223E-2</v>
      </c>
      <c r="K64" s="72">
        <f>('OpH PPI_R'!N64-'OpH PPI_R'!N63)/'OpH PPI_R'!N63</f>
        <v>-5.8185833052261077E-2</v>
      </c>
      <c r="L64" s="72">
        <f>('OpH PPI_R'!O64-'OpH PPI_R'!O63)/'OpH PPI_R'!O63</f>
        <v>-3.0914613943956049E-2</v>
      </c>
      <c r="M64" s="72">
        <f>('OpH PPI_R'!P64-'OpH PPI_R'!P63)/'OpH PPI_R'!P63</f>
        <v>-2.6732838116957432E-2</v>
      </c>
      <c r="N64" s="72">
        <f>('OpH PPI_R'!Q64-'OpH PPI_R'!Q63)/'OpH PPI_R'!Q63</f>
        <v>-6.4797524415597996E-2</v>
      </c>
      <c r="O64" s="72">
        <f>('OpH PPI_R'!R64-'OpH PPI_R'!R63)/'OpH PPI_R'!R63</f>
        <v>-1.4061147404883508E-2</v>
      </c>
    </row>
    <row r="65" spans="1:15" x14ac:dyDescent="0.25">
      <c r="A65" s="7" t="s">
        <v>95</v>
      </c>
      <c r="B65" s="72">
        <f>('OpH PPI_R'!E65-'OpH PPI_R'!E64)/'OpH PPI_R'!E64</f>
        <v>0.45932290514302665</v>
      </c>
      <c r="C65" s="72">
        <f>('OpH PPI_R'!F65-'OpH PPI_R'!F64)/'OpH PPI_R'!F64</f>
        <v>-7.679757621596188E-2</v>
      </c>
      <c r="D65" s="72">
        <f>('OpH PPI_R'!G65-'OpH PPI_R'!G64)/'OpH PPI_R'!G64</f>
        <v>1.1882787924444218E-2</v>
      </c>
      <c r="E65" s="72">
        <f>('OpH PPI_R'!H65-'OpH PPI_R'!H64)/'OpH PPI_R'!H64</f>
        <v>-4.587946883043835E-3</v>
      </c>
      <c r="F65" s="72">
        <f>('OpH PPI_R'!I65-'OpH PPI_R'!I64)/'OpH PPI_R'!I64</f>
        <v>-7.9102250059083189E-3</v>
      </c>
      <c r="G65" s="72">
        <f>('OpH PPI_R'!J65-'OpH PPI_R'!J64)/'OpH PPI_R'!J64</f>
        <v>4.7961422097613834E-3</v>
      </c>
      <c r="H65" s="72">
        <f>('OpH PPI_R'!K65-'OpH PPI_R'!K64)/'OpH PPI_R'!K64</f>
        <v>-4.9491821800513192E-3</v>
      </c>
      <c r="I65" s="72">
        <f>('OpH PPI_R'!L65-'OpH PPI_R'!L64)/'OpH PPI_R'!L64</f>
        <v>-2.5761730147589213E-3</v>
      </c>
      <c r="J65" s="72">
        <f>('OpH PPI_R'!M65-'OpH PPI_R'!M64)/'OpH PPI_R'!M64</f>
        <v>-4.9313518703039743E-3</v>
      </c>
      <c r="K65" s="72">
        <f>('OpH PPI_R'!N65-'OpH PPI_R'!N64)/'OpH PPI_R'!N64</f>
        <v>1.4525501931078903E-4</v>
      </c>
      <c r="L65" s="72">
        <f>('OpH PPI_R'!O65-'OpH PPI_R'!O64)/'OpH PPI_R'!O64</f>
        <v>3.8517253816781706E-2</v>
      </c>
      <c r="M65" s="72">
        <f>('OpH PPI_R'!P65-'OpH PPI_R'!P64)/'OpH PPI_R'!P64</f>
        <v>2.8573825499739946E-3</v>
      </c>
      <c r="N65" s="72">
        <f>('OpH PPI_R'!Q65-'OpH PPI_R'!Q64)/'OpH PPI_R'!Q64</f>
        <v>-6.6064800229624831E-3</v>
      </c>
      <c r="O65" s="72">
        <f>('OpH PPI_R'!R65-'OpH PPI_R'!R64)/'OpH PPI_R'!R64</f>
        <v>-2.8142036816692726E-2</v>
      </c>
    </row>
    <row r="66" spans="1:15" x14ac:dyDescent="0.25">
      <c r="A66" s="7" t="s">
        <v>96</v>
      </c>
      <c r="B66" s="72">
        <f>('OpH PPI_R'!E66-'OpH PPI_R'!E65)/'OpH PPI_R'!E65</f>
        <v>0.12047789296382819</v>
      </c>
      <c r="C66" s="72">
        <f>('OpH PPI_R'!F66-'OpH PPI_R'!F65)/'OpH PPI_R'!F65</f>
        <v>9.0803022725012405E-3</v>
      </c>
      <c r="D66" s="72">
        <f>('OpH PPI_R'!G66-'OpH PPI_R'!G65)/'OpH PPI_R'!G65</f>
        <v>1.448268772381305E-2</v>
      </c>
      <c r="E66" s="72">
        <f>('OpH PPI_R'!H66-'OpH PPI_R'!H65)/'OpH PPI_R'!H65</f>
        <v>-5.555171918710754E-4</v>
      </c>
      <c r="F66" s="72">
        <f>('OpH PPI_R'!I66-'OpH PPI_R'!I65)/'OpH PPI_R'!I65</f>
        <v>-5.3496863893599334E-3</v>
      </c>
      <c r="G66" s="72">
        <f>('OpH PPI_R'!J66-'OpH PPI_R'!J65)/'OpH PPI_R'!J65</f>
        <v>9.7577309107733708E-3</v>
      </c>
      <c r="H66" s="72">
        <f>('OpH PPI_R'!K66-'OpH PPI_R'!K65)/'OpH PPI_R'!K65</f>
        <v>1.3156670396862006E-2</v>
      </c>
      <c r="I66" s="72">
        <f>('OpH PPI_R'!L66-'OpH PPI_R'!L65)/'OpH PPI_R'!L65</f>
        <v>-2.2002737331599225E-3</v>
      </c>
      <c r="J66" s="72">
        <f>('OpH PPI_R'!M66-'OpH PPI_R'!M65)/'OpH PPI_R'!M65</f>
        <v>-1.2976748591697404E-2</v>
      </c>
      <c r="K66" s="72">
        <f>('OpH PPI_R'!N66-'OpH PPI_R'!N65)/'OpH PPI_R'!N65</f>
        <v>1.1940118347772182E-2</v>
      </c>
      <c r="L66" s="72">
        <f>('OpH PPI_R'!O66-'OpH PPI_R'!O65)/'OpH PPI_R'!O65</f>
        <v>5.8114026010681386E-2</v>
      </c>
      <c r="M66" s="72">
        <f>('OpH PPI_R'!P66-'OpH PPI_R'!P65)/'OpH PPI_R'!P65</f>
        <v>-1.9631906009023706E-2</v>
      </c>
      <c r="N66" s="72">
        <f>('OpH PPI_R'!Q66-'OpH PPI_R'!Q65)/'OpH PPI_R'!Q65</f>
        <v>4.5627855692199862E-2</v>
      </c>
      <c r="O66" s="72">
        <f>('OpH PPI_R'!R66-'OpH PPI_R'!R65)/'OpH PPI_R'!R65</f>
        <v>-3.5720831115865223E-3</v>
      </c>
    </row>
    <row r="67" spans="1:15" x14ac:dyDescent="0.25">
      <c r="A67" s="7" t="s">
        <v>97</v>
      </c>
      <c r="B67" s="72">
        <f>('OpH PPI_R'!E67-'OpH PPI_R'!E66)/'OpH PPI_R'!E66</f>
        <v>-0.22896560477680325</v>
      </c>
      <c r="C67" s="72">
        <f>('OpH PPI_R'!F67-'OpH PPI_R'!F66)/'OpH PPI_R'!F66</f>
        <v>-0.14327019766291002</v>
      </c>
      <c r="D67" s="72">
        <f>('OpH PPI_R'!G67-'OpH PPI_R'!G66)/'OpH PPI_R'!G66</f>
        <v>1.1557323894430573E-2</v>
      </c>
      <c r="E67" s="72">
        <f>('OpH PPI_R'!H67-'OpH PPI_R'!H66)/'OpH PPI_R'!H66</f>
        <v>1.2511114387771471E-2</v>
      </c>
      <c r="F67" s="72">
        <f>('OpH PPI_R'!I67-'OpH PPI_R'!I66)/'OpH PPI_R'!I66</f>
        <v>1.2746925749923418E-2</v>
      </c>
      <c r="G67" s="72">
        <f>('OpH PPI_R'!J67-'OpH PPI_R'!J66)/'OpH PPI_R'!J66</f>
        <v>2.4082499640180006E-2</v>
      </c>
      <c r="H67" s="72">
        <f>('OpH PPI_R'!K67-'OpH PPI_R'!K66)/'OpH PPI_R'!K66</f>
        <v>1.334642117897435E-2</v>
      </c>
      <c r="I67" s="72">
        <f>('OpH PPI_R'!L67-'OpH PPI_R'!L66)/'OpH PPI_R'!L66</f>
        <v>-5.7398653260066577E-3</v>
      </c>
      <c r="J67" s="72">
        <f>('OpH PPI_R'!M67-'OpH PPI_R'!M66)/'OpH PPI_R'!M66</f>
        <v>2.9435529963531909E-2</v>
      </c>
      <c r="K67" s="72">
        <f>('OpH PPI_R'!N67-'OpH PPI_R'!N66)/'OpH PPI_R'!N66</f>
        <v>2.0249830775999185E-2</v>
      </c>
      <c r="L67" s="72">
        <f>('OpH PPI_R'!O67-'OpH PPI_R'!O66)/'OpH PPI_R'!O66</f>
        <v>-1.780645929998884E-2</v>
      </c>
      <c r="M67" s="72">
        <f>('OpH PPI_R'!P67-'OpH PPI_R'!P66)/'OpH PPI_R'!P66</f>
        <v>1.965970390358901E-2</v>
      </c>
      <c r="N67" s="72">
        <f>('OpH PPI_R'!Q67-'OpH PPI_R'!Q66)/'OpH PPI_R'!Q66</f>
        <v>-5.1636154719163913E-3</v>
      </c>
      <c r="O67" s="72">
        <f>('OpH PPI_R'!R67-'OpH PPI_R'!R66)/'OpH PPI_R'!R66</f>
        <v>5.500079005198485E-4</v>
      </c>
    </row>
    <row r="68" spans="1:15" x14ac:dyDescent="0.25">
      <c r="A68" s="7" t="s">
        <v>98</v>
      </c>
      <c r="B68" s="72">
        <f>('OpH PPI_R'!E68-'OpH PPI_R'!E67)/'OpH PPI_R'!E67</f>
        <v>-2.6985974519370716E-2</v>
      </c>
      <c r="C68" s="72">
        <f>('OpH PPI_R'!F68-'OpH PPI_R'!F67)/'OpH PPI_R'!F67</f>
        <v>0.19166370774437957</v>
      </c>
      <c r="D68" s="72">
        <f>('OpH PPI_R'!G68-'OpH PPI_R'!G67)/'OpH PPI_R'!G67</f>
        <v>1.9913466903377971E-2</v>
      </c>
      <c r="E68" s="72">
        <f>('OpH PPI_R'!H68-'OpH PPI_R'!H67)/'OpH PPI_R'!H67</f>
        <v>1.2433455752891022E-2</v>
      </c>
      <c r="F68" s="72">
        <f>('OpH PPI_R'!I68-'OpH PPI_R'!I67)/'OpH PPI_R'!I67</f>
        <v>-3.4297918346858761E-3</v>
      </c>
      <c r="G68" s="72">
        <f>('OpH PPI_R'!J68-'OpH PPI_R'!J67)/'OpH PPI_R'!J67</f>
        <v>1.8168178784943635E-2</v>
      </c>
      <c r="H68" s="72">
        <f>('OpH PPI_R'!K68-'OpH PPI_R'!K67)/'OpH PPI_R'!K67</f>
        <v>-4.5211120291920835E-3</v>
      </c>
      <c r="I68" s="72">
        <f>('OpH PPI_R'!L68-'OpH PPI_R'!L67)/'OpH PPI_R'!L67</f>
        <v>-2.4216691232548992E-2</v>
      </c>
      <c r="J68" s="72">
        <f>('OpH PPI_R'!M68-'OpH PPI_R'!M67)/'OpH PPI_R'!M67</f>
        <v>4.8851058363202507E-3</v>
      </c>
      <c r="K68" s="72">
        <f>('OpH PPI_R'!N68-'OpH PPI_R'!N67)/'OpH PPI_R'!N67</f>
        <v>-1.2349373076626969E-2</v>
      </c>
      <c r="L68" s="72">
        <f>('OpH PPI_R'!O68-'OpH PPI_R'!O67)/'OpH PPI_R'!O67</f>
        <v>6.0083861324116375E-2</v>
      </c>
      <c r="M68" s="72">
        <f>('OpH PPI_R'!P68-'OpH PPI_R'!P67)/'OpH PPI_R'!P67</f>
        <v>-4.0284873404199126E-3</v>
      </c>
      <c r="N68" s="72">
        <f>('OpH PPI_R'!Q68-'OpH PPI_R'!Q67)/'OpH PPI_R'!Q67</f>
        <v>5.5487435862632663E-3</v>
      </c>
      <c r="O68" s="72">
        <f>('OpH PPI_R'!R68-'OpH PPI_R'!R67)/'OpH PPI_R'!R67</f>
        <v>-1.5075906233151725E-2</v>
      </c>
    </row>
    <row r="69" spans="1:15" x14ac:dyDescent="0.25">
      <c r="A69" s="7" t="s">
        <v>99</v>
      </c>
      <c r="B69" s="72">
        <f>('OpH PPI_R'!E69-'OpH PPI_R'!E68)/'OpH PPI_R'!E68</f>
        <v>-3.7115826429437754E-2</v>
      </c>
      <c r="C69" s="72">
        <f>('OpH PPI_R'!F69-'OpH PPI_R'!F68)/'OpH PPI_R'!F68</f>
        <v>-1.9430553105656462E-2</v>
      </c>
      <c r="D69" s="72">
        <f>('OpH PPI_R'!G69-'OpH PPI_R'!G68)/'OpH PPI_R'!G68</f>
        <v>-1.9065123473791591E-4</v>
      </c>
      <c r="E69" s="72">
        <f>('OpH PPI_R'!H69-'OpH PPI_R'!H68)/'OpH PPI_R'!H68</f>
        <v>-3.8207554084108285E-3</v>
      </c>
      <c r="F69" s="72">
        <f>('OpH PPI_R'!I69-'OpH PPI_R'!I68)/'OpH PPI_R'!I68</f>
        <v>7.5212085337572612E-3</v>
      </c>
      <c r="G69" s="72">
        <f>('OpH PPI_R'!J69-'OpH PPI_R'!J68)/'OpH PPI_R'!J68</f>
        <v>-1.1758024170759459E-2</v>
      </c>
      <c r="H69" s="72">
        <f>('OpH PPI_R'!K69-'OpH PPI_R'!K68)/'OpH PPI_R'!K68</f>
        <v>-1.1826269473508906E-3</v>
      </c>
      <c r="I69" s="72">
        <f>('OpH PPI_R'!L69-'OpH PPI_R'!L68)/'OpH PPI_R'!L68</f>
        <v>-3.4412321465189771E-2</v>
      </c>
      <c r="J69" s="72">
        <f>('OpH PPI_R'!M69-'OpH PPI_R'!M68)/'OpH PPI_R'!M68</f>
        <v>3.4692626499347374E-3</v>
      </c>
      <c r="K69" s="72">
        <f>('OpH PPI_R'!N69-'OpH PPI_R'!N68)/'OpH PPI_R'!N68</f>
        <v>1.8985738228125233E-2</v>
      </c>
      <c r="L69" s="72">
        <f>('OpH PPI_R'!O69-'OpH PPI_R'!O68)/'OpH PPI_R'!O68</f>
        <v>2.3148714538987834E-2</v>
      </c>
      <c r="M69" s="72">
        <f>('OpH PPI_R'!P69-'OpH PPI_R'!P68)/'OpH PPI_R'!P68</f>
        <v>1.562187097306728E-3</v>
      </c>
      <c r="N69" s="72">
        <f>('OpH PPI_R'!Q69-'OpH PPI_R'!Q68)/'OpH PPI_R'!Q68</f>
        <v>-5.4061027569848902E-2</v>
      </c>
      <c r="O69" s="72">
        <f>('OpH PPI_R'!R69-'OpH PPI_R'!R68)/'OpH PPI_R'!R68</f>
        <v>-9.8562731208254248E-3</v>
      </c>
    </row>
    <row r="70" spans="1:15" x14ac:dyDescent="0.25">
      <c r="A70" s="7" t="s">
        <v>100</v>
      </c>
      <c r="B70" s="72">
        <f>('OpH PPI_R'!E70-'OpH PPI_R'!E69)/'OpH PPI_R'!E69</f>
        <v>9.5641231466021631E-2</v>
      </c>
      <c r="C70" s="72">
        <f>('OpH PPI_R'!F70-'OpH PPI_R'!F69)/'OpH PPI_R'!F69</f>
        <v>0.10354212219983162</v>
      </c>
      <c r="D70" s="72">
        <f>('OpH PPI_R'!G70-'OpH PPI_R'!G69)/'OpH PPI_R'!G69</f>
        <v>1.5137695320020893E-2</v>
      </c>
      <c r="E70" s="72">
        <f>('OpH PPI_R'!H70-'OpH PPI_R'!H69)/'OpH PPI_R'!H69</f>
        <v>-5.1058718902232758E-3</v>
      </c>
      <c r="F70" s="72">
        <f>('OpH PPI_R'!I70-'OpH PPI_R'!I69)/'OpH PPI_R'!I69</f>
        <v>-3.3768496132010853E-3</v>
      </c>
      <c r="G70" s="72">
        <f>('OpH PPI_R'!J70-'OpH PPI_R'!J69)/'OpH PPI_R'!J69</f>
        <v>-3.448786046209882E-3</v>
      </c>
      <c r="H70" s="72">
        <f>('OpH PPI_R'!K70-'OpH PPI_R'!K69)/'OpH PPI_R'!K69</f>
        <v>-1.1308475666880258E-2</v>
      </c>
      <c r="I70" s="72">
        <f>('OpH PPI_R'!L70-'OpH PPI_R'!L69)/'OpH PPI_R'!L69</f>
        <v>-1.3356574856352733E-2</v>
      </c>
      <c r="J70" s="72">
        <f>('OpH PPI_R'!M70-'OpH PPI_R'!M69)/'OpH PPI_R'!M69</f>
        <v>-5.9676684069499145E-3</v>
      </c>
      <c r="K70" s="72">
        <f>('OpH PPI_R'!N70-'OpH PPI_R'!N69)/'OpH PPI_R'!N69</f>
        <v>-1.7000060307779407E-2</v>
      </c>
      <c r="L70" s="72">
        <f>('OpH PPI_R'!O70-'OpH PPI_R'!O69)/'OpH PPI_R'!O69</f>
        <v>2.2958204854429277E-2</v>
      </c>
      <c r="M70" s="72">
        <f>('OpH PPI_R'!P70-'OpH PPI_R'!P69)/'OpH PPI_R'!P69</f>
        <v>3.504582406566089E-2</v>
      </c>
      <c r="N70" s="72">
        <f>('OpH PPI_R'!Q70-'OpH PPI_R'!Q69)/'OpH PPI_R'!Q69</f>
        <v>6.8530506823899252E-3</v>
      </c>
      <c r="O70" s="72">
        <f>('OpH PPI_R'!R70-'OpH PPI_R'!R69)/'OpH PPI_R'!R69</f>
        <v>1.3758883423901649E-2</v>
      </c>
    </row>
    <row r="71" spans="1:15" x14ac:dyDescent="0.25">
      <c r="A71" s="7" t="s">
        <v>101</v>
      </c>
      <c r="B71" s="72">
        <f>('OpH PPI_R'!E71-'OpH PPI_R'!E70)/'OpH PPI_R'!E70</f>
        <v>0.13112526842917147</v>
      </c>
      <c r="C71" s="72">
        <f>('OpH PPI_R'!F71-'OpH PPI_R'!F70)/'OpH PPI_R'!F70</f>
        <v>-7.9434221941836452E-3</v>
      </c>
      <c r="D71" s="72">
        <f>('OpH PPI_R'!G71-'OpH PPI_R'!G70)/'OpH PPI_R'!G70</f>
        <v>5.7661782579298973E-3</v>
      </c>
      <c r="E71" s="72">
        <f>('OpH PPI_R'!H71-'OpH PPI_R'!H70)/'OpH PPI_R'!H70</f>
        <v>-2.1053143423267237E-2</v>
      </c>
      <c r="F71" s="72">
        <f>('OpH PPI_R'!I71-'OpH PPI_R'!I70)/'OpH PPI_R'!I70</f>
        <v>1.5169987333514082E-2</v>
      </c>
      <c r="G71" s="72">
        <f>('OpH PPI_R'!J71-'OpH PPI_R'!J70)/'OpH PPI_R'!J70</f>
        <v>-1.9172168770189466E-3</v>
      </c>
      <c r="H71" s="72">
        <f>('OpH PPI_R'!K71-'OpH PPI_R'!K70)/'OpH PPI_R'!K70</f>
        <v>-2.004594034876983E-3</v>
      </c>
      <c r="I71" s="72">
        <f>('OpH PPI_R'!L71-'OpH PPI_R'!L70)/'OpH PPI_R'!L70</f>
        <v>-2.2941668167503274E-3</v>
      </c>
      <c r="J71" s="72">
        <f>('OpH PPI_R'!M71-'OpH PPI_R'!M70)/'OpH PPI_R'!M70</f>
        <v>8.389167288135442E-3</v>
      </c>
      <c r="K71" s="72">
        <f>('OpH PPI_R'!N71-'OpH PPI_R'!N70)/'OpH PPI_R'!N70</f>
        <v>-1.3904091407292589E-2</v>
      </c>
      <c r="L71" s="72">
        <f>('OpH PPI_R'!O71-'OpH PPI_R'!O70)/'OpH PPI_R'!O70</f>
        <v>-6.602604771146982E-5</v>
      </c>
      <c r="M71" s="72">
        <f>('OpH PPI_R'!P71-'OpH PPI_R'!P70)/'OpH PPI_R'!P70</f>
        <v>-5.2193328254549832E-3</v>
      </c>
      <c r="N71" s="72">
        <f>('OpH PPI_R'!Q71-'OpH PPI_R'!Q70)/'OpH PPI_R'!Q70</f>
        <v>6.0480065998212663E-3</v>
      </c>
      <c r="O71" s="72">
        <f>('OpH PPI_R'!R71-'OpH PPI_R'!R70)/'OpH PPI_R'!R70</f>
        <v>2.344633698359193E-3</v>
      </c>
    </row>
    <row r="72" spans="1:15" x14ac:dyDescent="0.25">
      <c r="A72" s="7" t="s">
        <v>102</v>
      </c>
      <c r="B72" s="72">
        <f>('OpH PPI_R'!E72-'OpH PPI_R'!E71)/'OpH PPI_R'!E71</f>
        <v>5.7200875350030156E-2</v>
      </c>
      <c r="C72" s="72">
        <f>('OpH PPI_R'!F72-'OpH PPI_R'!F71)/'OpH PPI_R'!F71</f>
        <v>-8.0731117291907947E-2</v>
      </c>
      <c r="D72" s="72">
        <f>('OpH PPI_R'!G72-'OpH PPI_R'!G71)/'OpH PPI_R'!G71</f>
        <v>1.7316922176212387E-3</v>
      </c>
      <c r="E72" s="72">
        <f>('OpH PPI_R'!H72-'OpH PPI_R'!H71)/'OpH PPI_R'!H71</f>
        <v>4.3135897989303095E-3</v>
      </c>
      <c r="F72" s="72">
        <f>('OpH PPI_R'!I72-'OpH PPI_R'!I71)/'OpH PPI_R'!I71</f>
        <v>3.9453817931754927E-3</v>
      </c>
      <c r="G72" s="72">
        <f>('OpH PPI_R'!J72-'OpH PPI_R'!J71)/'OpH PPI_R'!J71</f>
        <v>-1.1987992100713112E-3</v>
      </c>
      <c r="H72" s="72">
        <f>('OpH PPI_R'!K72-'OpH PPI_R'!K71)/'OpH PPI_R'!K71</f>
        <v>1.1109882243046553E-2</v>
      </c>
      <c r="I72" s="72">
        <f>('OpH PPI_R'!L72-'OpH PPI_R'!L71)/'OpH PPI_R'!L71</f>
        <v>2.3087540513808041E-2</v>
      </c>
      <c r="J72" s="72">
        <f>('OpH PPI_R'!M72-'OpH PPI_R'!M71)/'OpH PPI_R'!M71</f>
        <v>2.8545892007440336E-2</v>
      </c>
      <c r="K72" s="72">
        <f>('OpH PPI_R'!N72-'OpH PPI_R'!N71)/'OpH PPI_R'!N71</f>
        <v>-2.8655938352967886E-2</v>
      </c>
      <c r="L72" s="72">
        <f>('OpH PPI_R'!O72-'OpH PPI_R'!O71)/'OpH PPI_R'!O71</f>
        <v>-5.3588987257148293E-3</v>
      </c>
      <c r="M72" s="72">
        <f>('OpH PPI_R'!P72-'OpH PPI_R'!P71)/'OpH PPI_R'!P71</f>
        <v>1.100557556261781E-2</v>
      </c>
      <c r="N72" s="72">
        <f>('OpH PPI_R'!Q72-'OpH PPI_R'!Q71)/'OpH PPI_R'!Q71</f>
        <v>2.4500244300982073E-2</v>
      </c>
      <c r="O72" s="72">
        <f>('OpH PPI_R'!R72-'OpH PPI_R'!R71)/'OpH PPI_R'!R71</f>
        <v>-2.6732212607781879E-2</v>
      </c>
    </row>
    <row r="73" spans="1:15" x14ac:dyDescent="0.25">
      <c r="A73" s="7" t="s">
        <v>103</v>
      </c>
      <c r="B73" s="72">
        <f>('OpH PPI_R'!E73-'OpH PPI_R'!E72)/'OpH PPI_R'!E72</f>
        <v>1.2491001841216716E-2</v>
      </c>
      <c r="C73" s="72">
        <f>('OpH PPI_R'!F73-'OpH PPI_R'!F72)/'OpH PPI_R'!F72</f>
        <v>-7.8802801477816417E-2</v>
      </c>
      <c r="D73" s="72">
        <f>('OpH PPI_R'!G73-'OpH PPI_R'!G72)/'OpH PPI_R'!G72</f>
        <v>1.0602887238655932E-2</v>
      </c>
      <c r="E73" s="72">
        <f>('OpH PPI_R'!H73-'OpH PPI_R'!H72)/'OpH PPI_R'!H72</f>
        <v>1.7285375306413164E-2</v>
      </c>
      <c r="F73" s="72">
        <f>('OpH PPI_R'!I73-'OpH PPI_R'!I72)/'OpH PPI_R'!I72</f>
        <v>4.4965590325424529E-3</v>
      </c>
      <c r="G73" s="72">
        <f>('OpH PPI_R'!J73-'OpH PPI_R'!J72)/'OpH PPI_R'!J72</f>
        <v>2.7180123710587138E-2</v>
      </c>
      <c r="H73" s="72">
        <f>('OpH PPI_R'!K73-'OpH PPI_R'!K72)/'OpH PPI_R'!K72</f>
        <v>-4.7475085708643021E-3</v>
      </c>
      <c r="I73" s="72">
        <f>('OpH PPI_R'!L73-'OpH PPI_R'!L72)/'OpH PPI_R'!L72</f>
        <v>-9.4804656663434786E-4</v>
      </c>
      <c r="J73" s="72">
        <f>('OpH PPI_R'!M73-'OpH PPI_R'!M72)/'OpH PPI_R'!M72</f>
        <v>8.8830499995226717E-3</v>
      </c>
      <c r="K73" s="72">
        <f>('OpH PPI_R'!N73-'OpH PPI_R'!N72)/'OpH PPI_R'!N72</f>
        <v>2.1404059838575226E-2</v>
      </c>
      <c r="L73" s="72">
        <f>('OpH PPI_R'!O73-'OpH PPI_R'!O72)/'OpH PPI_R'!O72</f>
        <v>-2.8179249444887089E-3</v>
      </c>
      <c r="M73" s="72">
        <f>('OpH PPI_R'!P73-'OpH PPI_R'!P72)/'OpH PPI_R'!P72</f>
        <v>-1.4288176071276514E-2</v>
      </c>
      <c r="N73" s="72">
        <f>('OpH PPI_R'!Q73-'OpH PPI_R'!Q72)/'OpH PPI_R'!Q72</f>
        <v>1.5499661998828287E-3</v>
      </c>
      <c r="O73" s="72">
        <f>('OpH PPI_R'!R73-'OpH PPI_R'!R72)/'OpH PPI_R'!R72</f>
        <v>4.9733215259974116E-2</v>
      </c>
    </row>
    <row r="74" spans="1:15" x14ac:dyDescent="0.25">
      <c r="A74" s="7" t="s">
        <v>104</v>
      </c>
      <c r="B74" s="72">
        <f>('OpH PPI_R'!E74-'OpH PPI_R'!E73)/'OpH PPI_R'!E73</f>
        <v>-0.21572954610713976</v>
      </c>
      <c r="C74" s="72">
        <f>('OpH PPI_R'!F74-'OpH PPI_R'!F73)/'OpH PPI_R'!F73</f>
        <v>-3.37187179808957E-2</v>
      </c>
      <c r="D74" s="72">
        <f>('OpH PPI_R'!G74-'OpH PPI_R'!G73)/'OpH PPI_R'!G73</f>
        <v>1.6732751305494661E-2</v>
      </c>
      <c r="E74" s="72">
        <f>('OpH PPI_R'!H74-'OpH PPI_R'!H73)/'OpH PPI_R'!H73</f>
        <v>2.9302570969590397E-4</v>
      </c>
      <c r="F74" s="72">
        <f>('OpH PPI_R'!I74-'OpH PPI_R'!I73)/'OpH PPI_R'!I73</f>
        <v>2.3758949360435287E-2</v>
      </c>
      <c r="G74" s="72">
        <f>('OpH PPI_R'!J74-'OpH PPI_R'!J73)/'OpH PPI_R'!J73</f>
        <v>1.4197791562968834E-2</v>
      </c>
      <c r="H74" s="72">
        <f>('OpH PPI_R'!K74-'OpH PPI_R'!K73)/'OpH PPI_R'!K73</f>
        <v>-8.5815248062717717E-3</v>
      </c>
      <c r="I74" s="72">
        <f>('OpH PPI_R'!L74-'OpH PPI_R'!L73)/'OpH PPI_R'!L73</f>
        <v>-6.5692730953674124E-3</v>
      </c>
      <c r="J74" s="72">
        <f>('OpH PPI_R'!M74-'OpH PPI_R'!M73)/'OpH PPI_R'!M73</f>
        <v>1.0913922913587152E-2</v>
      </c>
      <c r="K74" s="72">
        <f>('OpH PPI_R'!N74-'OpH PPI_R'!N73)/'OpH PPI_R'!N73</f>
        <v>1.9054815630532906E-2</v>
      </c>
      <c r="L74" s="72">
        <f>('OpH PPI_R'!O74-'OpH PPI_R'!O73)/'OpH PPI_R'!O73</f>
        <v>-1.0760376653362087E-2</v>
      </c>
      <c r="M74" s="72">
        <f>('OpH PPI_R'!P74-'OpH PPI_R'!P73)/'OpH PPI_R'!P73</f>
        <v>-5.5219833305992731E-3</v>
      </c>
      <c r="N74" s="72">
        <f>('OpH PPI_R'!Q74-'OpH PPI_R'!Q73)/'OpH PPI_R'!Q73</f>
        <v>4.4702769758881633E-3</v>
      </c>
      <c r="O74" s="72">
        <f>('OpH PPI_R'!R74-'OpH PPI_R'!R73)/'OpH PPI_R'!R73</f>
        <v>4.8104015629505687E-3</v>
      </c>
    </row>
    <row r="75" spans="1:15" x14ac:dyDescent="0.25">
      <c r="A75" s="7" t="s">
        <v>105</v>
      </c>
      <c r="B75" s="72">
        <f>('OpH PPI_R'!E75-'OpH PPI_R'!E74)/'OpH PPI_R'!E74</f>
        <v>-9.2629532256645303E-2</v>
      </c>
      <c r="C75" s="72">
        <f>('OpH PPI_R'!F75-'OpH PPI_R'!F74)/'OpH PPI_R'!F74</f>
        <v>0.12358013610136222</v>
      </c>
      <c r="D75" s="72">
        <f>('OpH PPI_R'!G75-'OpH PPI_R'!G74)/'OpH PPI_R'!G74</f>
        <v>1.8311656910869754E-2</v>
      </c>
      <c r="E75" s="72">
        <f>('OpH PPI_R'!H75-'OpH PPI_R'!H74)/'OpH PPI_R'!H74</f>
        <v>2.6309325917379247E-2</v>
      </c>
      <c r="F75" s="72">
        <f>('OpH PPI_R'!I75-'OpH PPI_R'!I74)/'OpH PPI_R'!I74</f>
        <v>-2.1287987857323007E-3</v>
      </c>
      <c r="G75" s="72">
        <f>('OpH PPI_R'!J75-'OpH PPI_R'!J74)/'OpH PPI_R'!J74</f>
        <v>-1.6325872956370842E-2</v>
      </c>
      <c r="H75" s="72">
        <f>('OpH PPI_R'!K75-'OpH PPI_R'!K74)/'OpH PPI_R'!K74</f>
        <v>8.1870729459898491E-3</v>
      </c>
      <c r="I75" s="72">
        <f>('OpH PPI_R'!L75-'OpH PPI_R'!L74)/'OpH PPI_R'!L74</f>
        <v>4.3598384898461354E-3</v>
      </c>
      <c r="J75" s="72">
        <f>('OpH PPI_R'!M75-'OpH PPI_R'!M74)/'OpH PPI_R'!M74</f>
        <v>1.0632190707908143E-2</v>
      </c>
      <c r="K75" s="72">
        <f>('OpH PPI_R'!N75-'OpH PPI_R'!N74)/'OpH PPI_R'!N74</f>
        <v>-8.8145934628727964E-3</v>
      </c>
      <c r="L75" s="72">
        <f>('OpH PPI_R'!O75-'OpH PPI_R'!O74)/'OpH PPI_R'!O74</f>
        <v>1.4817082745866869E-2</v>
      </c>
      <c r="M75" s="72">
        <f>('OpH PPI_R'!P75-'OpH PPI_R'!P74)/'OpH PPI_R'!P74</f>
        <v>1.9853521481980056E-2</v>
      </c>
      <c r="N75" s="72">
        <f>('OpH PPI_R'!Q75-'OpH PPI_R'!Q74)/'OpH PPI_R'!Q74</f>
        <v>-5.0691600777141733E-3</v>
      </c>
      <c r="O75" s="72">
        <f>('OpH PPI_R'!R75-'OpH PPI_R'!R74)/'OpH PPI_R'!R74</f>
        <v>8.1248947437453471E-3</v>
      </c>
    </row>
    <row r="76" spans="1:15" x14ac:dyDescent="0.25">
      <c r="A76" s="7" t="s">
        <v>106</v>
      </c>
      <c r="B76" s="72">
        <f>('OpH PPI_R'!E76-'OpH PPI_R'!E75)/'OpH PPI_R'!E75</f>
        <v>0.46945175206917539</v>
      </c>
      <c r="C76" s="72">
        <f>('OpH PPI_R'!F76-'OpH PPI_R'!F75)/'OpH PPI_R'!F75</f>
        <v>-6.2694903292651261E-2</v>
      </c>
      <c r="D76" s="72">
        <f>('OpH PPI_R'!G76-'OpH PPI_R'!G75)/'OpH PPI_R'!G75</f>
        <v>6.6780521507928845E-3</v>
      </c>
      <c r="E76" s="72">
        <f>('OpH PPI_R'!H76-'OpH PPI_R'!H75)/'OpH PPI_R'!H75</f>
        <v>4.7453215606220733E-2</v>
      </c>
      <c r="F76" s="72">
        <f>('OpH PPI_R'!I76-'OpH PPI_R'!I75)/'OpH PPI_R'!I75</f>
        <v>3.9316742323609061E-3</v>
      </c>
      <c r="G76" s="72">
        <f>('OpH PPI_R'!J76-'OpH PPI_R'!J75)/'OpH PPI_R'!J75</f>
        <v>-9.6582791169288109E-3</v>
      </c>
      <c r="H76" s="72">
        <f>('OpH PPI_R'!K76-'OpH PPI_R'!K75)/'OpH PPI_R'!K75</f>
        <v>-1.5876296028247718E-2</v>
      </c>
      <c r="I76" s="72">
        <f>('OpH PPI_R'!L76-'OpH PPI_R'!L75)/'OpH PPI_R'!L75</f>
        <v>7.0369982359015657E-3</v>
      </c>
      <c r="J76" s="72">
        <f>('OpH PPI_R'!M76-'OpH PPI_R'!M75)/'OpH PPI_R'!M75</f>
        <v>-2.3920889842344584E-2</v>
      </c>
      <c r="K76" s="72">
        <f>('OpH PPI_R'!N76-'OpH PPI_R'!N75)/'OpH PPI_R'!N75</f>
        <v>2.1228827170979087E-2</v>
      </c>
      <c r="L76" s="72">
        <f>('OpH PPI_R'!O76-'OpH PPI_R'!O75)/'OpH PPI_R'!O75</f>
        <v>4.5962181209616652E-3</v>
      </c>
      <c r="M76" s="72">
        <f>('OpH PPI_R'!P76-'OpH PPI_R'!P75)/'OpH PPI_R'!P75</f>
        <v>2.6335069070849332E-2</v>
      </c>
      <c r="N76" s="72">
        <f>('OpH PPI_R'!Q76-'OpH PPI_R'!Q75)/'OpH PPI_R'!Q75</f>
        <v>-1.2806714560971577E-2</v>
      </c>
      <c r="O76" s="72">
        <f>('OpH PPI_R'!R76-'OpH PPI_R'!R75)/'OpH PPI_R'!R75</f>
        <v>-1.7433466234877387E-2</v>
      </c>
    </row>
    <row r="77" spans="1:15" x14ac:dyDescent="0.25">
      <c r="A77" s="7" t="s">
        <v>107</v>
      </c>
      <c r="B77" s="72">
        <f>('OpH PPI_R'!E77-'OpH PPI_R'!E76)/'OpH PPI_R'!E76</f>
        <v>0.14670908420894971</v>
      </c>
      <c r="C77" s="72">
        <f>('OpH PPI_R'!F77-'OpH PPI_R'!F76)/'OpH PPI_R'!F76</f>
        <v>-2.3757524065878177E-3</v>
      </c>
      <c r="D77" s="72">
        <f>('OpH PPI_R'!G77-'OpH PPI_R'!G76)/'OpH PPI_R'!G76</f>
        <v>7.1205751732207395E-3</v>
      </c>
      <c r="E77" s="72">
        <f>('OpH PPI_R'!H77-'OpH PPI_R'!H76)/'OpH PPI_R'!H76</f>
        <v>-1.9421093593952856E-2</v>
      </c>
      <c r="F77" s="72">
        <f>('OpH PPI_R'!I77-'OpH PPI_R'!I76)/'OpH PPI_R'!I76</f>
        <v>6.2617850165424269E-3</v>
      </c>
      <c r="G77" s="72">
        <f>('OpH PPI_R'!J77-'OpH PPI_R'!J76)/'OpH PPI_R'!J76</f>
        <v>-4.271968830214079E-3</v>
      </c>
      <c r="H77" s="72">
        <f>('OpH PPI_R'!K77-'OpH PPI_R'!K76)/'OpH PPI_R'!K76</f>
        <v>2.1233146281434979E-4</v>
      </c>
      <c r="I77" s="72">
        <f>('OpH PPI_R'!L77-'OpH PPI_R'!L76)/'OpH PPI_R'!L76</f>
        <v>2.6027838960301357E-2</v>
      </c>
      <c r="J77" s="72">
        <f>('OpH PPI_R'!M77-'OpH PPI_R'!M76)/'OpH PPI_R'!M76</f>
        <v>4.8659159540423704E-3</v>
      </c>
      <c r="K77" s="72">
        <f>('OpH PPI_R'!N77-'OpH PPI_R'!N76)/'OpH PPI_R'!N76</f>
        <v>6.6748884693880453E-3</v>
      </c>
      <c r="L77" s="72">
        <f>('OpH PPI_R'!O77-'OpH PPI_R'!O76)/'OpH PPI_R'!O76</f>
        <v>1.252709772486838E-2</v>
      </c>
      <c r="M77" s="72">
        <f>('OpH PPI_R'!P77-'OpH PPI_R'!P76)/'OpH PPI_R'!P76</f>
        <v>1.5000910306788295E-2</v>
      </c>
      <c r="N77" s="72">
        <f>('OpH PPI_R'!Q77-'OpH PPI_R'!Q76)/'OpH PPI_R'!Q76</f>
        <v>2.4882163981730553E-2</v>
      </c>
      <c r="O77" s="72">
        <f>('OpH PPI_R'!R77-'OpH PPI_R'!R76)/'OpH PPI_R'!R76</f>
        <v>3.4715286275708634E-2</v>
      </c>
    </row>
    <row r="78" spans="1:15" x14ac:dyDescent="0.25">
      <c r="A78" s="7" t="s">
        <v>108</v>
      </c>
      <c r="B78" s="72">
        <f>('OpH PPI_R'!E78-'OpH PPI_R'!E77)/'OpH PPI_R'!E77</f>
        <v>-0.15201242637221457</v>
      </c>
      <c r="C78" s="72">
        <f>('OpH PPI_R'!F78-'OpH PPI_R'!F77)/'OpH PPI_R'!F77</f>
        <v>-4.2688742135031633E-2</v>
      </c>
      <c r="D78" s="72">
        <f>('OpH PPI_R'!G78-'OpH PPI_R'!G77)/'OpH PPI_R'!G77</f>
        <v>-2.6754273505741642E-2</v>
      </c>
      <c r="E78" s="72">
        <f>('OpH PPI_R'!H78-'OpH PPI_R'!H77)/'OpH PPI_R'!H77</f>
        <v>-1.7470861534651681E-2</v>
      </c>
      <c r="F78" s="72">
        <f>('OpH PPI_R'!I78-'OpH PPI_R'!I77)/'OpH PPI_R'!I77</f>
        <v>-3.2718261302141519E-2</v>
      </c>
      <c r="G78" s="72">
        <f>('OpH PPI_R'!J78-'OpH PPI_R'!J77)/'OpH PPI_R'!J77</f>
        <v>-3.4845376164004092E-2</v>
      </c>
      <c r="H78" s="72">
        <f>('OpH PPI_R'!K78-'OpH PPI_R'!K77)/'OpH PPI_R'!K77</f>
        <v>4.3104846747746638E-2</v>
      </c>
      <c r="I78" s="72">
        <f>('OpH PPI_R'!L78-'OpH PPI_R'!L77)/'OpH PPI_R'!L77</f>
        <v>-2.3657303526518028E-2</v>
      </c>
      <c r="J78" s="72">
        <f>('OpH PPI_R'!M78-'OpH PPI_R'!M77)/'OpH PPI_R'!M77</f>
        <v>4.7416664087378331E-2</v>
      </c>
      <c r="K78" s="72">
        <f>('OpH PPI_R'!N78-'OpH PPI_R'!N77)/'OpH PPI_R'!N77</f>
        <v>-2.6112729169738641E-2</v>
      </c>
      <c r="L78" s="72">
        <f>('OpH PPI_R'!O78-'OpH PPI_R'!O77)/'OpH PPI_R'!O77</f>
        <v>-2.899720793281186E-2</v>
      </c>
      <c r="M78" s="72">
        <f>('OpH PPI_R'!P78-'OpH PPI_R'!P77)/'OpH PPI_R'!P77</f>
        <v>2.2430934964346047E-2</v>
      </c>
      <c r="N78" s="72">
        <f>('OpH PPI_R'!Q78-'OpH PPI_R'!Q77)/'OpH PPI_R'!Q77</f>
        <v>-4.4768488632256132E-2</v>
      </c>
      <c r="O78" s="72">
        <f>('OpH PPI_R'!R78-'OpH PPI_R'!R77)/'OpH PPI_R'!R77</f>
        <v>-5.2482048868303282E-3</v>
      </c>
    </row>
    <row r="79" spans="1:15" x14ac:dyDescent="0.25">
      <c r="A79" s="7" t="s">
        <v>109</v>
      </c>
      <c r="B79" s="72">
        <f>('OpH PPI_R'!E79-'OpH PPI_R'!E78)/'OpH PPI_R'!E78</f>
        <v>-0.40074864431088125</v>
      </c>
      <c r="C79" s="72">
        <f>('OpH PPI_R'!F79-'OpH PPI_R'!F78)/'OpH PPI_R'!F78</f>
        <v>1.4139607933985479E-2</v>
      </c>
      <c r="D79" s="72">
        <f>('OpH PPI_R'!G79-'OpH PPI_R'!G78)/'OpH PPI_R'!G78</f>
        <v>2.9091510021659023E-2</v>
      </c>
      <c r="E79" s="72">
        <f>('OpH PPI_R'!H79-'OpH PPI_R'!H78)/'OpH PPI_R'!H78</f>
        <v>-4.8277886916209565E-4</v>
      </c>
      <c r="F79" s="72">
        <f>('OpH PPI_R'!I79-'OpH PPI_R'!I78)/'OpH PPI_R'!I78</f>
        <v>5.0751452801207752E-3</v>
      </c>
      <c r="G79" s="72">
        <f>('OpH PPI_R'!J79-'OpH PPI_R'!J78)/'OpH PPI_R'!J78</f>
        <v>2.6107716812508501E-2</v>
      </c>
      <c r="H79" s="72">
        <f>('OpH PPI_R'!K79-'OpH PPI_R'!K78)/'OpH PPI_R'!K78</f>
        <v>1.4585801847682277E-2</v>
      </c>
      <c r="I79" s="72">
        <f>('OpH PPI_R'!L79-'OpH PPI_R'!L78)/'OpH PPI_R'!L78</f>
        <v>2.8172087256742938E-2</v>
      </c>
      <c r="J79" s="72">
        <f>('OpH PPI_R'!M79-'OpH PPI_R'!M78)/'OpH PPI_R'!M78</f>
        <v>-4.5598765848691653E-3</v>
      </c>
      <c r="K79" s="72">
        <f>('OpH PPI_R'!N79-'OpH PPI_R'!N78)/'OpH PPI_R'!N78</f>
        <v>3.4700828965053576E-3</v>
      </c>
      <c r="L79" s="72">
        <f>('OpH PPI_R'!O79-'OpH PPI_R'!O78)/'OpH PPI_R'!O78</f>
        <v>1.695596710660343E-2</v>
      </c>
      <c r="M79" s="72">
        <f>('OpH PPI_R'!P79-'OpH PPI_R'!P78)/'OpH PPI_R'!P78</f>
        <v>-3.8841210912502069E-4</v>
      </c>
      <c r="N79" s="72">
        <f>('OpH PPI_R'!Q79-'OpH PPI_R'!Q78)/'OpH PPI_R'!Q78</f>
        <v>9.0297311154909285E-3</v>
      </c>
      <c r="O79" s="72">
        <f>('OpH PPI_R'!R79-'OpH PPI_R'!R78)/'OpH PPI_R'!R78</f>
        <v>2.0267675416450217E-2</v>
      </c>
    </row>
    <row r="80" spans="1:15" x14ac:dyDescent="0.25">
      <c r="A80" s="7" t="s">
        <v>110</v>
      </c>
      <c r="B80" s="72">
        <f>('OpH PPI_R'!E80-'OpH PPI_R'!E79)/'OpH PPI_R'!E79</f>
        <v>0.45325711442150318</v>
      </c>
      <c r="C80" s="72">
        <f>('OpH PPI_R'!F80-'OpH PPI_R'!F79)/'OpH PPI_R'!F79</f>
        <v>2.2923886961355891E-3</v>
      </c>
      <c r="D80" s="72">
        <f>('OpH PPI_R'!G80-'OpH PPI_R'!G79)/'OpH PPI_R'!G79</f>
        <v>1.6107020719592347E-2</v>
      </c>
      <c r="E80" s="72">
        <f>('OpH PPI_R'!H80-'OpH PPI_R'!H79)/'OpH PPI_R'!H79</f>
        <v>3.5221926056548882E-3</v>
      </c>
      <c r="F80" s="72">
        <f>('OpH PPI_R'!I80-'OpH PPI_R'!I79)/'OpH PPI_R'!I79</f>
        <v>3.2307296842763998E-3</v>
      </c>
      <c r="G80" s="72">
        <f>('OpH PPI_R'!J80-'OpH PPI_R'!J79)/'OpH PPI_R'!J79</f>
        <v>-3.0783829882805331E-2</v>
      </c>
      <c r="H80" s="72">
        <f>('OpH PPI_R'!K80-'OpH PPI_R'!K79)/'OpH PPI_R'!K79</f>
        <v>3.1606127701702337E-3</v>
      </c>
      <c r="I80" s="72">
        <f>('OpH PPI_R'!L80-'OpH PPI_R'!L79)/'OpH PPI_R'!L79</f>
        <v>-4.9469363569126781E-3</v>
      </c>
      <c r="J80" s="72">
        <f>('OpH PPI_R'!M80-'OpH PPI_R'!M79)/'OpH PPI_R'!M79</f>
        <v>-2.7651871321074353E-3</v>
      </c>
      <c r="K80" s="72">
        <f>('OpH PPI_R'!N80-'OpH PPI_R'!N79)/'OpH PPI_R'!N79</f>
        <v>5.8548495396954616E-3</v>
      </c>
      <c r="L80" s="72">
        <f>('OpH PPI_R'!O80-'OpH PPI_R'!O79)/'OpH PPI_R'!O79</f>
        <v>-2.328274517971762E-2</v>
      </c>
      <c r="M80" s="72">
        <f>('OpH PPI_R'!P80-'OpH PPI_R'!P79)/'OpH PPI_R'!P79</f>
        <v>1.5616572135054524E-2</v>
      </c>
      <c r="N80" s="72">
        <f>('OpH PPI_R'!Q80-'OpH PPI_R'!Q79)/'OpH PPI_R'!Q79</f>
        <v>5.9790950569790788E-3</v>
      </c>
      <c r="O80" s="72">
        <f>('OpH PPI_R'!R80-'OpH PPI_R'!R79)/'OpH PPI_R'!R79</f>
        <v>-2.9677642947622063E-3</v>
      </c>
    </row>
    <row r="81" spans="1:15" x14ac:dyDescent="0.25">
      <c r="A81" s="7" t="s">
        <v>111</v>
      </c>
      <c r="B81" s="72">
        <f>('OpH PPI_R'!E81-'OpH PPI_R'!E80)/'OpH PPI_R'!E80</f>
        <v>0.24698425374765762</v>
      </c>
      <c r="C81" s="72">
        <f>('OpH PPI_R'!F81-'OpH PPI_R'!F80)/'OpH PPI_R'!F80</f>
        <v>-2.5064223922559276E-2</v>
      </c>
      <c r="D81" s="72">
        <f>('OpH PPI_R'!G81-'OpH PPI_R'!G80)/'OpH PPI_R'!G80</f>
        <v>-3.1100564019612971E-3</v>
      </c>
      <c r="E81" s="72">
        <f>('OpH PPI_R'!H81-'OpH PPI_R'!H80)/'OpH PPI_R'!H80</f>
        <v>-6.4398272109678217E-3</v>
      </c>
      <c r="F81" s="72">
        <f>('OpH PPI_R'!I81-'OpH PPI_R'!I80)/'OpH PPI_R'!I80</f>
        <v>4.5973324043912904E-3</v>
      </c>
      <c r="G81" s="72">
        <f>('OpH PPI_R'!J81-'OpH PPI_R'!J80)/'OpH PPI_R'!J80</f>
        <v>-7.4580354986850212E-3</v>
      </c>
      <c r="H81" s="72">
        <f>('OpH PPI_R'!K81-'OpH PPI_R'!K80)/'OpH PPI_R'!K80</f>
        <v>-1.0642265070551471E-3</v>
      </c>
      <c r="I81" s="72">
        <f>('OpH PPI_R'!L81-'OpH PPI_R'!L80)/'OpH PPI_R'!L80</f>
        <v>-8.4755647517232354E-4</v>
      </c>
      <c r="J81" s="72">
        <f>('OpH PPI_R'!M81-'OpH PPI_R'!M80)/'OpH PPI_R'!M80</f>
        <v>3.3206757326716949E-2</v>
      </c>
      <c r="K81" s="72">
        <f>('OpH PPI_R'!N81-'OpH PPI_R'!N80)/'OpH PPI_R'!N80</f>
        <v>-1.7743019850649643E-2</v>
      </c>
      <c r="L81" s="72">
        <f>('OpH PPI_R'!O81-'OpH PPI_R'!O80)/'OpH PPI_R'!O80</f>
        <v>2.1155795972646951E-2</v>
      </c>
      <c r="M81" s="72">
        <f>('OpH PPI_R'!P81-'OpH PPI_R'!P80)/'OpH PPI_R'!P80</f>
        <v>1.259035816022536E-2</v>
      </c>
      <c r="N81" s="72">
        <f>('OpH PPI_R'!Q81-'OpH PPI_R'!Q80)/'OpH PPI_R'!Q80</f>
        <v>-2.1084812872864775E-2</v>
      </c>
      <c r="O81" s="72">
        <f>('OpH PPI_R'!R81-'OpH PPI_R'!R80)/'OpH PPI_R'!R80</f>
        <v>1.399167524496852E-2</v>
      </c>
    </row>
    <row r="82" spans="1:15" x14ac:dyDescent="0.25">
      <c r="A82" s="7" t="s">
        <v>112</v>
      </c>
      <c r="B82" s="72">
        <f>('OpH PPI_R'!E82-'OpH PPI_R'!E81)/'OpH PPI_R'!E81</f>
        <v>-6.5102048605942819E-2</v>
      </c>
      <c r="C82" s="72">
        <f>('OpH PPI_R'!F82-'OpH PPI_R'!F81)/'OpH PPI_R'!F81</f>
        <v>-2.5230782769047515E-3</v>
      </c>
      <c r="D82" s="72">
        <f>('OpH PPI_R'!G82-'OpH PPI_R'!G81)/'OpH PPI_R'!G81</f>
        <v>3.9698006676136743E-3</v>
      </c>
      <c r="E82" s="72">
        <f>('OpH PPI_R'!H82-'OpH PPI_R'!H81)/'OpH PPI_R'!H81</f>
        <v>-1.3273473659128177E-2</v>
      </c>
      <c r="F82" s="72">
        <f>('OpH PPI_R'!I82-'OpH PPI_R'!I81)/'OpH PPI_R'!I81</f>
        <v>3.3897199934887753E-2</v>
      </c>
      <c r="G82" s="72">
        <f>('OpH PPI_R'!J82-'OpH PPI_R'!J81)/'OpH PPI_R'!J81</f>
        <v>9.4924750607389471E-3</v>
      </c>
      <c r="H82" s="72">
        <f>('OpH PPI_R'!K82-'OpH PPI_R'!K81)/'OpH PPI_R'!K81</f>
        <v>-9.313357083048779E-4</v>
      </c>
      <c r="I82" s="72">
        <f>('OpH PPI_R'!L82-'OpH PPI_R'!L81)/'OpH PPI_R'!L81</f>
        <v>9.3964981916748683E-3</v>
      </c>
      <c r="J82" s="72">
        <f>('OpH PPI_R'!M82-'OpH PPI_R'!M81)/'OpH PPI_R'!M81</f>
        <v>-1.0175462441266844E-3</v>
      </c>
      <c r="K82" s="72">
        <f>('OpH PPI_R'!N82-'OpH PPI_R'!N81)/'OpH PPI_R'!N81</f>
        <v>-4.7449562179030826E-3</v>
      </c>
      <c r="L82" s="72">
        <f>('OpH PPI_R'!O82-'OpH PPI_R'!O81)/'OpH PPI_R'!O81</f>
        <v>2.2100793534099678E-2</v>
      </c>
      <c r="M82" s="72">
        <f>('OpH PPI_R'!P82-'OpH PPI_R'!P81)/'OpH PPI_R'!P81</f>
        <v>-4.120390541900678E-4</v>
      </c>
      <c r="N82" s="72">
        <f>('OpH PPI_R'!Q82-'OpH PPI_R'!Q81)/'OpH PPI_R'!Q81</f>
        <v>1.8128360371908736E-2</v>
      </c>
      <c r="O82" s="72">
        <f>('OpH PPI_R'!R82-'OpH PPI_R'!R81)/'OpH PPI_R'!R81</f>
        <v>1.1988648669714705E-2</v>
      </c>
    </row>
    <row r="83" spans="1:15" x14ac:dyDescent="0.25">
      <c r="A83" s="7" t="s">
        <v>113</v>
      </c>
      <c r="B83" s="72">
        <f>('OpH PPI_R'!E83-'OpH PPI_R'!E82)/'OpH PPI_R'!E82</f>
        <v>-3.9634499777200169E-2</v>
      </c>
      <c r="C83" s="72">
        <f>('OpH PPI_R'!F83-'OpH PPI_R'!F82)/'OpH PPI_R'!F82</f>
        <v>6.3048457845933138E-4</v>
      </c>
      <c r="D83" s="72">
        <f>('OpH PPI_R'!G83-'OpH PPI_R'!G82)/'OpH PPI_R'!G82</f>
        <v>3.0351081826938625E-3</v>
      </c>
      <c r="E83" s="72">
        <f>('OpH PPI_R'!H83-'OpH PPI_R'!H82)/'OpH PPI_R'!H82</f>
        <v>9.0851845015896236E-3</v>
      </c>
      <c r="F83" s="72">
        <f>('OpH PPI_R'!I83-'OpH PPI_R'!I82)/'OpH PPI_R'!I82</f>
        <v>3.5503861969443181E-3</v>
      </c>
      <c r="G83" s="72">
        <f>('OpH PPI_R'!J83-'OpH PPI_R'!J82)/'OpH PPI_R'!J82</f>
        <v>2.4026450241192147E-2</v>
      </c>
      <c r="H83" s="72">
        <f>('OpH PPI_R'!K83-'OpH PPI_R'!K82)/'OpH PPI_R'!K82</f>
        <v>-2.0773535872351634E-3</v>
      </c>
      <c r="I83" s="72">
        <f>('OpH PPI_R'!L83-'OpH PPI_R'!L82)/'OpH PPI_R'!L82</f>
        <v>-5.8309613509273175E-2</v>
      </c>
      <c r="J83" s="72">
        <f>('OpH PPI_R'!M83-'OpH PPI_R'!M82)/'OpH PPI_R'!M82</f>
        <v>8.9550568188187692E-3</v>
      </c>
      <c r="K83" s="72">
        <f>('OpH PPI_R'!N83-'OpH PPI_R'!N82)/'OpH PPI_R'!N82</f>
        <v>3.8641484393619877E-2</v>
      </c>
      <c r="L83" s="72">
        <f>('OpH PPI_R'!O83-'OpH PPI_R'!O82)/'OpH PPI_R'!O82</f>
        <v>-1.3034759589946113E-3</v>
      </c>
      <c r="M83" s="72">
        <f>('OpH PPI_R'!P83-'OpH PPI_R'!P82)/'OpH PPI_R'!P82</f>
        <v>1.0126189377138457E-2</v>
      </c>
      <c r="N83" s="72">
        <f>('OpH PPI_R'!Q83-'OpH PPI_R'!Q82)/'OpH PPI_R'!Q82</f>
        <v>-3.2836425599965368E-3</v>
      </c>
      <c r="O83" s="72">
        <f>('OpH PPI_R'!R83-'OpH PPI_R'!R82)/'OpH PPI_R'!R82</f>
        <v>-7.9011432709785341E-3</v>
      </c>
    </row>
    <row r="84" spans="1:15" x14ac:dyDescent="0.25">
      <c r="A84" s="7" t="s">
        <v>114</v>
      </c>
      <c r="B84" s="72">
        <f>('OpH PPI_R'!E84-'OpH PPI_R'!E83)/'OpH PPI_R'!E83</f>
        <v>-2.8928831326226413E-2</v>
      </c>
      <c r="C84" s="72">
        <f>('OpH PPI_R'!F84-'OpH PPI_R'!F83)/'OpH PPI_R'!F83</f>
        <v>-1.1073835187870832E-2</v>
      </c>
      <c r="D84" s="72">
        <f>('OpH PPI_R'!G84-'OpH PPI_R'!G83)/'OpH PPI_R'!G83</f>
        <v>-2.242372316039935E-2</v>
      </c>
      <c r="E84" s="72">
        <f>('OpH PPI_R'!H84-'OpH PPI_R'!H83)/'OpH PPI_R'!H83</f>
        <v>-2.4476906784676108E-2</v>
      </c>
      <c r="F84" s="72">
        <f>('OpH PPI_R'!I84-'OpH PPI_R'!I83)/'OpH PPI_R'!I83</f>
        <v>-1.6103335370933937E-3</v>
      </c>
      <c r="G84" s="72">
        <f>('OpH PPI_R'!J84-'OpH PPI_R'!J83)/'OpH PPI_R'!J83</f>
        <v>3.8886712187200432E-3</v>
      </c>
      <c r="H84" s="72">
        <f>('OpH PPI_R'!K84-'OpH PPI_R'!K83)/'OpH PPI_R'!K83</f>
        <v>-8.812136991262938E-3</v>
      </c>
      <c r="I84" s="72">
        <f>('OpH PPI_R'!L84-'OpH PPI_R'!L83)/'OpH PPI_R'!L83</f>
        <v>1.3558938521448674E-3</v>
      </c>
      <c r="J84" s="72">
        <f>('OpH PPI_R'!M84-'OpH PPI_R'!M83)/'OpH PPI_R'!M83</f>
        <v>6.650924095200998E-3</v>
      </c>
      <c r="K84" s="72">
        <f>('OpH PPI_R'!N84-'OpH PPI_R'!N83)/'OpH PPI_R'!N83</f>
        <v>1.0663076798319416E-2</v>
      </c>
      <c r="L84" s="72">
        <f>('OpH PPI_R'!O84-'OpH PPI_R'!O83)/'OpH PPI_R'!O83</f>
        <v>2.7199998828115668E-3</v>
      </c>
      <c r="M84" s="72">
        <f>('OpH PPI_R'!P84-'OpH PPI_R'!P83)/'OpH PPI_R'!P83</f>
        <v>-9.6159867377866299E-4</v>
      </c>
      <c r="N84" s="72">
        <f>('OpH PPI_R'!Q84-'OpH PPI_R'!Q83)/'OpH PPI_R'!Q83</f>
        <v>-1.0247179172090892E-2</v>
      </c>
      <c r="O84" s="72">
        <f>('OpH PPI_R'!R84-'OpH PPI_R'!R83)/'OpH PPI_R'!R83</f>
        <v>3.8922456688226403E-4</v>
      </c>
    </row>
    <row r="85" spans="1:15" x14ac:dyDescent="0.25">
      <c r="A85" s="7" t="s">
        <v>115</v>
      </c>
      <c r="B85" s="72">
        <f>('OpH PPI_R'!E85-'OpH PPI_R'!E84)/'OpH PPI_R'!E84</f>
        <v>-0.14123434878918875</v>
      </c>
      <c r="C85" s="72">
        <f>('OpH PPI_R'!F85-'OpH PPI_R'!F84)/'OpH PPI_R'!F84</f>
        <v>6.0422369741127399E-2</v>
      </c>
      <c r="D85" s="72">
        <f>('OpH PPI_R'!G85-'OpH PPI_R'!G84)/'OpH PPI_R'!G84</f>
        <v>-8.5769556724535137E-3</v>
      </c>
      <c r="E85" s="72">
        <f>('OpH PPI_R'!H85-'OpH PPI_R'!H84)/'OpH PPI_R'!H84</f>
        <v>8.2244286868274376E-3</v>
      </c>
      <c r="F85" s="72">
        <f>('OpH PPI_R'!I85-'OpH PPI_R'!I84)/'OpH PPI_R'!I84</f>
        <v>1.4551415035271034E-2</v>
      </c>
      <c r="G85" s="72">
        <f>('OpH PPI_R'!J85-'OpH PPI_R'!J84)/'OpH PPI_R'!J84</f>
        <v>1.0344226792026567E-2</v>
      </c>
      <c r="H85" s="72">
        <f>('OpH PPI_R'!K85-'OpH PPI_R'!K84)/'OpH PPI_R'!K84</f>
        <v>3.8034850967969588E-2</v>
      </c>
      <c r="I85" s="72">
        <f>('OpH PPI_R'!L85-'OpH PPI_R'!L84)/'OpH PPI_R'!L84</f>
        <v>-3.36269135077402E-4</v>
      </c>
      <c r="J85" s="72">
        <f>('OpH PPI_R'!M85-'OpH PPI_R'!M84)/'OpH PPI_R'!M84</f>
        <v>3.3381774543281054E-3</v>
      </c>
      <c r="K85" s="72">
        <f>('OpH PPI_R'!N85-'OpH PPI_R'!N84)/'OpH PPI_R'!N84</f>
        <v>4.9590720867631451E-2</v>
      </c>
      <c r="L85" s="72">
        <f>('OpH PPI_R'!O85-'OpH PPI_R'!O84)/'OpH PPI_R'!O84</f>
        <v>9.6689881778466279E-3</v>
      </c>
      <c r="M85" s="72">
        <f>('OpH PPI_R'!P85-'OpH PPI_R'!P84)/'OpH PPI_R'!P84</f>
        <v>1.9377714729573069E-2</v>
      </c>
      <c r="N85" s="72">
        <f>('OpH PPI_R'!Q85-'OpH PPI_R'!Q84)/'OpH PPI_R'!Q84</f>
        <v>3.3888066943112728E-2</v>
      </c>
      <c r="O85" s="72">
        <f>('OpH PPI_R'!R85-'OpH PPI_R'!R84)/'OpH PPI_R'!R84</f>
        <v>-3.0679059473415907E-3</v>
      </c>
    </row>
    <row r="86" spans="1:15" x14ac:dyDescent="0.25">
      <c r="A86" s="7" t="s">
        <v>116</v>
      </c>
      <c r="B86" s="72">
        <f>('OpH PPI_R'!E86-'OpH PPI_R'!E85)/'OpH PPI_R'!E85</f>
        <v>-0.17781065098286652</v>
      </c>
      <c r="C86" s="72">
        <f>('OpH PPI_R'!F86-'OpH PPI_R'!F85)/'OpH PPI_R'!F85</f>
        <v>2.5866345921859563E-2</v>
      </c>
      <c r="D86" s="72">
        <f>('OpH PPI_R'!G86-'OpH PPI_R'!G85)/'OpH PPI_R'!G85</f>
        <v>4.6589273051594587E-3</v>
      </c>
      <c r="E86" s="72">
        <f>('OpH PPI_R'!H86-'OpH PPI_R'!H85)/'OpH PPI_R'!H85</f>
        <v>3.5876259836440591E-2</v>
      </c>
      <c r="F86" s="72">
        <f>('OpH PPI_R'!I86-'OpH PPI_R'!I85)/'OpH PPI_R'!I85</f>
        <v>-2.0259070402600669E-2</v>
      </c>
      <c r="G86" s="72">
        <f>('OpH PPI_R'!J86-'OpH PPI_R'!J85)/'OpH PPI_R'!J85</f>
        <v>4.8888454346566121E-3</v>
      </c>
      <c r="H86" s="72">
        <f>('OpH PPI_R'!K86-'OpH PPI_R'!K85)/'OpH PPI_R'!K85</f>
        <v>-1.2497785789242613E-2</v>
      </c>
      <c r="I86" s="72">
        <f>('OpH PPI_R'!L86-'OpH PPI_R'!L85)/'OpH PPI_R'!L85</f>
        <v>2.7503344742810409E-2</v>
      </c>
      <c r="J86" s="72">
        <f>('OpH PPI_R'!M86-'OpH PPI_R'!M85)/'OpH PPI_R'!M85</f>
        <v>-1.3815471983824796E-3</v>
      </c>
      <c r="K86" s="72">
        <f>('OpH PPI_R'!N86-'OpH PPI_R'!N85)/'OpH PPI_R'!N85</f>
        <v>-1.8682261268407933E-2</v>
      </c>
      <c r="L86" s="72">
        <f>('OpH PPI_R'!O86-'OpH PPI_R'!O85)/'OpH PPI_R'!O85</f>
        <v>8.8986377828405468E-3</v>
      </c>
      <c r="M86" s="72">
        <f>('OpH PPI_R'!P86-'OpH PPI_R'!P85)/'OpH PPI_R'!P85</f>
        <v>-1.8620667208708529E-3</v>
      </c>
      <c r="N86" s="72">
        <f>('OpH PPI_R'!Q86-'OpH PPI_R'!Q85)/'OpH PPI_R'!Q85</f>
        <v>-3.5847393601990108E-3</v>
      </c>
      <c r="O86" s="72">
        <f>('OpH PPI_R'!R86-'OpH PPI_R'!R85)/'OpH PPI_R'!R85</f>
        <v>1.810446287289625E-2</v>
      </c>
    </row>
    <row r="87" spans="1:15" x14ac:dyDescent="0.25">
      <c r="A87" s="7" t="s">
        <v>117</v>
      </c>
      <c r="B87" s="72">
        <f>('OpH PPI_R'!E87-'OpH PPI_R'!E86)/'OpH PPI_R'!E86</f>
        <v>0.11775515351325086</v>
      </c>
      <c r="C87" s="72">
        <f>('OpH PPI_R'!F87-'OpH PPI_R'!F86)/'OpH PPI_R'!F86</f>
        <v>-0.16609347514547129</v>
      </c>
      <c r="D87" s="72">
        <f>('OpH PPI_R'!G87-'OpH PPI_R'!G86)/'OpH PPI_R'!G86</f>
        <v>-2.2136076060969923E-3</v>
      </c>
      <c r="E87" s="72">
        <f>('OpH PPI_R'!H87-'OpH PPI_R'!H86)/'OpH PPI_R'!H86</f>
        <v>-2.2004863407910611E-2</v>
      </c>
      <c r="F87" s="72">
        <f>('OpH PPI_R'!I87-'OpH PPI_R'!I86)/'OpH PPI_R'!I86</f>
        <v>8.6024640405155551E-3</v>
      </c>
      <c r="G87" s="72">
        <f>('OpH PPI_R'!J87-'OpH PPI_R'!J86)/'OpH PPI_R'!J86</f>
        <v>-2.6588809653168278E-2</v>
      </c>
      <c r="H87" s="72">
        <f>('OpH PPI_R'!K87-'OpH PPI_R'!K86)/'OpH PPI_R'!K86</f>
        <v>2.5332811279910293E-2</v>
      </c>
      <c r="I87" s="72">
        <f>('OpH PPI_R'!L87-'OpH PPI_R'!L86)/'OpH PPI_R'!L86</f>
        <v>8.7853053780425905E-3</v>
      </c>
      <c r="J87" s="72">
        <f>('OpH PPI_R'!M87-'OpH PPI_R'!M86)/'OpH PPI_R'!M86</f>
        <v>5.1814593818931259E-3</v>
      </c>
      <c r="K87" s="72">
        <f>('OpH PPI_R'!N87-'OpH PPI_R'!N86)/'OpH PPI_R'!N86</f>
        <v>-1.2055947930302076E-2</v>
      </c>
      <c r="L87" s="72">
        <f>('OpH PPI_R'!O87-'OpH PPI_R'!O86)/'OpH PPI_R'!O86</f>
        <v>-1.4866038695044121E-2</v>
      </c>
      <c r="M87" s="72">
        <f>('OpH PPI_R'!P87-'OpH PPI_R'!P86)/'OpH PPI_R'!P86</f>
        <v>-1.0218032336517979E-3</v>
      </c>
      <c r="N87" s="72">
        <f>('OpH PPI_R'!Q87-'OpH PPI_R'!Q86)/'OpH PPI_R'!Q86</f>
        <v>1.4297479351844389E-2</v>
      </c>
      <c r="O87" s="72">
        <f>('OpH PPI_R'!R87-'OpH PPI_R'!R86)/'OpH PPI_R'!R86</f>
        <v>-4.2049436313841282E-3</v>
      </c>
    </row>
    <row r="88" spans="1:15" x14ac:dyDescent="0.25">
      <c r="A88" s="7" t="s">
        <v>118</v>
      </c>
      <c r="B88" s="72" t="e">
        <f>('OpH PPI_R'!E88-'OpH PPI_R'!E87)/'OpH PPI_R'!E87</f>
        <v>#DIV/0!</v>
      </c>
      <c r="C88" s="72">
        <f>('OpH PPI_R'!F88-'OpH PPI_R'!F87)/'OpH PPI_R'!F87</f>
        <v>8.5322627757801792E-2</v>
      </c>
      <c r="D88" s="72">
        <f>('OpH PPI_R'!G88-'OpH PPI_R'!G87)/'OpH PPI_R'!G87</f>
        <v>-8.2797665383938235E-3</v>
      </c>
      <c r="E88" s="72">
        <f>('OpH PPI_R'!H88-'OpH PPI_R'!H87)/'OpH PPI_R'!H87</f>
        <v>1.3284279811610188E-2</v>
      </c>
      <c r="F88" s="72">
        <f>('OpH PPI_R'!I88-'OpH PPI_R'!I87)/'OpH PPI_R'!I87</f>
        <v>1.1032193038248102E-2</v>
      </c>
      <c r="G88" s="72">
        <f>('OpH PPI_R'!J88-'OpH PPI_R'!J87)/'OpH PPI_R'!J87</f>
        <v>1.2658859024982214E-2</v>
      </c>
      <c r="H88" s="72">
        <f>('OpH PPI_R'!K88-'OpH PPI_R'!K87)/'OpH PPI_R'!K87</f>
        <v>2.0344128340527203E-2</v>
      </c>
      <c r="I88" s="72">
        <f>('OpH PPI_R'!L88-'OpH PPI_R'!L87)/'OpH PPI_R'!L87</f>
        <v>-1.5193058484037872E-3</v>
      </c>
      <c r="J88" s="72">
        <f>('OpH PPI_R'!M88-'OpH PPI_R'!M87)/'OpH PPI_R'!M87</f>
        <v>1.3696769516038123E-2</v>
      </c>
      <c r="K88" s="72">
        <f>('OpH PPI_R'!N88-'OpH PPI_R'!N87)/'OpH PPI_R'!N87</f>
        <v>-8.4101453881715825E-3</v>
      </c>
      <c r="L88" s="72">
        <f>('OpH PPI_R'!O88-'OpH PPI_R'!O87)/'OpH PPI_R'!O87</f>
        <v>1.0859842499123784E-2</v>
      </c>
      <c r="M88" s="72">
        <f>('OpH PPI_R'!P88-'OpH PPI_R'!P87)/'OpH PPI_R'!P87</f>
        <v>-2.6121662685808743E-2</v>
      </c>
      <c r="N88" s="72">
        <f>('OpH PPI_R'!Q88-'OpH PPI_R'!Q87)/'OpH PPI_R'!Q87</f>
        <v>1.048277319658129E-3</v>
      </c>
      <c r="O88" s="72">
        <f>('OpH PPI_R'!R88-'OpH PPI_R'!R87)/'OpH PPI_R'!R87</f>
        <v>4.0454265914517552E-3</v>
      </c>
    </row>
    <row r="89" spans="1:15" x14ac:dyDescent="0.25">
      <c r="A89" s="7" t="s">
        <v>119</v>
      </c>
      <c r="B89" s="72" t="e">
        <f>('OpH PPI_R'!E89-'OpH PPI_R'!E88)/'OpH PPI_R'!E88</f>
        <v>#DIV/0!</v>
      </c>
      <c r="C89" s="72">
        <f>('OpH PPI_R'!F89-'OpH PPI_R'!F88)/'OpH PPI_R'!F88</f>
        <v>8.783678497945574E-2</v>
      </c>
      <c r="D89" s="72">
        <f>('OpH PPI_R'!G89-'OpH PPI_R'!G88)/'OpH PPI_R'!G88</f>
        <v>3.4126431744729473E-3</v>
      </c>
      <c r="E89" s="72">
        <f>('OpH PPI_R'!H89-'OpH PPI_R'!H88)/'OpH PPI_R'!H88</f>
        <v>-1.2505885590290715E-3</v>
      </c>
      <c r="F89" s="72">
        <f>('OpH PPI_R'!I89-'OpH PPI_R'!I88)/'OpH PPI_R'!I88</f>
        <v>6.1192442878827821E-3</v>
      </c>
      <c r="G89" s="72">
        <f>('OpH PPI_R'!J89-'OpH PPI_R'!J88)/'OpH PPI_R'!J88</f>
        <v>2.3109573244573466E-3</v>
      </c>
      <c r="H89" s="72">
        <f>('OpH PPI_R'!K89-'OpH PPI_R'!K88)/'OpH PPI_R'!K88</f>
        <v>-3.8203776675961705E-2</v>
      </c>
      <c r="I89" s="72">
        <f>('OpH PPI_R'!L89-'OpH PPI_R'!L88)/'OpH PPI_R'!L88</f>
        <v>-1.2905320514785573E-2</v>
      </c>
      <c r="J89" s="72">
        <f>('OpH PPI_R'!M89-'OpH PPI_R'!M88)/'OpH PPI_R'!M88</f>
        <v>-2.2491959684281457E-2</v>
      </c>
      <c r="K89" s="72">
        <f>('OpH PPI_R'!N89-'OpH PPI_R'!N88)/'OpH PPI_R'!N88</f>
        <v>-2.6325869623494959E-2</v>
      </c>
      <c r="L89" s="72">
        <f>('OpH PPI_R'!O89-'OpH PPI_R'!O88)/'OpH PPI_R'!O88</f>
        <v>-1.3999737147425727E-4</v>
      </c>
      <c r="M89" s="72">
        <f>('OpH PPI_R'!P89-'OpH PPI_R'!P88)/'OpH PPI_R'!P88</f>
        <v>2.2132303426295349E-2</v>
      </c>
      <c r="N89" s="72">
        <f>('OpH PPI_R'!Q89-'OpH PPI_R'!Q88)/'OpH PPI_R'!Q88</f>
        <v>-3.4483566322420496E-3</v>
      </c>
      <c r="O89" s="72">
        <f>('OpH PPI_R'!R89-'OpH PPI_R'!R88)/'OpH PPI_R'!R88</f>
        <v>-1.6759595664299159E-2</v>
      </c>
    </row>
    <row r="90" spans="1:15" x14ac:dyDescent="0.25">
      <c r="A90" s="7" t="s">
        <v>120</v>
      </c>
      <c r="B90" s="72" t="e">
        <f>('OpH PPI_R'!E90-'OpH PPI_R'!E89)/'OpH PPI_R'!E89</f>
        <v>#DIV/0!</v>
      </c>
      <c r="C90" s="72">
        <f>('OpH PPI_R'!F90-'OpH PPI_R'!F89)/'OpH PPI_R'!F89</f>
        <v>0.12014298163618556</v>
      </c>
      <c r="D90" s="72">
        <f>('OpH PPI_R'!G90-'OpH PPI_R'!G89)/'OpH PPI_R'!G89</f>
        <v>3.6220262758234578E-3</v>
      </c>
      <c r="E90" s="72">
        <f>('OpH PPI_R'!H90-'OpH PPI_R'!H89)/'OpH PPI_R'!H89</f>
        <v>-1.7948507749320095E-2</v>
      </c>
      <c r="F90" s="72">
        <f>('OpH PPI_R'!I90-'OpH PPI_R'!I89)/'OpH PPI_R'!I89</f>
        <v>1.7109832246219852E-2</v>
      </c>
      <c r="G90" s="72">
        <f>('OpH PPI_R'!J90-'OpH PPI_R'!J89)/'OpH PPI_R'!J89</f>
        <v>3.6234614368294091E-3</v>
      </c>
      <c r="H90" s="72">
        <f>('OpH PPI_R'!K90-'OpH PPI_R'!K89)/'OpH PPI_R'!K89</f>
        <v>2.3516646195965388E-2</v>
      </c>
      <c r="I90" s="72">
        <f>('OpH PPI_R'!L90-'OpH PPI_R'!L89)/'OpH PPI_R'!L89</f>
        <v>2.7569915655522833E-3</v>
      </c>
      <c r="J90" s="72">
        <f>('OpH PPI_R'!M90-'OpH PPI_R'!M89)/'OpH PPI_R'!M89</f>
        <v>-1.4006676902606036E-3</v>
      </c>
      <c r="K90" s="72">
        <f>('OpH PPI_R'!N90-'OpH PPI_R'!N89)/'OpH PPI_R'!N89</f>
        <v>-3.7497094019276049E-3</v>
      </c>
      <c r="L90" s="72">
        <f>('OpH PPI_R'!O90-'OpH PPI_R'!O89)/'OpH PPI_R'!O89</f>
        <v>5.9819512867444278E-3</v>
      </c>
      <c r="M90" s="72">
        <f>('OpH PPI_R'!P90-'OpH PPI_R'!P89)/'OpH PPI_R'!P89</f>
        <v>1.5536885687478404E-2</v>
      </c>
      <c r="N90" s="72">
        <f>('OpH PPI_R'!Q90-'OpH PPI_R'!Q89)/'OpH PPI_R'!Q89</f>
        <v>1.2912285643684523E-2</v>
      </c>
      <c r="O90" s="72">
        <f>('OpH PPI_R'!R90-'OpH PPI_R'!R89)/'OpH PPI_R'!R89</f>
        <v>2.5403111768063327E-2</v>
      </c>
    </row>
    <row r="91" spans="1:15" x14ac:dyDescent="0.25">
      <c r="A91" s="7" t="s">
        <v>121</v>
      </c>
      <c r="B91" s="72" t="e">
        <f>('OpH PPI_R'!E91-'OpH PPI_R'!E90)/'OpH PPI_R'!E90</f>
        <v>#DIV/0!</v>
      </c>
      <c r="C91" s="72">
        <f>('OpH PPI_R'!F91-'OpH PPI_R'!F90)/'OpH PPI_R'!F90</f>
        <v>-4.4614896563026751E-2</v>
      </c>
      <c r="D91" s="72">
        <f>('OpH PPI_R'!G91-'OpH PPI_R'!G90)/'OpH PPI_R'!G90</f>
        <v>1.7197680100389204E-2</v>
      </c>
      <c r="E91" s="72">
        <f>('OpH PPI_R'!H91-'OpH PPI_R'!H90)/'OpH PPI_R'!H90</f>
        <v>-7.6415296164231974E-3</v>
      </c>
      <c r="F91" s="72">
        <f>('OpH PPI_R'!I91-'OpH PPI_R'!I90)/'OpH PPI_R'!I90</f>
        <v>8.9983629805036915E-3</v>
      </c>
      <c r="G91" s="72">
        <f>('OpH PPI_R'!J91-'OpH PPI_R'!J90)/'OpH PPI_R'!J90</f>
        <v>-1.7740526537230381E-2</v>
      </c>
      <c r="H91" s="72">
        <f>('OpH PPI_R'!K91-'OpH PPI_R'!K90)/'OpH PPI_R'!K90</f>
        <v>-2.926352755091002E-2</v>
      </c>
      <c r="I91" s="72">
        <f>('OpH PPI_R'!L91-'OpH PPI_R'!L90)/'OpH PPI_R'!L90</f>
        <v>1.3830703845710234E-2</v>
      </c>
      <c r="J91" s="72">
        <f>('OpH PPI_R'!M91-'OpH PPI_R'!M90)/'OpH PPI_R'!M90</f>
        <v>1.6633815509634366E-2</v>
      </c>
      <c r="K91" s="72">
        <f>('OpH PPI_R'!N91-'OpH PPI_R'!N90)/'OpH PPI_R'!N90</f>
        <v>-1.9117787542027521E-2</v>
      </c>
      <c r="L91" s="72">
        <f>('OpH PPI_R'!O91-'OpH PPI_R'!O90)/'OpH PPI_R'!O90</f>
        <v>2.9368064627501075E-2</v>
      </c>
      <c r="M91" s="72">
        <f>('OpH PPI_R'!P91-'OpH PPI_R'!P90)/'OpH PPI_R'!P90</f>
        <v>-9.2288473185574687E-3</v>
      </c>
      <c r="N91" s="72">
        <f>('OpH PPI_R'!Q91-'OpH PPI_R'!Q90)/'OpH PPI_R'!Q90</f>
        <v>-1.2377351684962871E-2</v>
      </c>
      <c r="O91" s="72">
        <f>('OpH PPI_R'!R91-'OpH PPI_R'!R90)/'OpH PPI_R'!R90</f>
        <v>5.4344726974681198E-3</v>
      </c>
    </row>
    <row r="92" spans="1:15" x14ac:dyDescent="0.25">
      <c r="A92" s="7" t="s">
        <v>122</v>
      </c>
      <c r="B92" s="72" t="e">
        <f>('OpH PPI_R'!E92-'OpH PPI_R'!E91)/'OpH PPI_R'!E91</f>
        <v>#DIV/0!</v>
      </c>
      <c r="C92" s="72">
        <f>('OpH PPI_R'!F92-'OpH PPI_R'!F91)/'OpH PPI_R'!F91</f>
        <v>-7.8126959147151679E-3</v>
      </c>
      <c r="D92" s="72">
        <f>('OpH PPI_R'!G92-'OpH PPI_R'!G91)/'OpH PPI_R'!G91</f>
        <v>-4.081075928632499E-3</v>
      </c>
      <c r="E92" s="72">
        <f>('OpH PPI_R'!H92-'OpH PPI_R'!H91)/'OpH PPI_R'!H91</f>
        <v>2.548242707975262E-2</v>
      </c>
      <c r="F92" s="72">
        <f>('OpH PPI_R'!I92-'OpH PPI_R'!I91)/'OpH PPI_R'!I91</f>
        <v>1.53057470236138E-2</v>
      </c>
      <c r="G92" s="72">
        <f>('OpH PPI_R'!J92-'OpH PPI_R'!J91)/'OpH PPI_R'!J91</f>
        <v>5.3986369613143693E-3</v>
      </c>
      <c r="H92" s="72">
        <f>('OpH PPI_R'!K92-'OpH PPI_R'!K91)/'OpH PPI_R'!K91</f>
        <v>2.2306888067930578E-2</v>
      </c>
      <c r="I92" s="72">
        <f>('OpH PPI_R'!L92-'OpH PPI_R'!L91)/'OpH PPI_R'!L91</f>
        <v>9.8558055775739076E-3</v>
      </c>
      <c r="J92" s="72">
        <f>('OpH PPI_R'!M92-'OpH PPI_R'!M91)/'OpH PPI_R'!M91</f>
        <v>-2.2625167957611991E-2</v>
      </c>
      <c r="K92" s="72">
        <f>('OpH PPI_R'!N92-'OpH PPI_R'!N91)/'OpH PPI_R'!N91</f>
        <v>6.6941266020192737E-3</v>
      </c>
      <c r="L92" s="72">
        <f>('OpH PPI_R'!O92-'OpH PPI_R'!O91)/'OpH PPI_R'!O91</f>
        <v>-5.0467899727025948E-4</v>
      </c>
      <c r="M92" s="72">
        <f>('OpH PPI_R'!P92-'OpH PPI_R'!P91)/'OpH PPI_R'!P91</f>
        <v>-9.0657769427384856E-3</v>
      </c>
      <c r="N92" s="72">
        <f>('OpH PPI_R'!Q92-'OpH PPI_R'!Q91)/'OpH PPI_R'!Q91</f>
        <v>6.0536779415725557E-2</v>
      </c>
      <c r="O92" s="72">
        <f>('OpH PPI_R'!R92-'OpH PPI_R'!R91)/'OpH PPI_R'!R91</f>
        <v>-3.4189503504717294E-3</v>
      </c>
    </row>
    <row r="93" spans="1:15" x14ac:dyDescent="0.25">
      <c r="A93" s="7" t="s">
        <v>123</v>
      </c>
      <c r="B93" s="72" t="e">
        <f>('OpH PPI_R'!E93-'OpH PPI_R'!E92)/'OpH PPI_R'!E92</f>
        <v>#DIV/0!</v>
      </c>
      <c r="C93" s="72">
        <f>('OpH PPI_R'!F93-'OpH PPI_R'!F92)/'OpH PPI_R'!F92</f>
        <v>-1.9790382846433655E-2</v>
      </c>
      <c r="D93" s="72">
        <f>('OpH PPI_R'!G93-'OpH PPI_R'!G92)/'OpH PPI_R'!G92</f>
        <v>6.169630513153705E-3</v>
      </c>
      <c r="E93" s="72">
        <f>('OpH PPI_R'!H93-'OpH PPI_R'!H92)/'OpH PPI_R'!H92</f>
        <v>2.5601850943702265E-2</v>
      </c>
      <c r="F93" s="72">
        <f>('OpH PPI_R'!I93-'OpH PPI_R'!I92)/'OpH PPI_R'!I92</f>
        <v>2.4094373024988809E-3</v>
      </c>
      <c r="G93" s="72">
        <f>('OpH PPI_R'!J93-'OpH PPI_R'!J92)/'OpH PPI_R'!J92</f>
        <v>1.8907866965121454E-2</v>
      </c>
      <c r="H93" s="72">
        <f>('OpH PPI_R'!K93-'OpH PPI_R'!K92)/'OpH PPI_R'!K92</f>
        <v>5.4354130925297131E-3</v>
      </c>
      <c r="I93" s="72">
        <f>('OpH PPI_R'!L93-'OpH PPI_R'!L92)/'OpH PPI_R'!L92</f>
        <v>-3.1686813121517395E-2</v>
      </c>
      <c r="J93" s="72">
        <f>('OpH PPI_R'!M93-'OpH PPI_R'!M92)/'OpH PPI_R'!M92</f>
        <v>-2.1437612976862668E-3</v>
      </c>
      <c r="K93" s="72">
        <f>('OpH PPI_R'!N93-'OpH PPI_R'!N92)/'OpH PPI_R'!N92</f>
        <v>2.1216998759876458E-2</v>
      </c>
      <c r="L93" s="72">
        <f>('OpH PPI_R'!O93-'OpH PPI_R'!O92)/'OpH PPI_R'!O92</f>
        <v>1.9784020315449817E-3</v>
      </c>
      <c r="M93" s="72">
        <f>('OpH PPI_R'!P93-'OpH PPI_R'!P92)/'OpH PPI_R'!P92</f>
        <v>-5.6538323179483084E-3</v>
      </c>
      <c r="N93" s="72">
        <f>('OpH PPI_R'!Q93-'OpH PPI_R'!Q92)/'OpH PPI_R'!Q92</f>
        <v>-1.9112759133067706E-2</v>
      </c>
      <c r="O93" s="72">
        <f>('OpH PPI_R'!R93-'OpH PPI_R'!R92)/'OpH PPI_R'!R92</f>
        <v>2.5850771268280805E-2</v>
      </c>
    </row>
    <row r="94" spans="1:15" x14ac:dyDescent="0.25">
      <c r="A94" s="7" t="s">
        <v>124</v>
      </c>
      <c r="B94" s="72" t="e">
        <f>('OpH PPI_R'!E94-'OpH PPI_R'!E93)/'OpH PPI_R'!E93</f>
        <v>#DIV/0!</v>
      </c>
      <c r="C94" s="72">
        <f>('OpH PPI_R'!F94-'OpH PPI_R'!F93)/'OpH PPI_R'!F93</f>
        <v>2.0094803257777703E-2</v>
      </c>
      <c r="D94" s="72">
        <f>('OpH PPI_R'!G94-'OpH PPI_R'!G93)/'OpH PPI_R'!G93</f>
        <v>2.486087264292048E-2</v>
      </c>
      <c r="E94" s="72">
        <f>('OpH PPI_R'!H94-'OpH PPI_R'!H93)/'OpH PPI_R'!H93</f>
        <v>-1.0514361105575742E-3</v>
      </c>
      <c r="F94" s="72">
        <f>('OpH PPI_R'!I94-'OpH PPI_R'!I93)/'OpH PPI_R'!I93</f>
        <v>3.4393903969106156E-3</v>
      </c>
      <c r="G94" s="72">
        <f>('OpH PPI_R'!J94-'OpH PPI_R'!J93)/'OpH PPI_R'!J93</f>
        <v>-1.6965224241237212E-2</v>
      </c>
      <c r="H94" s="72">
        <f>('OpH PPI_R'!K94-'OpH PPI_R'!K93)/'OpH PPI_R'!K93</f>
        <v>8.1577981265595751E-5</v>
      </c>
      <c r="I94" s="72">
        <f>('OpH PPI_R'!L94-'OpH PPI_R'!L93)/'OpH PPI_R'!L93</f>
        <v>-1.9045312749564832E-2</v>
      </c>
      <c r="J94" s="72">
        <f>('OpH PPI_R'!M94-'OpH PPI_R'!M93)/'OpH PPI_R'!M93</f>
        <v>-8.9984763311574123E-3</v>
      </c>
      <c r="K94" s="72">
        <f>('OpH PPI_R'!N94-'OpH PPI_R'!N93)/'OpH PPI_R'!N93</f>
        <v>9.2592845277712828E-3</v>
      </c>
      <c r="L94" s="72">
        <f>('OpH PPI_R'!O94-'OpH PPI_R'!O93)/'OpH PPI_R'!O93</f>
        <v>-1.3285294749994625E-2</v>
      </c>
      <c r="M94" s="72">
        <f>('OpH PPI_R'!P94-'OpH PPI_R'!P93)/'OpH PPI_R'!P93</f>
        <v>4.2935030671814908E-2</v>
      </c>
      <c r="N94" s="72">
        <f>('OpH PPI_R'!Q94-'OpH PPI_R'!Q93)/'OpH PPI_R'!Q93</f>
        <v>1.4499811658655664E-2</v>
      </c>
      <c r="O94" s="72">
        <f>('OpH PPI_R'!R94-'OpH PPI_R'!R93)/'OpH PPI_R'!R93</f>
        <v>-8.0016758265011798E-3</v>
      </c>
    </row>
    <row r="95" spans="1:15" ht="39" x14ac:dyDescent="0.25">
      <c r="A95" s="73" t="s">
        <v>611</v>
      </c>
      <c r="B95" s="72">
        <f>_xlfn.AGGREGATE(1,6,B4:B94)</f>
        <v>4.7940732677628745E-2</v>
      </c>
      <c r="C95" s="72">
        <f t="shared" ref="C95:O95" si="0">_xlfn.AGGREGATE(1,6,C4:C94)</f>
        <v>7.4072302907312541E-3</v>
      </c>
      <c r="D95" s="72">
        <f t="shared" si="0"/>
        <v>4.9136503528492302E-3</v>
      </c>
      <c r="E95" s="72">
        <f t="shared" si="0"/>
        <v>2.1492634550855129E-3</v>
      </c>
      <c r="F95" s="72">
        <f t="shared" si="0"/>
        <v>4.3589101514324912E-3</v>
      </c>
      <c r="G95" s="72">
        <f t="shared" si="0"/>
        <v>3.2762118891998945E-3</v>
      </c>
      <c r="H95" s="72">
        <f t="shared" si="0"/>
        <v>5.5828974743953284E-3</v>
      </c>
      <c r="I95" s="72">
        <f t="shared" si="0"/>
        <v>2.2562447658915985E-3</v>
      </c>
      <c r="J95" s="72">
        <f t="shared" si="0"/>
        <v>3.8756694384081973E-3</v>
      </c>
      <c r="K95" s="72">
        <f t="shared" si="0"/>
        <v>5.2231930170395392E-3</v>
      </c>
      <c r="L95" s="72">
        <f t="shared" si="0"/>
        <v>4.1822275605109469E-3</v>
      </c>
      <c r="M95" s="72">
        <f t="shared" si="0"/>
        <v>7.9115560521736891E-3</v>
      </c>
      <c r="N95" s="72">
        <f t="shared" si="0"/>
        <v>5.1492852137050189E-3</v>
      </c>
      <c r="O95" s="72">
        <f t="shared" si="0"/>
        <v>5.6237150379458431E-3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288A-3254-4D51-B673-F2CB0104700A}">
  <dimension ref="A1:P95"/>
  <sheetViews>
    <sheetView workbookViewId="0"/>
  </sheetViews>
  <sheetFormatPr defaultRowHeight="15" x14ac:dyDescent="0.25"/>
  <cols>
    <col min="1" max="19" width="12.7109375" customWidth="1"/>
  </cols>
  <sheetData>
    <row r="1" spans="1:16" ht="51.75" x14ac:dyDescent="0.25">
      <c r="A1" s="19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25">
      <c r="A4" s="7" t="s">
        <v>34</v>
      </c>
      <c r="B4" s="72">
        <f>('OpH Aggregate N'!E4-'OpH Aggregate N'!E3)/'OpH Aggregate N'!E3</f>
        <v>3.0329437539198759E-2</v>
      </c>
      <c r="C4" s="72">
        <f>('OpH Aggregate N'!F4-'OpH Aggregate N'!F3)/'OpH Aggregate N'!F3</f>
        <v>9.8266719878063145E-3</v>
      </c>
      <c r="D4" s="72">
        <f>('OpH Aggregate N'!G4-'OpH Aggregate N'!G3)/'OpH Aggregate N'!G3</f>
        <v>-3.1830779092777498E-2</v>
      </c>
      <c r="E4" s="72">
        <f>('OpH Aggregate N'!H4-'OpH Aggregate N'!H3)/'OpH Aggregate N'!H3</f>
        <v>1.1147613446577323E-2</v>
      </c>
      <c r="F4" s="72">
        <f>('OpH Aggregate N'!I4-'OpH Aggregate N'!I3)/'OpH Aggregate N'!I3</f>
        <v>-2.0657847940381072E-2</v>
      </c>
      <c r="G4" s="72">
        <f>('OpH Aggregate N'!J4-'OpH Aggregate N'!J3)/'OpH Aggregate N'!J3</f>
        <v>-1.0747508932553537E-2</v>
      </c>
      <c r="H4" s="72">
        <f>('OpH Aggregate N'!K4-'OpH Aggregate N'!K3)/'OpH Aggregate N'!K3</f>
        <v>1.5035401923806681E-3</v>
      </c>
      <c r="I4" s="72">
        <f>('OpH Aggregate N'!L4-'OpH Aggregate N'!L3)/'OpH Aggregate N'!L3</f>
        <v>-8.3350346941045789E-2</v>
      </c>
      <c r="J4" s="72">
        <f>('OpH Aggregate N'!M4-'OpH Aggregate N'!M3)/'OpH Aggregate N'!M3</f>
        <v>-3.6337592327913171E-2</v>
      </c>
      <c r="K4" s="72">
        <f>('OpH Aggregate N'!N4-'OpH Aggregate N'!N3)/'OpH Aggregate N'!N3</f>
        <v>-2.8707620069153228E-2</v>
      </c>
      <c r="L4" s="72">
        <f>('OpH Aggregate N'!O4-'OpH Aggregate N'!O3)/'OpH Aggregate N'!O3</f>
        <v>-6.8384513749758166E-2</v>
      </c>
      <c r="M4" s="72">
        <f>('OpH Aggregate N'!P4-'OpH Aggregate N'!P3)/'OpH Aggregate N'!P3</f>
        <v>-9.6455103982054133E-2</v>
      </c>
      <c r="N4" s="72">
        <f>('OpH Aggregate N'!Q4-'OpH Aggregate N'!Q3)/'OpH Aggregate N'!Q3</f>
        <v>-5.2897159481615852E-3</v>
      </c>
      <c r="O4" s="72">
        <f>('OpH Aggregate N'!R4-'OpH Aggregate N'!R3)/'OpH Aggregate N'!R3</f>
        <v>1.7801281877299353E-2</v>
      </c>
    </row>
    <row r="5" spans="1:16" x14ac:dyDescent="0.25">
      <c r="A5" s="7" t="s">
        <v>35</v>
      </c>
      <c r="B5" s="72">
        <f>('OpH Aggregate N'!E5-'OpH Aggregate N'!E4)/'OpH Aggregate N'!E4</f>
        <v>-1.8500903056217965E-3</v>
      </c>
      <c r="C5" s="72">
        <f>('OpH Aggregate N'!F5-'OpH Aggregate N'!F4)/'OpH Aggregate N'!F4</f>
        <v>0.10468773900660834</v>
      </c>
      <c r="D5" s="72">
        <f>('OpH Aggregate N'!G5-'OpH Aggregate N'!G4)/'OpH Aggregate N'!G4</f>
        <v>3.6146153953837668E-3</v>
      </c>
      <c r="E5" s="72">
        <f>('OpH Aggregate N'!H5-'OpH Aggregate N'!H4)/'OpH Aggregate N'!H4</f>
        <v>-2.1786077863074443E-2</v>
      </c>
      <c r="F5" s="72">
        <f>('OpH Aggregate N'!I5-'OpH Aggregate N'!I4)/'OpH Aggregate N'!I4</f>
        <v>2.5450761305921651E-2</v>
      </c>
      <c r="G5" s="72">
        <f>('OpH Aggregate N'!J5-'OpH Aggregate N'!J4)/'OpH Aggregate N'!J4</f>
        <v>2.4098082618061862E-2</v>
      </c>
      <c r="H5" s="72">
        <f>('OpH Aggregate N'!K5-'OpH Aggregate N'!K4)/'OpH Aggregate N'!K4</f>
        <v>-2.5153571440181045E-3</v>
      </c>
      <c r="I5" s="72">
        <f>('OpH Aggregate N'!L5-'OpH Aggregate N'!L4)/'OpH Aggregate N'!L4</f>
        <v>-4.0640984248705006E-2</v>
      </c>
      <c r="J5" s="72">
        <f>('OpH Aggregate N'!M5-'OpH Aggregate N'!M4)/'OpH Aggregate N'!M4</f>
        <v>9.3641905495566082E-3</v>
      </c>
      <c r="K5" s="72">
        <f>('OpH Aggregate N'!N5-'OpH Aggregate N'!N4)/'OpH Aggregate N'!N4</f>
        <v>-1.6017848946982645E-3</v>
      </c>
      <c r="L5" s="72">
        <f>('OpH Aggregate N'!O5-'OpH Aggregate N'!O4)/'OpH Aggregate N'!O4</f>
        <v>-8.0151177023553071E-4</v>
      </c>
      <c r="M5" s="72">
        <f>('OpH Aggregate N'!P5-'OpH Aggregate N'!P4)/'OpH Aggregate N'!P4</f>
        <v>1.0134904591061623E-2</v>
      </c>
      <c r="N5" s="72">
        <f>('OpH Aggregate N'!Q5-'OpH Aggregate N'!Q4)/'OpH Aggregate N'!Q4</f>
        <v>-4.0682538391534892E-2</v>
      </c>
      <c r="O5" s="72">
        <f>('OpH Aggregate N'!R5-'OpH Aggregate N'!R4)/'OpH Aggregate N'!R4</f>
        <v>-8.7620553661213151E-3</v>
      </c>
    </row>
    <row r="6" spans="1:16" x14ac:dyDescent="0.25">
      <c r="A6" s="7" t="s">
        <v>36</v>
      </c>
      <c r="B6" s="72">
        <f>('OpH Aggregate N'!E6-'OpH Aggregate N'!E5)/'OpH Aggregate N'!E5</f>
        <v>2.7356832185323036E-2</v>
      </c>
      <c r="C6" s="72">
        <f>('OpH Aggregate N'!F6-'OpH Aggregate N'!F5)/'OpH Aggregate N'!F5</f>
        <v>0.14395777778324637</v>
      </c>
      <c r="D6" s="72">
        <f>('OpH Aggregate N'!G6-'OpH Aggregate N'!G5)/'OpH Aggregate N'!G5</f>
        <v>1.7310561665344035E-2</v>
      </c>
      <c r="E6" s="72">
        <f>('OpH Aggregate N'!H6-'OpH Aggregate N'!H5)/'OpH Aggregate N'!H5</f>
        <v>2.2791104089038117E-2</v>
      </c>
      <c r="F6" s="72">
        <f>('OpH Aggregate N'!I6-'OpH Aggregate N'!I5)/'OpH Aggregate N'!I5</f>
        <v>3.2897940868558163E-2</v>
      </c>
      <c r="G6" s="72">
        <f>('OpH Aggregate N'!J6-'OpH Aggregate N'!J5)/'OpH Aggregate N'!J5</f>
        <v>8.4958520958764397E-2</v>
      </c>
      <c r="H6" s="72">
        <f>('OpH Aggregate N'!K6-'OpH Aggregate N'!K5)/'OpH Aggregate N'!K5</f>
        <v>3.7714253510369077E-2</v>
      </c>
      <c r="I6" s="72">
        <f>('OpH Aggregate N'!L6-'OpH Aggregate N'!L5)/'OpH Aggregate N'!L5</f>
        <v>9.9729213629148647E-2</v>
      </c>
      <c r="J6" s="72">
        <f>('OpH Aggregate N'!M6-'OpH Aggregate N'!M5)/'OpH Aggregate N'!M5</f>
        <v>-4.6738510693561511E-2</v>
      </c>
      <c r="K6" s="72">
        <f>('OpH Aggregate N'!N6-'OpH Aggregate N'!N5)/'OpH Aggregate N'!N5</f>
        <v>7.3297869556360814E-4</v>
      </c>
      <c r="L6" s="72">
        <f>('OpH Aggregate N'!O6-'OpH Aggregate N'!O5)/'OpH Aggregate N'!O5</f>
        <v>-1.585408909511583E-2</v>
      </c>
      <c r="M6" s="72">
        <f>('OpH Aggregate N'!P6-'OpH Aggregate N'!P5)/'OpH Aggregate N'!P5</f>
        <v>7.5975236776614552E-2</v>
      </c>
      <c r="N6" s="72">
        <f>('OpH Aggregate N'!Q6-'OpH Aggregate N'!Q5)/'OpH Aggregate N'!Q5</f>
        <v>-8.6362657272171968E-3</v>
      </c>
      <c r="O6" s="72">
        <f>('OpH Aggregate N'!R6-'OpH Aggregate N'!R5)/'OpH Aggregate N'!R5</f>
        <v>-1.0441308451096023E-2</v>
      </c>
    </row>
    <row r="7" spans="1:16" x14ac:dyDescent="0.25">
      <c r="A7" s="7" t="s">
        <v>37</v>
      </c>
      <c r="B7" s="72">
        <f>('OpH Aggregate N'!E7-'OpH Aggregate N'!E6)/'OpH Aggregate N'!E6</f>
        <v>-3.7032766087636892E-2</v>
      </c>
      <c r="C7" s="72">
        <f>('OpH Aggregate N'!F7-'OpH Aggregate N'!F6)/'OpH Aggregate N'!F6</f>
        <v>-3.4733242349423495E-2</v>
      </c>
      <c r="D7" s="72">
        <f>('OpH Aggregate N'!G7-'OpH Aggregate N'!G6)/'OpH Aggregate N'!G6</f>
        <v>2.9431941167210904E-3</v>
      </c>
      <c r="E7" s="72">
        <f>('OpH Aggregate N'!H7-'OpH Aggregate N'!H6)/'OpH Aggregate N'!H6</f>
        <v>3.2486621820818254E-2</v>
      </c>
      <c r="F7" s="72">
        <f>('OpH Aggregate N'!I7-'OpH Aggregate N'!I6)/'OpH Aggregate N'!I6</f>
        <v>-2.3892435439077004E-2</v>
      </c>
      <c r="G7" s="72">
        <f>('OpH Aggregate N'!J7-'OpH Aggregate N'!J6)/'OpH Aggregate N'!J6</f>
        <v>-2.1515187955369275E-2</v>
      </c>
      <c r="H7" s="72">
        <f>('OpH Aggregate N'!K7-'OpH Aggregate N'!K6)/'OpH Aggregate N'!K6</f>
        <v>2.8351094572303073E-2</v>
      </c>
      <c r="I7" s="72">
        <f>('OpH Aggregate N'!L7-'OpH Aggregate N'!L6)/'OpH Aggregate N'!L6</f>
        <v>-2.3598866354743959E-2</v>
      </c>
      <c r="J7" s="72">
        <f>('OpH Aggregate N'!M7-'OpH Aggregate N'!M6)/'OpH Aggregate N'!M6</f>
        <v>6.0538677572505029E-2</v>
      </c>
      <c r="K7" s="72">
        <f>('OpH Aggregate N'!N7-'OpH Aggregate N'!N6)/'OpH Aggregate N'!N6</f>
        <v>-1.9374079474942164E-2</v>
      </c>
      <c r="L7" s="72">
        <f>('OpH Aggregate N'!O7-'OpH Aggregate N'!O6)/'OpH Aggregate N'!O6</f>
        <v>-1.3818231270665615E-2</v>
      </c>
      <c r="M7" s="72">
        <f>('OpH Aggregate N'!P7-'OpH Aggregate N'!P6)/'OpH Aggregate N'!P6</f>
        <v>-5.8906327096515804E-2</v>
      </c>
      <c r="N7" s="72">
        <f>('OpH Aggregate N'!Q7-'OpH Aggregate N'!Q6)/'OpH Aggregate N'!Q6</f>
        <v>3.7983827510180347E-2</v>
      </c>
      <c r="O7" s="72">
        <f>('OpH Aggregate N'!R7-'OpH Aggregate N'!R6)/'OpH Aggregate N'!R6</f>
        <v>3.2261020863567483E-2</v>
      </c>
    </row>
    <row r="8" spans="1:16" x14ac:dyDescent="0.25">
      <c r="A8" s="7" t="s">
        <v>38</v>
      </c>
      <c r="B8" s="72">
        <f>('OpH Aggregate N'!E8-'OpH Aggregate N'!E7)/'OpH Aggregate N'!E7</f>
        <v>5.7720252601707725E-2</v>
      </c>
      <c r="C8" s="72">
        <f>('OpH Aggregate N'!F8-'OpH Aggregate N'!F7)/'OpH Aggregate N'!F7</f>
        <v>-9.9600779168379006E-2</v>
      </c>
      <c r="D8" s="72">
        <f>('OpH Aggregate N'!G8-'OpH Aggregate N'!G7)/'OpH Aggregate N'!G7</f>
        <v>-3.8434132367299967E-3</v>
      </c>
      <c r="E8" s="72">
        <f>('OpH Aggregate N'!H8-'OpH Aggregate N'!H7)/'OpH Aggregate N'!H7</f>
        <v>2.3246106302831668E-2</v>
      </c>
      <c r="F8" s="72">
        <f>('OpH Aggregate N'!I8-'OpH Aggregate N'!I7)/'OpH Aggregate N'!I7</f>
        <v>2.3315060709361027E-2</v>
      </c>
      <c r="G8" s="72">
        <f>('OpH Aggregate N'!J8-'OpH Aggregate N'!J7)/'OpH Aggregate N'!J7</f>
        <v>-7.4797653879524256E-3</v>
      </c>
      <c r="H8" s="72">
        <f>('OpH Aggregate N'!K8-'OpH Aggregate N'!K7)/'OpH Aggregate N'!K7</f>
        <v>3.8196627624029922E-2</v>
      </c>
      <c r="I8" s="72">
        <f>('OpH Aggregate N'!L8-'OpH Aggregate N'!L7)/'OpH Aggregate N'!L7</f>
        <v>7.2655268601980336E-2</v>
      </c>
      <c r="J8" s="72">
        <f>('OpH Aggregate N'!M8-'OpH Aggregate N'!M7)/'OpH Aggregate N'!M7</f>
        <v>6.9602968444385334E-3</v>
      </c>
      <c r="K8" s="72">
        <f>('OpH Aggregate N'!N8-'OpH Aggregate N'!N7)/'OpH Aggregate N'!N7</f>
        <v>8.5974402218946422E-2</v>
      </c>
      <c r="L8" s="72">
        <f>('OpH Aggregate N'!O8-'OpH Aggregate N'!O7)/'OpH Aggregate N'!O7</f>
        <v>6.2606754664649697E-2</v>
      </c>
      <c r="M8" s="72">
        <f>('OpH Aggregate N'!P8-'OpH Aggregate N'!P7)/'OpH Aggregate N'!P7</f>
        <v>5.1590956408528336E-2</v>
      </c>
      <c r="N8" s="72">
        <f>('OpH Aggregate N'!Q8-'OpH Aggregate N'!Q7)/'OpH Aggregate N'!Q7</f>
        <v>3.4752271180175619E-2</v>
      </c>
      <c r="O8" s="72">
        <f>('OpH Aggregate N'!R8-'OpH Aggregate N'!R7)/'OpH Aggregate N'!R7</f>
        <v>2.6514694097547281E-2</v>
      </c>
    </row>
    <row r="9" spans="1:16" x14ac:dyDescent="0.25">
      <c r="A9" s="7" t="s">
        <v>39</v>
      </c>
      <c r="B9" s="72">
        <f>('OpH Aggregate N'!E9-'OpH Aggregate N'!E8)/'OpH Aggregate N'!E8</f>
        <v>0.11318787782139303</v>
      </c>
      <c r="C9" s="72">
        <f>('OpH Aggregate N'!F9-'OpH Aggregate N'!F8)/'OpH Aggregate N'!F8</f>
        <v>-0.11952291102178711</v>
      </c>
      <c r="D9" s="72">
        <f>('OpH Aggregate N'!G9-'OpH Aggregate N'!G8)/'OpH Aggregate N'!G8</f>
        <v>-2.2047385488906007E-4</v>
      </c>
      <c r="E9" s="72">
        <f>('OpH Aggregate N'!H9-'OpH Aggregate N'!H8)/'OpH Aggregate N'!H8</f>
        <v>4.0201427955461964E-2</v>
      </c>
      <c r="F9" s="72">
        <f>('OpH Aggregate N'!I9-'OpH Aggregate N'!I8)/'OpH Aggregate N'!I8</f>
        <v>1.9720793228217664E-2</v>
      </c>
      <c r="G9" s="72">
        <f>('OpH Aggregate N'!J9-'OpH Aggregate N'!J8)/'OpH Aggregate N'!J8</f>
        <v>6.1319068028983584E-3</v>
      </c>
      <c r="H9" s="72">
        <f>('OpH Aggregate N'!K9-'OpH Aggregate N'!K8)/'OpH Aggregate N'!K8</f>
        <v>1.1753713315899091E-2</v>
      </c>
      <c r="I9" s="72">
        <f>('OpH Aggregate N'!L9-'OpH Aggregate N'!L8)/'OpH Aggregate N'!L8</f>
        <v>2.5062865039777928E-2</v>
      </c>
      <c r="J9" s="72">
        <f>('OpH Aggregate N'!M9-'OpH Aggregate N'!M8)/'OpH Aggregate N'!M8</f>
        <v>-9.116689655312215E-3</v>
      </c>
      <c r="K9" s="72">
        <f>('OpH Aggregate N'!N9-'OpH Aggregate N'!N8)/'OpH Aggregate N'!N8</f>
        <v>3.4631079017662346E-2</v>
      </c>
      <c r="L9" s="72">
        <f>('OpH Aggregate N'!O9-'OpH Aggregate N'!O8)/'OpH Aggregate N'!O8</f>
        <v>3.1321948483905258E-4</v>
      </c>
      <c r="M9" s="72">
        <f>('OpH Aggregate N'!P9-'OpH Aggregate N'!P8)/'OpH Aggregate N'!P8</f>
        <v>1.7737631360484139E-2</v>
      </c>
      <c r="N9" s="72">
        <f>('OpH Aggregate N'!Q9-'OpH Aggregate N'!Q8)/'OpH Aggregate N'!Q8</f>
        <v>5.177939474392685E-2</v>
      </c>
      <c r="O9" s="72">
        <f>('OpH Aggregate N'!R9-'OpH Aggregate N'!R8)/'OpH Aggregate N'!R8</f>
        <v>4.0332832888187273E-2</v>
      </c>
    </row>
    <row r="10" spans="1:16" x14ac:dyDescent="0.25">
      <c r="A10" s="7" t="s">
        <v>40</v>
      </c>
      <c r="B10" s="72">
        <f>('OpH Aggregate N'!E10-'OpH Aggregate N'!E9)/'OpH Aggregate N'!E9</f>
        <v>9.7582470978753971E-2</v>
      </c>
      <c r="C10" s="72">
        <f>('OpH Aggregate N'!F10-'OpH Aggregate N'!F9)/'OpH Aggregate N'!F9</f>
        <v>-6.7596944930490399E-2</v>
      </c>
      <c r="D10" s="72">
        <f>('OpH Aggregate N'!G10-'OpH Aggregate N'!G9)/'OpH Aggregate N'!G9</f>
        <v>1.3528324107004244E-2</v>
      </c>
      <c r="E10" s="72">
        <f>('OpH Aggregate N'!H10-'OpH Aggregate N'!H9)/'OpH Aggregate N'!H9</f>
        <v>3.0905048351910748E-2</v>
      </c>
      <c r="F10" s="72">
        <f>('OpH Aggregate N'!I10-'OpH Aggregate N'!I9)/'OpH Aggregate N'!I9</f>
        <v>1.0684327750621838E-2</v>
      </c>
      <c r="G10" s="72">
        <f>('OpH Aggregate N'!J10-'OpH Aggregate N'!J9)/'OpH Aggregate N'!J9</f>
        <v>1.0892519788673234E-2</v>
      </c>
      <c r="H10" s="72">
        <f>('OpH Aggregate N'!K10-'OpH Aggregate N'!K9)/'OpH Aggregate N'!K9</f>
        <v>5.1176840179825676E-2</v>
      </c>
      <c r="I10" s="72">
        <f>('OpH Aggregate N'!L10-'OpH Aggregate N'!L9)/'OpH Aggregate N'!L9</f>
        <v>5.529033657918922E-2</v>
      </c>
      <c r="J10" s="72">
        <f>('OpH Aggregate N'!M10-'OpH Aggregate N'!M9)/'OpH Aggregate N'!M9</f>
        <v>3.2243364994936105E-3</v>
      </c>
      <c r="K10" s="72">
        <f>('OpH Aggregate N'!N10-'OpH Aggregate N'!N9)/'OpH Aggregate N'!N9</f>
        <v>3.6606420175989307E-2</v>
      </c>
      <c r="L10" s="72">
        <f>('OpH Aggregate N'!O10-'OpH Aggregate N'!O9)/'OpH Aggregate N'!O9</f>
        <v>4.0901927038191427E-2</v>
      </c>
      <c r="M10" s="72">
        <f>('OpH Aggregate N'!P10-'OpH Aggregate N'!P9)/'OpH Aggregate N'!P9</f>
        <v>-1.0541581945653111E-2</v>
      </c>
      <c r="N10" s="72">
        <f>('OpH Aggregate N'!Q10-'OpH Aggregate N'!Q9)/'OpH Aggregate N'!Q9</f>
        <v>2.1565186299016766E-2</v>
      </c>
      <c r="O10" s="72">
        <f>('OpH Aggregate N'!R10-'OpH Aggregate N'!R9)/'OpH Aggregate N'!R9</f>
        <v>-1.869698766790318E-3</v>
      </c>
    </row>
    <row r="11" spans="1:16" x14ac:dyDescent="0.25">
      <c r="A11" s="7" t="s">
        <v>41</v>
      </c>
      <c r="B11" s="72">
        <f>('OpH Aggregate N'!E11-'OpH Aggregate N'!E10)/'OpH Aggregate N'!E10</f>
        <v>8.5218257470842787E-2</v>
      </c>
      <c r="C11" s="72">
        <f>('OpH Aggregate N'!F11-'OpH Aggregate N'!F10)/'OpH Aggregate N'!F10</f>
        <v>2.9747723322120469E-2</v>
      </c>
      <c r="D11" s="72">
        <f>('OpH Aggregate N'!G11-'OpH Aggregate N'!G10)/'OpH Aggregate N'!G10</f>
        <v>1.5076842584888015E-2</v>
      </c>
      <c r="E11" s="72">
        <f>('OpH Aggregate N'!H11-'OpH Aggregate N'!H10)/'OpH Aggregate N'!H10</f>
        <v>2.2841159907434638E-2</v>
      </c>
      <c r="F11" s="72">
        <f>('OpH Aggregate N'!I11-'OpH Aggregate N'!I10)/'OpH Aggregate N'!I10</f>
        <v>-2.6344195067020307E-2</v>
      </c>
      <c r="G11" s="72">
        <f>('OpH Aggregate N'!J11-'OpH Aggregate N'!J10)/'OpH Aggregate N'!J10</f>
        <v>3.9066699869355008E-2</v>
      </c>
      <c r="H11" s="72">
        <f>('OpH Aggregate N'!K11-'OpH Aggregate N'!K10)/'OpH Aggregate N'!K10</f>
        <v>-9.1450077458480542E-4</v>
      </c>
      <c r="I11" s="72">
        <f>('OpH Aggregate N'!L11-'OpH Aggregate N'!L10)/'OpH Aggregate N'!L10</f>
        <v>-5.2984607727268714E-2</v>
      </c>
      <c r="J11" s="72">
        <f>('OpH Aggregate N'!M11-'OpH Aggregate N'!M10)/'OpH Aggregate N'!M10</f>
        <v>1.9317052453695766E-2</v>
      </c>
      <c r="K11" s="72">
        <f>('OpH Aggregate N'!N11-'OpH Aggregate N'!N10)/'OpH Aggregate N'!N10</f>
        <v>-2.0557807246043679E-2</v>
      </c>
      <c r="L11" s="72">
        <f>('OpH Aggregate N'!O11-'OpH Aggregate N'!O10)/'OpH Aggregate N'!O10</f>
        <v>-4.813436932197223E-2</v>
      </c>
      <c r="M11" s="72">
        <f>('OpH Aggregate N'!P11-'OpH Aggregate N'!P10)/'OpH Aggregate N'!P10</f>
        <v>-2.3654335126647805E-3</v>
      </c>
      <c r="N11" s="72">
        <f>('OpH Aggregate N'!Q11-'OpH Aggregate N'!Q10)/'OpH Aggregate N'!Q10</f>
        <v>-4.241012305738914E-3</v>
      </c>
      <c r="O11" s="72">
        <f>('OpH Aggregate N'!R11-'OpH Aggregate N'!R10)/'OpH Aggregate N'!R10</f>
        <v>3.2736977304118941E-3</v>
      </c>
    </row>
    <row r="12" spans="1:16" x14ac:dyDescent="0.25">
      <c r="A12" s="7" t="s">
        <v>42</v>
      </c>
      <c r="B12" s="72">
        <f>('OpH Aggregate N'!E12-'OpH Aggregate N'!E11)/'OpH Aggregate N'!E11</f>
        <v>-0.22768622584984627</v>
      </c>
      <c r="C12" s="72">
        <f>('OpH Aggregate N'!F12-'OpH Aggregate N'!F11)/'OpH Aggregate N'!F11</f>
        <v>0.20305484570728458</v>
      </c>
      <c r="D12" s="72">
        <f>('OpH Aggregate N'!G12-'OpH Aggregate N'!G11)/'OpH Aggregate N'!G11</f>
        <v>1.1808962941681741E-2</v>
      </c>
      <c r="E12" s="72">
        <f>('OpH Aggregate N'!H12-'OpH Aggregate N'!H11)/'OpH Aggregate N'!H11</f>
        <v>2.494588829649429E-2</v>
      </c>
      <c r="F12" s="72">
        <f>('OpH Aggregate N'!I12-'OpH Aggregate N'!I11)/'OpH Aggregate N'!I11</f>
        <v>-4.1547454929887267E-3</v>
      </c>
      <c r="G12" s="72">
        <f>('OpH Aggregate N'!J12-'OpH Aggregate N'!J11)/'OpH Aggregate N'!J11</f>
        <v>1.2131331023321515E-2</v>
      </c>
      <c r="H12" s="72">
        <f>('OpH Aggregate N'!K12-'OpH Aggregate N'!K11)/'OpH Aggregate N'!K11</f>
        <v>-1.1429553247508183E-2</v>
      </c>
      <c r="I12" s="72">
        <f>('OpH Aggregate N'!L12-'OpH Aggregate N'!L11)/'OpH Aggregate N'!L11</f>
        <v>-9.5378425695837321E-3</v>
      </c>
      <c r="J12" s="72">
        <f>('OpH Aggregate N'!M12-'OpH Aggregate N'!M11)/'OpH Aggregate N'!M11</f>
        <v>-3.9739493368350039E-2</v>
      </c>
      <c r="K12" s="72">
        <f>('OpH Aggregate N'!N12-'OpH Aggregate N'!N11)/'OpH Aggregate N'!N11</f>
        <v>-1.3158655181031846E-2</v>
      </c>
      <c r="L12" s="72">
        <f>('OpH Aggregate N'!O12-'OpH Aggregate N'!O11)/'OpH Aggregate N'!O11</f>
        <v>-7.7231751226826692E-3</v>
      </c>
      <c r="M12" s="72">
        <f>('OpH Aggregate N'!P12-'OpH Aggregate N'!P11)/'OpH Aggregate N'!P11</f>
        <v>4.275568371994976E-3</v>
      </c>
      <c r="N12" s="72">
        <f>('OpH Aggregate N'!Q12-'OpH Aggregate N'!Q11)/'OpH Aggregate N'!Q11</f>
        <v>-3.2989021597527826E-2</v>
      </c>
      <c r="O12" s="72">
        <f>('OpH Aggregate N'!R12-'OpH Aggregate N'!R11)/'OpH Aggregate N'!R11</f>
        <v>-2.8833111580586167E-2</v>
      </c>
    </row>
    <row r="13" spans="1:16" x14ac:dyDescent="0.25">
      <c r="A13" s="7" t="s">
        <v>43</v>
      </c>
      <c r="B13" s="72">
        <f>('OpH Aggregate N'!E13-'OpH Aggregate N'!E12)/'OpH Aggregate N'!E12</f>
        <v>-6.516927046050254E-2</v>
      </c>
      <c r="C13" s="72">
        <f>('OpH Aggregate N'!F13-'OpH Aggregate N'!F12)/'OpH Aggregate N'!F12</f>
        <v>0.10734353336907693</v>
      </c>
      <c r="D13" s="72">
        <f>('OpH Aggregate N'!G13-'OpH Aggregate N'!G12)/'OpH Aggregate N'!G12</f>
        <v>2.8743126837260911E-2</v>
      </c>
      <c r="E13" s="72">
        <f>('OpH Aggregate N'!H13-'OpH Aggregate N'!H12)/'OpH Aggregate N'!H12</f>
        <v>3.7989979245996369E-2</v>
      </c>
      <c r="F13" s="72">
        <f>('OpH Aggregate N'!I13-'OpH Aggregate N'!I12)/'OpH Aggregate N'!I12</f>
        <v>3.8845231336711396E-2</v>
      </c>
      <c r="G13" s="72">
        <f>('OpH Aggregate N'!J13-'OpH Aggregate N'!J12)/'OpH Aggregate N'!J12</f>
        <v>-2.3185716864521089E-2</v>
      </c>
      <c r="H13" s="72">
        <f>('OpH Aggregate N'!K13-'OpH Aggregate N'!K12)/'OpH Aggregate N'!K12</f>
        <v>2.0197426287368692E-2</v>
      </c>
      <c r="I13" s="72">
        <f>('OpH Aggregate N'!L13-'OpH Aggregate N'!L12)/'OpH Aggregate N'!L12</f>
        <v>5.1334848991593733E-2</v>
      </c>
      <c r="J13" s="72">
        <f>('OpH Aggregate N'!M13-'OpH Aggregate N'!M12)/'OpH Aggregate N'!M12</f>
        <v>-2.1152893859374959E-2</v>
      </c>
      <c r="K13" s="72">
        <f>('OpH Aggregate N'!N13-'OpH Aggregate N'!N12)/'OpH Aggregate N'!N12</f>
        <v>1.0550812840983421E-3</v>
      </c>
      <c r="L13" s="72">
        <f>('OpH Aggregate N'!O13-'OpH Aggregate N'!O12)/'OpH Aggregate N'!O12</f>
        <v>-1.2727085230380566E-2</v>
      </c>
      <c r="M13" s="72">
        <f>('OpH Aggregate N'!P13-'OpH Aggregate N'!P12)/'OpH Aggregate N'!P12</f>
        <v>1.3191789191671621E-3</v>
      </c>
      <c r="N13" s="72">
        <f>('OpH Aggregate N'!Q13-'OpH Aggregate N'!Q12)/'OpH Aggregate N'!Q12</f>
        <v>-2.2704772877716817E-2</v>
      </c>
      <c r="O13" s="72">
        <f>('OpH Aggregate N'!R13-'OpH Aggregate N'!R12)/'OpH Aggregate N'!R12</f>
        <v>2.1256945476495332E-2</v>
      </c>
    </row>
    <row r="14" spans="1:16" x14ac:dyDescent="0.25">
      <c r="A14" s="7" t="s">
        <v>44</v>
      </c>
      <c r="B14" s="72">
        <f>('OpH Aggregate N'!E14-'OpH Aggregate N'!E13)/'OpH Aggregate N'!E13</f>
        <v>0.17937462835315779</v>
      </c>
      <c r="C14" s="72">
        <f>('OpH Aggregate N'!F14-'OpH Aggregate N'!F13)/'OpH Aggregate N'!F13</f>
        <v>-2.7601061125684313E-2</v>
      </c>
      <c r="D14" s="72">
        <f>('OpH Aggregate N'!G14-'OpH Aggregate N'!G13)/'OpH Aggregate N'!G13</f>
        <v>4.2734952528177507E-3</v>
      </c>
      <c r="E14" s="72">
        <f>('OpH Aggregate N'!H14-'OpH Aggregate N'!H13)/'OpH Aggregate N'!H13</f>
        <v>2.5728846943885306E-2</v>
      </c>
      <c r="F14" s="72">
        <f>('OpH Aggregate N'!I14-'OpH Aggregate N'!I13)/'OpH Aggregate N'!I13</f>
        <v>1.1562531631432237E-2</v>
      </c>
      <c r="G14" s="72">
        <f>('OpH Aggregate N'!J14-'OpH Aggregate N'!J13)/'OpH Aggregate N'!J13</f>
        <v>-4.1752919878463184E-2</v>
      </c>
      <c r="H14" s="72">
        <f>('OpH Aggregate N'!K14-'OpH Aggregate N'!K13)/'OpH Aggregate N'!K13</f>
        <v>4.2535855059122309E-2</v>
      </c>
      <c r="I14" s="72">
        <f>('OpH Aggregate N'!L14-'OpH Aggregate N'!L13)/'OpH Aggregate N'!L13</f>
        <v>4.9387533892352531E-3</v>
      </c>
      <c r="J14" s="72">
        <f>('OpH Aggregate N'!M14-'OpH Aggregate N'!M13)/'OpH Aggregate N'!M13</f>
        <v>4.7159229996703828E-2</v>
      </c>
      <c r="K14" s="72">
        <f>('OpH Aggregate N'!N14-'OpH Aggregate N'!N13)/'OpH Aggregate N'!N13</f>
        <v>4.8509036489656925E-2</v>
      </c>
      <c r="L14" s="72">
        <f>('OpH Aggregate N'!O14-'OpH Aggregate N'!O13)/'OpH Aggregate N'!O13</f>
        <v>1.2006820658704015E-2</v>
      </c>
      <c r="M14" s="72">
        <f>('OpH Aggregate N'!P14-'OpH Aggregate N'!P13)/'OpH Aggregate N'!P13</f>
        <v>1.1464642550539877E-3</v>
      </c>
      <c r="N14" s="72">
        <f>('OpH Aggregate N'!Q14-'OpH Aggregate N'!Q13)/'OpH Aggregate N'!Q13</f>
        <v>5.0860575724939752E-2</v>
      </c>
      <c r="O14" s="72">
        <f>('OpH Aggregate N'!R14-'OpH Aggregate N'!R13)/'OpH Aggregate N'!R13</f>
        <v>2.1944942415826483E-2</v>
      </c>
    </row>
    <row r="15" spans="1:16" x14ac:dyDescent="0.25">
      <c r="A15" s="7" t="s">
        <v>45</v>
      </c>
      <c r="B15" s="72">
        <f>('OpH Aggregate N'!E15-'OpH Aggregate N'!E14)/'OpH Aggregate N'!E14</f>
        <v>0.19808876039543594</v>
      </c>
      <c r="C15" s="72">
        <f>('OpH Aggregate N'!F15-'OpH Aggregate N'!F14)/'OpH Aggregate N'!F14</f>
        <v>-9.0435230429763952E-2</v>
      </c>
      <c r="D15" s="72">
        <f>('OpH Aggregate N'!G15-'OpH Aggregate N'!G14)/'OpH Aggregate N'!G14</f>
        <v>2.4278945154481375E-2</v>
      </c>
      <c r="E15" s="72">
        <f>('OpH Aggregate N'!H15-'OpH Aggregate N'!H14)/'OpH Aggregate N'!H14</f>
        <v>5.2290707066515618E-2</v>
      </c>
      <c r="F15" s="72">
        <f>('OpH Aggregate N'!I15-'OpH Aggregate N'!I14)/'OpH Aggregate N'!I14</f>
        <v>1.0463643339629077E-2</v>
      </c>
      <c r="G15" s="72">
        <f>('OpH Aggregate N'!J15-'OpH Aggregate N'!J14)/'OpH Aggregate N'!J14</f>
        <v>0.11062257489261602</v>
      </c>
      <c r="H15" s="72">
        <f>('OpH Aggregate N'!K15-'OpH Aggregate N'!K14)/'OpH Aggregate N'!K14</f>
        <v>6.887203099340794E-2</v>
      </c>
      <c r="I15" s="72">
        <f>('OpH Aggregate N'!L15-'OpH Aggregate N'!L14)/'OpH Aggregate N'!L14</f>
        <v>2.0667715187779313E-2</v>
      </c>
      <c r="J15" s="72">
        <f>('OpH Aggregate N'!M15-'OpH Aggregate N'!M14)/'OpH Aggregate N'!M14</f>
        <v>4.7388381797118281E-2</v>
      </c>
      <c r="K15" s="72">
        <f>('OpH Aggregate N'!N15-'OpH Aggregate N'!N14)/'OpH Aggregate N'!N14</f>
        <v>-1.5362140534044725E-2</v>
      </c>
      <c r="L15" s="72">
        <f>('OpH Aggregate N'!O15-'OpH Aggregate N'!O14)/'OpH Aggregate N'!O14</f>
        <v>-9.7933877943717825E-3</v>
      </c>
      <c r="M15" s="72">
        <f>('OpH Aggregate N'!P15-'OpH Aggregate N'!P14)/'OpH Aggregate N'!P14</f>
        <v>3.8086473188169892E-2</v>
      </c>
      <c r="N15" s="72">
        <f>('OpH Aggregate N'!Q15-'OpH Aggregate N'!Q14)/'OpH Aggregate N'!Q14</f>
        <v>1.4962445446618759E-2</v>
      </c>
      <c r="O15" s="72">
        <f>('OpH Aggregate N'!R15-'OpH Aggregate N'!R14)/'OpH Aggregate N'!R14</f>
        <v>3.6591473052355473E-2</v>
      </c>
    </row>
    <row r="16" spans="1:16" x14ac:dyDescent="0.25">
      <c r="A16" s="7" t="s">
        <v>46</v>
      </c>
      <c r="B16" s="72">
        <f>('OpH Aggregate N'!E16-'OpH Aggregate N'!E15)/'OpH Aggregate N'!E15</f>
        <v>-0.24121323351241558</v>
      </c>
      <c r="C16" s="72">
        <f>('OpH Aggregate N'!F16-'OpH Aggregate N'!F15)/'OpH Aggregate N'!F15</f>
        <v>9.1693946294880688E-2</v>
      </c>
      <c r="D16" s="72">
        <f>('OpH Aggregate N'!G16-'OpH Aggregate N'!G15)/'OpH Aggregate N'!G15</f>
        <v>5.6152268034189302E-4</v>
      </c>
      <c r="E16" s="72">
        <f>('OpH Aggregate N'!H16-'OpH Aggregate N'!H15)/'OpH Aggregate N'!H15</f>
        <v>-3.3684243171600917E-2</v>
      </c>
      <c r="F16" s="72">
        <f>('OpH Aggregate N'!I16-'OpH Aggregate N'!I15)/'OpH Aggregate N'!I15</f>
        <v>-1.6077719195605966E-2</v>
      </c>
      <c r="G16" s="72">
        <f>('OpH Aggregate N'!J16-'OpH Aggregate N'!J15)/'OpH Aggregate N'!J15</f>
        <v>-3.2320865282819369E-2</v>
      </c>
      <c r="H16" s="72">
        <f>('OpH Aggregate N'!K16-'OpH Aggregate N'!K15)/'OpH Aggregate N'!K15</f>
        <v>-3.9021201799881493E-2</v>
      </c>
      <c r="I16" s="72">
        <f>('OpH Aggregate N'!L16-'OpH Aggregate N'!L15)/'OpH Aggregate N'!L15</f>
        <v>5.9799974129807601E-2</v>
      </c>
      <c r="J16" s="72">
        <f>('OpH Aggregate N'!M16-'OpH Aggregate N'!M15)/'OpH Aggregate N'!M15</f>
        <v>-1.8997132405693756E-2</v>
      </c>
      <c r="K16" s="72">
        <f>('OpH Aggregate N'!N16-'OpH Aggregate N'!N15)/'OpH Aggregate N'!N15</f>
        <v>3.5635415775320825E-2</v>
      </c>
      <c r="L16" s="72">
        <f>('OpH Aggregate N'!O16-'OpH Aggregate N'!O15)/'OpH Aggregate N'!O15</f>
        <v>5.4414496759288139E-3</v>
      </c>
      <c r="M16" s="72">
        <f>('OpH Aggregate N'!P16-'OpH Aggregate N'!P15)/'OpH Aggregate N'!P15</f>
        <v>8.4802497978373123E-3</v>
      </c>
      <c r="N16" s="72">
        <f>('OpH Aggregate N'!Q16-'OpH Aggregate N'!Q15)/'OpH Aggregate N'!Q15</f>
        <v>8.8448914057438766E-3</v>
      </c>
      <c r="O16" s="72">
        <f>('OpH Aggregate N'!R16-'OpH Aggregate N'!R15)/'OpH Aggregate N'!R15</f>
        <v>-1.3541806831072461E-2</v>
      </c>
    </row>
    <row r="17" spans="1:15" x14ac:dyDescent="0.25">
      <c r="A17" s="7" t="s">
        <v>47</v>
      </c>
      <c r="B17" s="72">
        <f>('OpH Aggregate N'!E17-'OpH Aggregate N'!E16)/'OpH Aggregate N'!E16</f>
        <v>8.98913078842066E-2</v>
      </c>
      <c r="C17" s="72">
        <f>('OpH Aggregate N'!F17-'OpH Aggregate N'!F16)/'OpH Aggregate N'!F16</f>
        <v>0.11855900047690121</v>
      </c>
      <c r="D17" s="72">
        <f>('OpH Aggregate N'!G17-'OpH Aggregate N'!G16)/'OpH Aggregate N'!G16</f>
        <v>1.0698135383307215E-2</v>
      </c>
      <c r="E17" s="72">
        <f>('OpH Aggregate N'!H17-'OpH Aggregate N'!H16)/'OpH Aggregate N'!H16</f>
        <v>-9.5434432239356101E-3</v>
      </c>
      <c r="F17" s="72">
        <f>('OpH Aggregate N'!I17-'OpH Aggregate N'!I16)/'OpH Aggregate N'!I16</f>
        <v>6.062740273282039E-3</v>
      </c>
      <c r="G17" s="72">
        <f>('OpH Aggregate N'!J17-'OpH Aggregate N'!J16)/'OpH Aggregate N'!J16</f>
        <v>4.3932768961519632E-2</v>
      </c>
      <c r="H17" s="72">
        <f>('OpH Aggregate N'!K17-'OpH Aggregate N'!K16)/'OpH Aggregate N'!K16</f>
        <v>-2.0773275553108367E-3</v>
      </c>
      <c r="I17" s="72">
        <f>('OpH Aggregate N'!L17-'OpH Aggregate N'!L16)/'OpH Aggregate N'!L16</f>
        <v>-1.1466970964674158E-2</v>
      </c>
      <c r="J17" s="72">
        <f>('OpH Aggregate N'!M17-'OpH Aggregate N'!M16)/'OpH Aggregate N'!M16</f>
        <v>3.3875763887310675E-3</v>
      </c>
      <c r="K17" s="72">
        <f>('OpH Aggregate N'!N17-'OpH Aggregate N'!N16)/'OpH Aggregate N'!N16</f>
        <v>8.8029548358846427E-3</v>
      </c>
      <c r="L17" s="72">
        <f>('OpH Aggregate N'!O17-'OpH Aggregate N'!O16)/'OpH Aggregate N'!O16</f>
        <v>3.2014537954718141E-2</v>
      </c>
      <c r="M17" s="72">
        <f>('OpH Aggregate N'!P17-'OpH Aggregate N'!P16)/'OpH Aggregate N'!P16</f>
        <v>3.090280986379473E-2</v>
      </c>
      <c r="N17" s="72">
        <f>('OpH Aggregate N'!Q17-'OpH Aggregate N'!Q16)/'OpH Aggregate N'!Q16</f>
        <v>5.4580121952176536E-3</v>
      </c>
      <c r="O17" s="72">
        <f>('OpH Aggregate N'!R17-'OpH Aggregate N'!R16)/'OpH Aggregate N'!R16</f>
        <v>2.6088232628125674E-3</v>
      </c>
    </row>
    <row r="18" spans="1:15" x14ac:dyDescent="0.25">
      <c r="A18" s="7" t="s">
        <v>48</v>
      </c>
      <c r="B18" s="72">
        <f>('OpH Aggregate N'!E18-'OpH Aggregate N'!E17)/'OpH Aggregate N'!E17</f>
        <v>0.27714161464029097</v>
      </c>
      <c r="C18" s="72">
        <f>('OpH Aggregate N'!F18-'OpH Aggregate N'!F17)/'OpH Aggregate N'!F17</f>
        <v>0.10074563928706159</v>
      </c>
      <c r="D18" s="72">
        <f>('OpH Aggregate N'!G18-'OpH Aggregate N'!G17)/'OpH Aggregate N'!G17</f>
        <v>2.1397100018398986E-2</v>
      </c>
      <c r="E18" s="72">
        <f>('OpH Aggregate N'!H18-'OpH Aggregate N'!H17)/'OpH Aggregate N'!H17</f>
        <v>3.892649088859957E-2</v>
      </c>
      <c r="F18" s="72">
        <f>('OpH Aggregate N'!I18-'OpH Aggregate N'!I17)/'OpH Aggregate N'!I17</f>
        <v>-4.4597669031224861E-3</v>
      </c>
      <c r="G18" s="72">
        <f>('OpH Aggregate N'!J18-'OpH Aggregate N'!J17)/'OpH Aggregate N'!J17</f>
        <v>-1.2632844144097492E-2</v>
      </c>
      <c r="H18" s="72">
        <f>('OpH Aggregate N'!K18-'OpH Aggregate N'!K17)/'OpH Aggregate N'!K17</f>
        <v>-3.2546268967278379E-2</v>
      </c>
      <c r="I18" s="72">
        <f>('OpH Aggregate N'!L18-'OpH Aggregate N'!L17)/'OpH Aggregate N'!L17</f>
        <v>-3.733543690957461E-2</v>
      </c>
      <c r="J18" s="72">
        <f>('OpH Aggregate N'!M18-'OpH Aggregate N'!M17)/'OpH Aggregate N'!M17</f>
        <v>-6.0529674734767273E-2</v>
      </c>
      <c r="K18" s="72">
        <f>('OpH Aggregate N'!N18-'OpH Aggregate N'!N17)/'OpH Aggregate N'!N17</f>
        <v>-5.1677815728397155E-3</v>
      </c>
      <c r="L18" s="72">
        <f>('OpH Aggregate N'!O18-'OpH Aggregate N'!O17)/'OpH Aggregate N'!O17</f>
        <v>-6.374136307624489E-5</v>
      </c>
      <c r="M18" s="72">
        <f>('OpH Aggregate N'!P18-'OpH Aggregate N'!P17)/'OpH Aggregate N'!P17</f>
        <v>-8.769248164711101E-3</v>
      </c>
      <c r="N18" s="72">
        <f>('OpH Aggregate N'!Q18-'OpH Aggregate N'!Q17)/'OpH Aggregate N'!Q17</f>
        <v>-2.7399719318458911E-3</v>
      </c>
      <c r="O18" s="72">
        <f>('OpH Aggregate N'!R18-'OpH Aggregate N'!R17)/'OpH Aggregate N'!R17</f>
        <v>4.6272013585827089E-2</v>
      </c>
    </row>
    <row r="19" spans="1:15" x14ac:dyDescent="0.25">
      <c r="A19" s="7" t="s">
        <v>49</v>
      </c>
      <c r="B19" s="72">
        <f>('OpH Aggregate N'!E19-'OpH Aggregate N'!E18)/'OpH Aggregate N'!E18</f>
        <v>0.8314030078398883</v>
      </c>
      <c r="C19" s="72">
        <f>('OpH Aggregate N'!F19-'OpH Aggregate N'!F18)/'OpH Aggregate N'!F18</f>
        <v>-0.2994815381913134</v>
      </c>
      <c r="D19" s="72">
        <f>('OpH Aggregate N'!G19-'OpH Aggregate N'!G18)/'OpH Aggregate N'!G18</f>
        <v>-4.5828081206184239E-3</v>
      </c>
      <c r="E19" s="72">
        <f>('OpH Aggregate N'!H19-'OpH Aggregate N'!H18)/'OpH Aggregate N'!H18</f>
        <v>1.5039718842122352E-2</v>
      </c>
      <c r="F19" s="72">
        <f>('OpH Aggregate N'!I19-'OpH Aggregate N'!I18)/'OpH Aggregate N'!I18</f>
        <v>2.2492800061691479E-2</v>
      </c>
      <c r="G19" s="72">
        <f>('OpH Aggregate N'!J19-'OpH Aggregate N'!J18)/'OpH Aggregate N'!J18</f>
        <v>-2.1694091643779785E-2</v>
      </c>
      <c r="H19" s="72">
        <f>('OpH Aggregate N'!K19-'OpH Aggregate N'!K18)/'OpH Aggregate N'!K18</f>
        <v>2.8492812566900311E-2</v>
      </c>
      <c r="I19" s="72">
        <f>('OpH Aggregate N'!L19-'OpH Aggregate N'!L18)/'OpH Aggregate N'!L18</f>
        <v>5.0027918051936557E-2</v>
      </c>
      <c r="J19" s="72">
        <f>('OpH Aggregate N'!M19-'OpH Aggregate N'!M18)/'OpH Aggregate N'!M18</f>
        <v>5.0957386133362564E-2</v>
      </c>
      <c r="K19" s="72">
        <f>('OpH Aggregate N'!N19-'OpH Aggregate N'!N18)/'OpH Aggregate N'!N18</f>
        <v>-3.0428396661681153E-3</v>
      </c>
      <c r="L19" s="72">
        <f>('OpH Aggregate N'!O19-'OpH Aggregate N'!O18)/'OpH Aggregate N'!O18</f>
        <v>1.5392024063740841E-2</v>
      </c>
      <c r="M19" s="72">
        <f>('OpH Aggregate N'!P19-'OpH Aggregate N'!P18)/'OpH Aggregate N'!P18</f>
        <v>7.3429232172667835E-2</v>
      </c>
      <c r="N19" s="72">
        <f>('OpH Aggregate N'!Q19-'OpH Aggregate N'!Q18)/'OpH Aggregate N'!Q18</f>
        <v>1.891031851152658E-2</v>
      </c>
      <c r="O19" s="72">
        <f>('OpH Aggregate N'!R19-'OpH Aggregate N'!R18)/'OpH Aggregate N'!R18</f>
        <v>-1.796600647029023E-3</v>
      </c>
    </row>
    <row r="20" spans="1:15" x14ac:dyDescent="0.25">
      <c r="A20" s="7" t="s">
        <v>50</v>
      </c>
      <c r="B20" s="72">
        <f>('OpH Aggregate N'!E20-'OpH Aggregate N'!E19)/'OpH Aggregate N'!E19</f>
        <v>-0.45464721854291384</v>
      </c>
      <c r="C20" s="72">
        <f>('OpH Aggregate N'!F20-'OpH Aggregate N'!F19)/'OpH Aggregate N'!F19</f>
        <v>0.21782024125451468</v>
      </c>
      <c r="D20" s="72">
        <f>('OpH Aggregate N'!G20-'OpH Aggregate N'!G19)/'OpH Aggregate N'!G19</f>
        <v>-1.6315173288020422E-2</v>
      </c>
      <c r="E20" s="72">
        <f>('OpH Aggregate N'!H20-'OpH Aggregate N'!H19)/'OpH Aggregate N'!H19</f>
        <v>9.0158875915614493E-3</v>
      </c>
      <c r="F20" s="72">
        <f>('OpH Aggregate N'!I20-'OpH Aggregate N'!I19)/'OpH Aggregate N'!I19</f>
        <v>3.495165799787657E-2</v>
      </c>
      <c r="G20" s="72">
        <f>('OpH Aggregate N'!J20-'OpH Aggregate N'!J19)/'OpH Aggregate N'!J19</f>
        <v>4.9835445305636265E-2</v>
      </c>
      <c r="H20" s="72">
        <f>('OpH Aggregate N'!K20-'OpH Aggregate N'!K19)/'OpH Aggregate N'!K19</f>
        <v>3.8362157897398691E-2</v>
      </c>
      <c r="I20" s="72">
        <f>('OpH Aggregate N'!L20-'OpH Aggregate N'!L19)/'OpH Aggregate N'!L19</f>
        <v>-3.8113464087324959E-2</v>
      </c>
      <c r="J20" s="72">
        <f>('OpH Aggregate N'!M20-'OpH Aggregate N'!M19)/'OpH Aggregate N'!M19</f>
        <v>-9.484272304052032E-3</v>
      </c>
      <c r="K20" s="72">
        <f>('OpH Aggregate N'!N20-'OpH Aggregate N'!N19)/'OpH Aggregate N'!N19</f>
        <v>1.4789227745882445E-2</v>
      </c>
      <c r="L20" s="72">
        <f>('OpH Aggregate N'!O20-'OpH Aggregate N'!O19)/'OpH Aggregate N'!O19</f>
        <v>2.469043603987706E-2</v>
      </c>
      <c r="M20" s="72">
        <f>('OpH Aggregate N'!P20-'OpH Aggregate N'!P19)/'OpH Aggregate N'!P19</f>
        <v>-4.6736574698669306E-2</v>
      </c>
      <c r="N20" s="72">
        <f>('OpH Aggregate N'!Q20-'OpH Aggregate N'!Q19)/'OpH Aggregate N'!Q19</f>
        <v>6.2705328294508506E-2</v>
      </c>
      <c r="O20" s="72">
        <f>('OpH Aggregate N'!R20-'OpH Aggregate N'!R19)/'OpH Aggregate N'!R19</f>
        <v>5.5467732387327773E-2</v>
      </c>
    </row>
    <row r="21" spans="1:15" x14ac:dyDescent="0.25">
      <c r="A21" s="7" t="s">
        <v>51</v>
      </c>
      <c r="B21" s="72">
        <f>('OpH Aggregate N'!E21-'OpH Aggregate N'!E20)/'OpH Aggregate N'!E20</f>
        <v>-0.48615445411056479</v>
      </c>
      <c r="C21" s="72">
        <f>('OpH Aggregate N'!F21-'OpH Aggregate N'!F20)/'OpH Aggregate N'!F20</f>
        <v>8.616763638711035E-2</v>
      </c>
      <c r="D21" s="72">
        <f>('OpH Aggregate N'!G21-'OpH Aggregate N'!G20)/'OpH Aggregate N'!G20</f>
        <v>1.9525510738029606E-2</v>
      </c>
      <c r="E21" s="72">
        <f>('OpH Aggregate N'!H21-'OpH Aggregate N'!H20)/'OpH Aggregate N'!H20</f>
        <v>1.1676697954695297E-3</v>
      </c>
      <c r="F21" s="72">
        <f>('OpH Aggregate N'!I21-'OpH Aggregate N'!I20)/'OpH Aggregate N'!I20</f>
        <v>1.2269017506946081E-2</v>
      </c>
      <c r="G21" s="72">
        <f>('OpH Aggregate N'!J21-'OpH Aggregate N'!J20)/'OpH Aggregate N'!J20</f>
        <v>1.259716122608516E-2</v>
      </c>
      <c r="H21" s="72">
        <f>('OpH Aggregate N'!K21-'OpH Aggregate N'!K20)/'OpH Aggregate N'!K20</f>
        <v>-3.2723726954113578E-3</v>
      </c>
      <c r="I21" s="72">
        <f>('OpH Aggregate N'!L21-'OpH Aggregate N'!L20)/'OpH Aggregate N'!L20</f>
        <v>-3.4620114872607924E-2</v>
      </c>
      <c r="J21" s="72">
        <f>('OpH Aggregate N'!M21-'OpH Aggregate N'!M20)/'OpH Aggregate N'!M20</f>
        <v>2.4273079280790071E-2</v>
      </c>
      <c r="K21" s="72">
        <f>('OpH Aggregate N'!N21-'OpH Aggregate N'!N20)/'OpH Aggregate N'!N20</f>
        <v>4.3819365766531788E-2</v>
      </c>
      <c r="L21" s="72">
        <f>('OpH Aggregate N'!O21-'OpH Aggregate N'!O20)/'OpH Aggregate N'!O20</f>
        <v>1.7726954581024894E-2</v>
      </c>
      <c r="M21" s="72">
        <f>('OpH Aggregate N'!P21-'OpH Aggregate N'!P20)/'OpH Aggregate N'!P20</f>
        <v>2.3770907649258124E-2</v>
      </c>
      <c r="N21" s="72">
        <f>('OpH Aggregate N'!Q21-'OpH Aggregate N'!Q20)/'OpH Aggregate N'!Q20</f>
        <v>1.7500485079511303E-2</v>
      </c>
      <c r="O21" s="72">
        <f>('OpH Aggregate N'!R21-'OpH Aggregate N'!R20)/'OpH Aggregate N'!R20</f>
        <v>1.595190294922048E-2</v>
      </c>
    </row>
    <row r="22" spans="1:15" x14ac:dyDescent="0.25">
      <c r="A22" s="7" t="s">
        <v>52</v>
      </c>
      <c r="B22" s="72">
        <f>('OpH Aggregate N'!E22-'OpH Aggregate N'!E21)/'OpH Aggregate N'!E21</f>
        <v>-0.42041276919362364</v>
      </c>
      <c r="C22" s="72">
        <f>('OpH Aggregate N'!F22-'OpH Aggregate N'!F21)/'OpH Aggregate N'!F21</f>
        <v>-2.0559759681622075E-2</v>
      </c>
      <c r="D22" s="72">
        <f>('OpH Aggregate N'!G22-'OpH Aggregate N'!G21)/'OpH Aggregate N'!G21</f>
        <v>5.8113188349357961E-3</v>
      </c>
      <c r="E22" s="72">
        <f>('OpH Aggregate N'!H22-'OpH Aggregate N'!H21)/'OpH Aggregate N'!H21</f>
        <v>1.6598431591574148E-2</v>
      </c>
      <c r="F22" s="72">
        <f>('OpH Aggregate N'!I22-'OpH Aggregate N'!I21)/'OpH Aggregate N'!I21</f>
        <v>1.9807410048471315E-2</v>
      </c>
      <c r="G22" s="72">
        <f>('OpH Aggregate N'!J22-'OpH Aggregate N'!J21)/'OpH Aggregate N'!J21</f>
        <v>-1.5683954654630444E-2</v>
      </c>
      <c r="H22" s="72">
        <f>('OpH Aggregate N'!K22-'OpH Aggregate N'!K21)/'OpH Aggregate N'!K21</f>
        <v>8.8718327142640521E-3</v>
      </c>
      <c r="I22" s="72">
        <f>('OpH Aggregate N'!L22-'OpH Aggregate N'!L21)/'OpH Aggregate N'!L21</f>
        <v>2.6298009455810369E-2</v>
      </c>
      <c r="J22" s="72">
        <f>('OpH Aggregate N'!M22-'OpH Aggregate N'!M21)/'OpH Aggregate N'!M21</f>
        <v>-1.533371596373337E-2</v>
      </c>
      <c r="K22" s="72">
        <f>('OpH Aggregate N'!N22-'OpH Aggregate N'!N21)/'OpH Aggregate N'!N21</f>
        <v>2.1958327344596431E-2</v>
      </c>
      <c r="L22" s="72">
        <f>('OpH Aggregate N'!O22-'OpH Aggregate N'!O21)/'OpH Aggregate N'!O21</f>
        <v>-1.697487189080903E-2</v>
      </c>
      <c r="M22" s="72">
        <f>('OpH Aggregate N'!P22-'OpH Aggregate N'!P21)/'OpH Aggregate N'!P21</f>
        <v>2.2496049190520741E-3</v>
      </c>
      <c r="N22" s="72">
        <f>('OpH Aggregate N'!Q22-'OpH Aggregate N'!Q21)/'OpH Aggregate N'!Q21</f>
        <v>6.1129355612069315E-3</v>
      </c>
      <c r="O22" s="72">
        <f>('OpH Aggregate N'!R22-'OpH Aggregate N'!R21)/'OpH Aggregate N'!R21</f>
        <v>1.6682003519304635E-2</v>
      </c>
    </row>
    <row r="23" spans="1:15" x14ac:dyDescent="0.25">
      <c r="A23" s="7" t="s">
        <v>53</v>
      </c>
      <c r="B23" s="72">
        <f>('OpH Aggregate N'!E23-'OpH Aggregate N'!E22)/'OpH Aggregate N'!E22</f>
        <v>0.30742070755705725</v>
      </c>
      <c r="C23" s="72">
        <f>('OpH Aggregate N'!F23-'OpH Aggregate N'!F22)/'OpH Aggregate N'!F22</f>
        <v>0.11021768196994343</v>
      </c>
      <c r="D23" s="72">
        <f>('OpH Aggregate N'!G23-'OpH Aggregate N'!G22)/'OpH Aggregate N'!G22</f>
        <v>3.1898628479759668E-2</v>
      </c>
      <c r="E23" s="72">
        <f>('OpH Aggregate N'!H23-'OpH Aggregate N'!H22)/'OpH Aggregate N'!H22</f>
        <v>2.2939428004933368E-2</v>
      </c>
      <c r="F23" s="72">
        <f>('OpH Aggregate N'!I23-'OpH Aggregate N'!I22)/'OpH Aggregate N'!I22</f>
        <v>-1.6265156200796899E-2</v>
      </c>
      <c r="G23" s="72">
        <f>('OpH Aggregate N'!J23-'OpH Aggregate N'!J22)/'OpH Aggregate N'!J22</f>
        <v>-3.2419829651159526E-2</v>
      </c>
      <c r="H23" s="72">
        <f>('OpH Aggregate N'!K23-'OpH Aggregate N'!K22)/'OpH Aggregate N'!K22</f>
        <v>-1.2040256115897473E-2</v>
      </c>
      <c r="I23" s="72">
        <f>('OpH Aggregate N'!L23-'OpH Aggregate N'!L22)/'OpH Aggregate N'!L22</f>
        <v>2.8431877253985483E-2</v>
      </c>
      <c r="J23" s="72">
        <f>('OpH Aggregate N'!M23-'OpH Aggregate N'!M22)/'OpH Aggregate N'!M22</f>
        <v>1.7297355068925289E-2</v>
      </c>
      <c r="K23" s="72">
        <f>('OpH Aggregate N'!N23-'OpH Aggregate N'!N22)/'OpH Aggregate N'!N22</f>
        <v>7.6279201359116229E-3</v>
      </c>
      <c r="L23" s="72">
        <f>('OpH Aggregate N'!O23-'OpH Aggregate N'!O22)/'OpH Aggregate N'!O22</f>
        <v>2.6162301666666214E-2</v>
      </c>
      <c r="M23" s="72">
        <f>('OpH Aggregate N'!P23-'OpH Aggregate N'!P22)/'OpH Aggregate N'!P22</f>
        <v>-1.8743291006520741E-2</v>
      </c>
      <c r="N23" s="72">
        <f>('OpH Aggregate N'!Q23-'OpH Aggregate N'!Q22)/'OpH Aggregate N'!Q22</f>
        <v>7.0370244637828899E-3</v>
      </c>
      <c r="O23" s="72">
        <f>('OpH Aggregate N'!R23-'OpH Aggregate N'!R22)/'OpH Aggregate N'!R22</f>
        <v>-1.1012935855798107E-2</v>
      </c>
    </row>
    <row r="24" spans="1:15" x14ac:dyDescent="0.25">
      <c r="A24" s="7" t="s">
        <v>54</v>
      </c>
      <c r="B24" s="72">
        <f>('OpH Aggregate N'!E24-'OpH Aggregate N'!E23)/'OpH Aggregate N'!E23</f>
        <v>1.6646337848189001</v>
      </c>
      <c r="C24" s="72">
        <f>('OpH Aggregate N'!F24-'OpH Aggregate N'!F23)/'OpH Aggregate N'!F23</f>
        <v>-9.0015262713588409E-2</v>
      </c>
      <c r="D24" s="72">
        <f>('OpH Aggregate N'!G24-'OpH Aggregate N'!G23)/'OpH Aggregate N'!G23</f>
        <v>2.5390742586642322E-2</v>
      </c>
      <c r="E24" s="72">
        <f>('OpH Aggregate N'!H24-'OpH Aggregate N'!H23)/'OpH Aggregate N'!H23</f>
        <v>3.4068687302656789E-2</v>
      </c>
      <c r="F24" s="72">
        <f>('OpH Aggregate N'!I24-'OpH Aggregate N'!I23)/'OpH Aggregate N'!I23</f>
        <v>1.8667337478497598E-2</v>
      </c>
      <c r="G24" s="72">
        <f>('OpH Aggregate N'!J24-'OpH Aggregate N'!J23)/'OpH Aggregate N'!J23</f>
        <v>2.949008426839142E-2</v>
      </c>
      <c r="H24" s="72">
        <f>('OpH Aggregate N'!K24-'OpH Aggregate N'!K23)/'OpH Aggregate N'!K23</f>
        <v>1.7472968867439639E-2</v>
      </c>
      <c r="I24" s="72">
        <f>('OpH Aggregate N'!L24-'OpH Aggregate N'!L23)/'OpH Aggregate N'!L23</f>
        <v>1.2879734693582335E-3</v>
      </c>
      <c r="J24" s="72">
        <f>('OpH Aggregate N'!M24-'OpH Aggregate N'!M23)/'OpH Aggregate N'!M23</f>
        <v>5.6219357398651457E-4</v>
      </c>
      <c r="K24" s="72">
        <f>('OpH Aggregate N'!N24-'OpH Aggregate N'!N23)/'OpH Aggregate N'!N23</f>
        <v>4.1638192275945243E-2</v>
      </c>
      <c r="L24" s="72">
        <f>('OpH Aggregate N'!O24-'OpH Aggregate N'!O23)/'OpH Aggregate N'!O23</f>
        <v>4.4211002323428748E-2</v>
      </c>
      <c r="M24" s="72">
        <f>('OpH Aggregate N'!P24-'OpH Aggregate N'!P23)/'OpH Aggregate N'!P23</f>
        <v>1.2808397100714013E-2</v>
      </c>
      <c r="N24" s="72">
        <f>('OpH Aggregate N'!Q24-'OpH Aggregate N'!Q23)/'OpH Aggregate N'!Q23</f>
        <v>2.3624768465827953E-2</v>
      </c>
      <c r="O24" s="72">
        <f>('OpH Aggregate N'!R24-'OpH Aggregate N'!R23)/'OpH Aggregate N'!R23</f>
        <v>3.728573372598501E-2</v>
      </c>
    </row>
    <row r="25" spans="1:15" x14ac:dyDescent="0.25">
      <c r="A25" s="7" t="s">
        <v>55</v>
      </c>
      <c r="B25" s="72">
        <f>('OpH Aggregate N'!E25-'OpH Aggregate N'!E24)/'OpH Aggregate N'!E24</f>
        <v>0.34202330413991938</v>
      </c>
      <c r="C25" s="72">
        <f>('OpH Aggregate N'!F25-'OpH Aggregate N'!F24)/'OpH Aggregate N'!F24</f>
        <v>-0.12207066294510754</v>
      </c>
      <c r="D25" s="72">
        <f>('OpH Aggregate N'!G25-'OpH Aggregate N'!G24)/'OpH Aggregate N'!G24</f>
        <v>2.9026918026557085E-2</v>
      </c>
      <c r="E25" s="72">
        <f>('OpH Aggregate N'!H25-'OpH Aggregate N'!H24)/'OpH Aggregate N'!H24</f>
        <v>1.4163069192175044E-2</v>
      </c>
      <c r="F25" s="72">
        <f>('OpH Aggregate N'!I25-'OpH Aggregate N'!I24)/'OpH Aggregate N'!I24</f>
        <v>-8.3262576888691615E-3</v>
      </c>
      <c r="G25" s="72">
        <f>('OpH Aggregate N'!J25-'OpH Aggregate N'!J24)/'OpH Aggregate N'!J24</f>
        <v>-6.2073803663093442E-3</v>
      </c>
      <c r="H25" s="72">
        <f>('OpH Aggregate N'!K25-'OpH Aggregate N'!K24)/'OpH Aggregate N'!K24</f>
        <v>3.7155136925035907E-2</v>
      </c>
      <c r="I25" s="72">
        <f>('OpH Aggregate N'!L25-'OpH Aggregate N'!L24)/'OpH Aggregate N'!L24</f>
        <v>3.2223124513724576E-2</v>
      </c>
      <c r="J25" s="72">
        <f>('OpH Aggregate N'!M25-'OpH Aggregate N'!M24)/'OpH Aggregate N'!M24</f>
        <v>2.3094557372674812E-3</v>
      </c>
      <c r="K25" s="72">
        <f>('OpH Aggregate N'!N25-'OpH Aggregate N'!N24)/'OpH Aggregate N'!N24</f>
        <v>-4.8644027429270587E-3</v>
      </c>
      <c r="L25" s="72">
        <f>('OpH Aggregate N'!O25-'OpH Aggregate N'!O24)/'OpH Aggregate N'!O24</f>
        <v>2.3085549337642222E-3</v>
      </c>
      <c r="M25" s="72">
        <f>('OpH Aggregate N'!P25-'OpH Aggregate N'!P24)/'OpH Aggregate N'!P24</f>
        <v>3.3762569711476786E-2</v>
      </c>
      <c r="N25" s="72">
        <f>('OpH Aggregate N'!Q25-'OpH Aggregate N'!Q24)/'OpH Aggregate N'!Q24</f>
        <v>-3.5174158034541415E-2</v>
      </c>
      <c r="O25" s="72">
        <f>('OpH Aggregate N'!R25-'OpH Aggregate N'!R24)/'OpH Aggregate N'!R24</f>
        <v>-1.2233169207409416E-2</v>
      </c>
    </row>
    <row r="26" spans="1:15" x14ac:dyDescent="0.25">
      <c r="A26" s="7" t="s">
        <v>56</v>
      </c>
      <c r="B26" s="72">
        <f>('OpH Aggregate N'!E26-'OpH Aggregate N'!E25)/'OpH Aggregate N'!E25</f>
        <v>0.31866461956174097</v>
      </c>
      <c r="C26" s="72">
        <f>('OpH Aggregate N'!F26-'OpH Aggregate N'!F25)/'OpH Aggregate N'!F25</f>
        <v>-0.13645827911491207</v>
      </c>
      <c r="D26" s="72">
        <f>('OpH Aggregate N'!G26-'OpH Aggregate N'!G25)/'OpH Aggregate N'!G25</f>
        <v>3.3997461619078525E-3</v>
      </c>
      <c r="E26" s="72">
        <f>('OpH Aggregate N'!H26-'OpH Aggregate N'!H25)/'OpH Aggregate N'!H25</f>
        <v>2.1121966231736213E-2</v>
      </c>
      <c r="F26" s="72">
        <f>('OpH Aggregate N'!I26-'OpH Aggregate N'!I25)/'OpH Aggregate N'!I25</f>
        <v>1.6431243623011009E-2</v>
      </c>
      <c r="G26" s="72">
        <f>('OpH Aggregate N'!J26-'OpH Aggregate N'!J25)/'OpH Aggregate N'!J25</f>
        <v>-2.8080471225642948E-2</v>
      </c>
      <c r="H26" s="72">
        <f>('OpH Aggregate N'!K26-'OpH Aggregate N'!K25)/'OpH Aggregate N'!K25</f>
        <v>7.1329367268703186E-3</v>
      </c>
      <c r="I26" s="72">
        <f>('OpH Aggregate N'!L26-'OpH Aggregate N'!L25)/'OpH Aggregate N'!L25</f>
        <v>5.3265297344622688E-2</v>
      </c>
      <c r="J26" s="72">
        <f>('OpH Aggregate N'!M26-'OpH Aggregate N'!M25)/'OpH Aggregate N'!M25</f>
        <v>4.9798366226778967E-2</v>
      </c>
      <c r="K26" s="72">
        <f>('OpH Aggregate N'!N26-'OpH Aggregate N'!N25)/'OpH Aggregate N'!N25</f>
        <v>-8.1091115528610404E-3</v>
      </c>
      <c r="L26" s="72">
        <f>('OpH Aggregate N'!O26-'OpH Aggregate N'!O25)/'OpH Aggregate N'!O25</f>
        <v>2.1206401585099281E-2</v>
      </c>
      <c r="M26" s="72">
        <f>('OpH Aggregate N'!P26-'OpH Aggregate N'!P25)/'OpH Aggregate N'!P25</f>
        <v>4.651304588359239E-2</v>
      </c>
      <c r="N26" s="72">
        <f>('OpH Aggregate N'!Q26-'OpH Aggregate N'!Q25)/'OpH Aggregate N'!Q25</f>
        <v>2.2719783114632807E-2</v>
      </c>
      <c r="O26" s="72">
        <f>('OpH Aggregate N'!R26-'OpH Aggregate N'!R25)/'OpH Aggregate N'!R25</f>
        <v>1.6812081577192738E-2</v>
      </c>
    </row>
    <row r="27" spans="1:15" x14ac:dyDescent="0.25">
      <c r="A27" s="7" t="s">
        <v>57</v>
      </c>
      <c r="B27" s="72">
        <f>('OpH Aggregate N'!E27-'OpH Aggregate N'!E26)/'OpH Aggregate N'!E26</f>
        <v>-0.26706482188600489</v>
      </c>
      <c r="C27" s="72">
        <f>('OpH Aggregate N'!F27-'OpH Aggregate N'!F26)/'OpH Aggregate N'!F26</f>
        <v>0.18666151112522947</v>
      </c>
      <c r="D27" s="72">
        <f>('OpH Aggregate N'!G27-'OpH Aggregate N'!G26)/'OpH Aggregate N'!G26</f>
        <v>3.6802081592810273E-2</v>
      </c>
      <c r="E27" s="72">
        <f>('OpH Aggregate N'!H27-'OpH Aggregate N'!H26)/'OpH Aggregate N'!H26</f>
        <v>-5.5952989022990795E-3</v>
      </c>
      <c r="F27" s="72">
        <f>('OpH Aggregate N'!I27-'OpH Aggregate N'!I26)/'OpH Aggregate N'!I26</f>
        <v>8.2582251792186825E-3</v>
      </c>
      <c r="G27" s="72">
        <f>('OpH Aggregate N'!J27-'OpH Aggregate N'!J26)/'OpH Aggregate N'!J26</f>
        <v>3.0380029311058883E-2</v>
      </c>
      <c r="H27" s="72">
        <f>('OpH Aggregate N'!K27-'OpH Aggregate N'!K26)/'OpH Aggregate N'!K26</f>
        <v>1.7593601212322974E-3</v>
      </c>
      <c r="I27" s="72">
        <f>('OpH Aggregate N'!L27-'OpH Aggregate N'!L26)/'OpH Aggregate N'!L26</f>
        <v>2.0397219545645363E-3</v>
      </c>
      <c r="J27" s="72">
        <f>('OpH Aggregate N'!M27-'OpH Aggregate N'!M26)/'OpH Aggregate N'!M26</f>
        <v>3.5855211528068938E-3</v>
      </c>
      <c r="K27" s="72">
        <f>('OpH Aggregate N'!N27-'OpH Aggregate N'!N26)/'OpH Aggregate N'!N26</f>
        <v>4.6562367834660487E-2</v>
      </c>
      <c r="L27" s="72">
        <f>('OpH Aggregate N'!O27-'OpH Aggregate N'!O26)/'OpH Aggregate N'!O26</f>
        <v>-4.7005552751388834E-3</v>
      </c>
      <c r="M27" s="72">
        <f>('OpH Aggregate N'!P27-'OpH Aggregate N'!P26)/'OpH Aggregate N'!P26</f>
        <v>-6.418592484433594E-2</v>
      </c>
      <c r="N27" s="72">
        <f>('OpH Aggregate N'!Q27-'OpH Aggregate N'!Q26)/'OpH Aggregate N'!Q26</f>
        <v>1.0588551457452014E-2</v>
      </c>
      <c r="O27" s="72">
        <f>('OpH Aggregate N'!R27-'OpH Aggregate N'!R26)/'OpH Aggregate N'!R26</f>
        <v>1.6111485531854357E-2</v>
      </c>
    </row>
    <row r="28" spans="1:15" x14ac:dyDescent="0.25">
      <c r="A28" s="7" t="s">
        <v>58</v>
      </c>
      <c r="B28" s="72">
        <f>('OpH Aggregate N'!E28-'OpH Aggregate N'!E27)/'OpH Aggregate N'!E27</f>
        <v>-0.28570375937426612</v>
      </c>
      <c r="C28" s="72">
        <f>('OpH Aggregate N'!F28-'OpH Aggregate N'!F27)/'OpH Aggregate N'!F27</f>
        <v>0.11888972642058222</v>
      </c>
      <c r="D28" s="72">
        <f>('OpH Aggregate N'!G28-'OpH Aggregate N'!G27)/'OpH Aggregate N'!G27</f>
        <v>1.1563141896748567E-2</v>
      </c>
      <c r="E28" s="72">
        <f>('OpH Aggregate N'!H28-'OpH Aggregate N'!H27)/'OpH Aggregate N'!H27</f>
        <v>2.0421175973466776E-2</v>
      </c>
      <c r="F28" s="72">
        <f>('OpH Aggregate N'!I28-'OpH Aggregate N'!I27)/'OpH Aggregate N'!I27</f>
        <v>1.4371395970905752E-2</v>
      </c>
      <c r="G28" s="72">
        <f>('OpH Aggregate N'!J28-'OpH Aggregate N'!J27)/'OpH Aggregate N'!J27</f>
        <v>3.2951886405604404E-2</v>
      </c>
      <c r="H28" s="72">
        <f>('OpH Aggregate N'!K28-'OpH Aggregate N'!K27)/'OpH Aggregate N'!K27</f>
        <v>-9.7241390358203204E-3</v>
      </c>
      <c r="I28" s="72">
        <f>('OpH Aggregate N'!L28-'OpH Aggregate N'!L27)/'OpH Aggregate N'!L27</f>
        <v>2.0910020842383248E-2</v>
      </c>
      <c r="J28" s="72">
        <f>('OpH Aggregate N'!M28-'OpH Aggregate N'!M27)/'OpH Aggregate N'!M27</f>
        <v>9.1021060953709251E-3</v>
      </c>
      <c r="K28" s="72">
        <f>('OpH Aggregate N'!N28-'OpH Aggregate N'!N27)/'OpH Aggregate N'!N27</f>
        <v>-4.0003667467041884E-2</v>
      </c>
      <c r="L28" s="72">
        <f>('OpH Aggregate N'!O28-'OpH Aggregate N'!O27)/'OpH Aggregate N'!O27</f>
        <v>-1.735372753135471E-2</v>
      </c>
      <c r="M28" s="72">
        <f>('OpH Aggregate N'!P28-'OpH Aggregate N'!P27)/'OpH Aggregate N'!P27</f>
        <v>5.5854663153073712E-2</v>
      </c>
      <c r="N28" s="72">
        <f>('OpH Aggregate N'!Q28-'OpH Aggregate N'!Q27)/'OpH Aggregate N'!Q27</f>
        <v>-6.3619926639294578E-3</v>
      </c>
      <c r="O28" s="72">
        <f>('OpH Aggregate N'!R28-'OpH Aggregate N'!R27)/'OpH Aggregate N'!R27</f>
        <v>6.9132405489567561E-2</v>
      </c>
    </row>
    <row r="29" spans="1:15" x14ac:dyDescent="0.25">
      <c r="A29" s="7" t="s">
        <v>59</v>
      </c>
      <c r="B29" s="72">
        <f>('OpH Aggregate N'!E29-'OpH Aggregate N'!E28)/'OpH Aggregate N'!E28</f>
        <v>-4.3069386455395965E-2</v>
      </c>
      <c r="C29" s="72">
        <f>('OpH Aggregate N'!F29-'OpH Aggregate N'!F28)/'OpH Aggregate N'!F28</f>
        <v>0.11041670395397889</v>
      </c>
      <c r="D29" s="72">
        <f>('OpH Aggregate N'!G29-'OpH Aggregate N'!G28)/'OpH Aggregate N'!G28</f>
        <v>1.0769202268027821E-2</v>
      </c>
      <c r="E29" s="72">
        <f>('OpH Aggregate N'!H29-'OpH Aggregate N'!H28)/'OpH Aggregate N'!H28</f>
        <v>1.8605171220576488E-2</v>
      </c>
      <c r="F29" s="72">
        <f>('OpH Aggregate N'!I29-'OpH Aggregate N'!I28)/'OpH Aggregate N'!I28</f>
        <v>1.5238817665345468E-2</v>
      </c>
      <c r="G29" s="72">
        <f>('OpH Aggregate N'!J29-'OpH Aggregate N'!J28)/'OpH Aggregate N'!J28</f>
        <v>2.0998020964721465E-2</v>
      </c>
      <c r="H29" s="72">
        <f>('OpH Aggregate N'!K29-'OpH Aggregate N'!K28)/'OpH Aggregate N'!K28</f>
        <v>7.1676340139912621E-3</v>
      </c>
      <c r="I29" s="72">
        <f>('OpH Aggregate N'!L29-'OpH Aggregate N'!L28)/'OpH Aggregate N'!L28</f>
        <v>-2.9459794981648114E-2</v>
      </c>
      <c r="J29" s="72">
        <f>('OpH Aggregate N'!M29-'OpH Aggregate N'!M28)/'OpH Aggregate N'!M28</f>
        <v>2.2952692878644227E-2</v>
      </c>
      <c r="K29" s="72">
        <f>('OpH Aggregate N'!N29-'OpH Aggregate N'!N28)/'OpH Aggregate N'!N28</f>
        <v>1.5437389150719055E-2</v>
      </c>
      <c r="L29" s="72">
        <f>('OpH Aggregate N'!O29-'OpH Aggregate N'!O28)/'OpH Aggregate N'!O28</f>
        <v>3.9301327484271641E-2</v>
      </c>
      <c r="M29" s="72">
        <f>('OpH Aggregate N'!P29-'OpH Aggregate N'!P28)/'OpH Aggregate N'!P28</f>
        <v>3.5351321002839796E-2</v>
      </c>
      <c r="N29" s="72">
        <f>('OpH Aggregate N'!Q29-'OpH Aggregate N'!Q28)/'OpH Aggregate N'!Q28</f>
        <v>5.5298564561417716E-3</v>
      </c>
      <c r="O29" s="72">
        <f>('OpH Aggregate N'!R29-'OpH Aggregate N'!R28)/'OpH Aggregate N'!R28</f>
        <v>-3.2489150323302971E-3</v>
      </c>
    </row>
    <row r="30" spans="1:15" x14ac:dyDescent="0.25">
      <c r="A30" s="7" t="s">
        <v>60</v>
      </c>
      <c r="B30" s="72">
        <f>('OpH Aggregate N'!E30-'OpH Aggregate N'!E29)/'OpH Aggregate N'!E29</f>
        <v>0.43833391976714686</v>
      </c>
      <c r="C30" s="72">
        <f>('OpH Aggregate N'!F30-'OpH Aggregate N'!F29)/'OpH Aggregate N'!F29</f>
        <v>-4.08029640498953E-2</v>
      </c>
      <c r="D30" s="72">
        <f>('OpH Aggregate N'!G30-'OpH Aggregate N'!G29)/'OpH Aggregate N'!G29</f>
        <v>4.9384620249323108E-3</v>
      </c>
      <c r="E30" s="72">
        <f>('OpH Aggregate N'!H30-'OpH Aggregate N'!H29)/'OpH Aggregate N'!H29</f>
        <v>1.9431982107838548E-2</v>
      </c>
      <c r="F30" s="72">
        <f>('OpH Aggregate N'!I30-'OpH Aggregate N'!I29)/'OpH Aggregate N'!I29</f>
        <v>1.1775490664731126E-2</v>
      </c>
      <c r="G30" s="72">
        <f>('OpH Aggregate N'!J30-'OpH Aggregate N'!J29)/'OpH Aggregate N'!J29</f>
        <v>2.356248471119048E-2</v>
      </c>
      <c r="H30" s="72">
        <f>('OpH Aggregate N'!K30-'OpH Aggregate N'!K29)/'OpH Aggregate N'!K29</f>
        <v>6.5480989190676677E-4</v>
      </c>
      <c r="I30" s="72">
        <f>('OpH Aggregate N'!L30-'OpH Aggregate N'!L29)/'OpH Aggregate N'!L29</f>
        <v>6.9042091182761514E-2</v>
      </c>
      <c r="J30" s="72">
        <f>('OpH Aggregate N'!M30-'OpH Aggregate N'!M29)/'OpH Aggregate N'!M29</f>
        <v>5.5321840575518252E-3</v>
      </c>
      <c r="K30" s="72">
        <f>('OpH Aggregate N'!N30-'OpH Aggregate N'!N29)/'OpH Aggregate N'!N29</f>
        <v>6.0587853728296018E-2</v>
      </c>
      <c r="L30" s="72">
        <f>('OpH Aggregate N'!O30-'OpH Aggregate N'!O29)/'OpH Aggregate N'!O29</f>
        <v>1.9296930676091138E-2</v>
      </c>
      <c r="M30" s="72">
        <f>('OpH Aggregate N'!P30-'OpH Aggregate N'!P29)/'OpH Aggregate N'!P29</f>
        <v>3.3389542531395616E-2</v>
      </c>
      <c r="N30" s="72">
        <f>('OpH Aggregate N'!Q30-'OpH Aggregate N'!Q29)/'OpH Aggregate N'!Q29</f>
        <v>2.5695257191613498E-2</v>
      </c>
      <c r="O30" s="72">
        <f>('OpH Aggregate N'!R30-'OpH Aggregate N'!R29)/'OpH Aggregate N'!R29</f>
        <v>1.7244699283899313E-2</v>
      </c>
    </row>
    <row r="31" spans="1:15" x14ac:dyDescent="0.25">
      <c r="A31" s="7" t="s">
        <v>61</v>
      </c>
      <c r="B31" s="72">
        <f>('OpH Aggregate N'!E31-'OpH Aggregate N'!E30)/'OpH Aggregate N'!E30</f>
        <v>0.42595297600250964</v>
      </c>
      <c r="C31" s="72">
        <f>('OpH Aggregate N'!F31-'OpH Aggregate N'!F30)/'OpH Aggregate N'!F30</f>
        <v>-0.30730855274608287</v>
      </c>
      <c r="D31" s="72">
        <f>('OpH Aggregate N'!G31-'OpH Aggregate N'!G30)/'OpH Aggregate N'!G30</f>
        <v>1.3376471834140487E-2</v>
      </c>
      <c r="E31" s="72">
        <f>('OpH Aggregate N'!H31-'OpH Aggregate N'!H30)/'OpH Aggregate N'!H30</f>
        <v>-3.1236238260599356E-3</v>
      </c>
      <c r="F31" s="72">
        <f>('OpH Aggregate N'!I31-'OpH Aggregate N'!I30)/'OpH Aggregate N'!I30</f>
        <v>6.2082501848807975E-3</v>
      </c>
      <c r="G31" s="72">
        <f>('OpH Aggregate N'!J31-'OpH Aggregate N'!J30)/'OpH Aggregate N'!J30</f>
        <v>3.0336609718584599E-2</v>
      </c>
      <c r="H31" s="72">
        <f>('OpH Aggregate N'!K31-'OpH Aggregate N'!K30)/'OpH Aggregate N'!K30</f>
        <v>6.653593247713753E-2</v>
      </c>
      <c r="I31" s="72">
        <f>('OpH Aggregate N'!L31-'OpH Aggregate N'!L30)/'OpH Aggregate N'!L30</f>
        <v>-7.1522563870022367E-3</v>
      </c>
      <c r="J31" s="72">
        <f>('OpH Aggregate N'!M31-'OpH Aggregate N'!M30)/'OpH Aggregate N'!M30</f>
        <v>2.015986326653359E-2</v>
      </c>
      <c r="K31" s="72">
        <f>('OpH Aggregate N'!N31-'OpH Aggregate N'!N30)/'OpH Aggregate N'!N30</f>
        <v>2.3004246021878219E-3</v>
      </c>
      <c r="L31" s="72">
        <f>('OpH Aggregate N'!O31-'OpH Aggregate N'!O30)/'OpH Aggregate N'!O30</f>
        <v>-4.4839862048078681E-2</v>
      </c>
      <c r="M31" s="72">
        <f>('OpH Aggregate N'!P31-'OpH Aggregate N'!P30)/'OpH Aggregate N'!P30</f>
        <v>-1.0395819573801571E-2</v>
      </c>
      <c r="N31" s="72">
        <f>('OpH Aggregate N'!Q31-'OpH Aggregate N'!Q30)/'OpH Aggregate N'!Q30</f>
        <v>-2.6592726295915584E-2</v>
      </c>
      <c r="O31" s="72">
        <f>('OpH Aggregate N'!R31-'OpH Aggregate N'!R30)/'OpH Aggregate N'!R30</f>
        <v>-2.1957689489567399E-2</v>
      </c>
    </row>
    <row r="32" spans="1:15" x14ac:dyDescent="0.25">
      <c r="A32" s="7" t="s">
        <v>62</v>
      </c>
      <c r="B32" s="72">
        <f>('OpH Aggregate N'!E32-'OpH Aggregate N'!E31)/'OpH Aggregate N'!E31</f>
        <v>-0.42824208405797654</v>
      </c>
      <c r="C32" s="72">
        <f>('OpH Aggregate N'!F32-'OpH Aggregate N'!F31)/'OpH Aggregate N'!F31</f>
        <v>0.34980845707796521</v>
      </c>
      <c r="D32" s="72">
        <f>('OpH Aggregate N'!G32-'OpH Aggregate N'!G31)/'OpH Aggregate N'!G31</f>
        <v>5.7242550254220535E-3</v>
      </c>
      <c r="E32" s="72">
        <f>('OpH Aggregate N'!H32-'OpH Aggregate N'!H31)/'OpH Aggregate N'!H31</f>
        <v>-1.5880621652131957E-2</v>
      </c>
      <c r="F32" s="72">
        <f>('OpH Aggregate N'!I32-'OpH Aggregate N'!I31)/'OpH Aggregate N'!I31</f>
        <v>8.6098146572547265E-4</v>
      </c>
      <c r="G32" s="72">
        <f>('OpH Aggregate N'!J32-'OpH Aggregate N'!J31)/'OpH Aggregate N'!J31</f>
        <v>3.8440092867610522E-3</v>
      </c>
      <c r="H32" s="72">
        <f>('OpH Aggregate N'!K32-'OpH Aggregate N'!K31)/'OpH Aggregate N'!K31</f>
        <v>-1.5193979616687772E-2</v>
      </c>
      <c r="I32" s="72">
        <f>('OpH Aggregate N'!L32-'OpH Aggregate N'!L31)/'OpH Aggregate N'!L31</f>
        <v>2.554894563780797E-2</v>
      </c>
      <c r="J32" s="72">
        <f>('OpH Aggregate N'!M32-'OpH Aggregate N'!M31)/'OpH Aggregate N'!M31</f>
        <v>3.4445871859454726E-2</v>
      </c>
      <c r="K32" s="72">
        <f>('OpH Aggregate N'!N32-'OpH Aggregate N'!N31)/'OpH Aggregate N'!N31</f>
        <v>2.6187125617094218E-2</v>
      </c>
      <c r="L32" s="72">
        <f>('OpH Aggregate N'!O32-'OpH Aggregate N'!O31)/'OpH Aggregate N'!O31</f>
        <v>2.8765036225436389E-2</v>
      </c>
      <c r="M32" s="72">
        <f>('OpH Aggregate N'!P32-'OpH Aggregate N'!P31)/'OpH Aggregate N'!P31</f>
        <v>4.7916164765431975E-3</v>
      </c>
      <c r="N32" s="72">
        <f>('OpH Aggregate N'!Q32-'OpH Aggregate N'!Q31)/'OpH Aggregate N'!Q31</f>
        <v>7.202119575805925E-2</v>
      </c>
      <c r="O32" s="72">
        <f>('OpH Aggregate N'!R32-'OpH Aggregate N'!R31)/'OpH Aggregate N'!R31</f>
        <v>7.7801784656111525E-2</v>
      </c>
    </row>
    <row r="33" spans="1:15" x14ac:dyDescent="0.25">
      <c r="A33" s="7" t="s">
        <v>63</v>
      </c>
      <c r="B33" s="72">
        <f>('OpH Aggregate N'!E33-'OpH Aggregate N'!E32)/'OpH Aggregate N'!E32</f>
        <v>-0.47060005448530573</v>
      </c>
      <c r="C33" s="72">
        <f>('OpH Aggregate N'!F33-'OpH Aggregate N'!F32)/'OpH Aggregate N'!F32</f>
        <v>0.2748038927414122</v>
      </c>
      <c r="D33" s="72">
        <f>('OpH Aggregate N'!G33-'OpH Aggregate N'!G32)/'OpH Aggregate N'!G32</f>
        <v>-7.9897909635316938E-3</v>
      </c>
      <c r="E33" s="72">
        <f>('OpH Aggregate N'!H33-'OpH Aggregate N'!H32)/'OpH Aggregate N'!H32</f>
        <v>2.0915707309059756E-2</v>
      </c>
      <c r="F33" s="72">
        <f>('OpH Aggregate N'!I33-'OpH Aggregate N'!I32)/'OpH Aggregate N'!I32</f>
        <v>1.5625040391165266E-3</v>
      </c>
      <c r="G33" s="72">
        <f>('OpH Aggregate N'!J33-'OpH Aggregate N'!J32)/'OpH Aggregate N'!J32</f>
        <v>-1.1659718544547471E-2</v>
      </c>
      <c r="H33" s="72">
        <f>('OpH Aggregate N'!K33-'OpH Aggregate N'!K32)/'OpH Aggregate N'!K32</f>
        <v>1.3226887253086956E-2</v>
      </c>
      <c r="I33" s="72">
        <f>('OpH Aggregate N'!L33-'OpH Aggregate N'!L32)/'OpH Aggregate N'!L32</f>
        <v>1.8186347990660181E-2</v>
      </c>
      <c r="J33" s="72">
        <f>('OpH Aggregate N'!M33-'OpH Aggregate N'!M32)/'OpH Aggregate N'!M32</f>
        <v>2.6579850297777978E-2</v>
      </c>
      <c r="K33" s="72">
        <f>('OpH Aggregate N'!N33-'OpH Aggregate N'!N32)/'OpH Aggregate N'!N32</f>
        <v>1.8326651666911713E-3</v>
      </c>
      <c r="L33" s="72">
        <f>('OpH Aggregate N'!O33-'OpH Aggregate N'!O32)/'OpH Aggregate N'!O32</f>
        <v>-2.8745121417852546E-2</v>
      </c>
      <c r="M33" s="72">
        <f>('OpH Aggregate N'!P33-'OpH Aggregate N'!P32)/'OpH Aggregate N'!P32</f>
        <v>-5.1893843201416155E-3</v>
      </c>
      <c r="N33" s="72">
        <f>('OpH Aggregate N'!Q33-'OpH Aggregate N'!Q32)/'OpH Aggregate N'!Q32</f>
        <v>1.1491381134223452E-2</v>
      </c>
      <c r="O33" s="72">
        <f>('OpH Aggregate N'!R33-'OpH Aggregate N'!R32)/'OpH Aggregate N'!R32</f>
        <v>-2.5302617196666438E-3</v>
      </c>
    </row>
    <row r="34" spans="1:15" x14ac:dyDescent="0.25">
      <c r="A34" s="7" t="s">
        <v>64</v>
      </c>
      <c r="B34" s="72">
        <f>('OpH Aggregate N'!E34-'OpH Aggregate N'!E33)/'OpH Aggregate N'!E33</f>
        <v>-0.10632219492927117</v>
      </c>
      <c r="C34" s="72">
        <f>('OpH Aggregate N'!F34-'OpH Aggregate N'!F33)/'OpH Aggregate N'!F33</f>
        <v>0.16097018703994712</v>
      </c>
      <c r="D34" s="72">
        <f>('OpH Aggregate N'!G34-'OpH Aggregate N'!G33)/'OpH Aggregate N'!G33</f>
        <v>1.8870936823033434E-2</v>
      </c>
      <c r="E34" s="72">
        <f>('OpH Aggregate N'!H34-'OpH Aggregate N'!H33)/'OpH Aggregate N'!H33</f>
        <v>9.5445071619899304E-4</v>
      </c>
      <c r="F34" s="72">
        <f>('OpH Aggregate N'!I34-'OpH Aggregate N'!I33)/'OpH Aggregate N'!I33</f>
        <v>-9.9214443200584118E-3</v>
      </c>
      <c r="G34" s="72">
        <f>('OpH Aggregate N'!J34-'OpH Aggregate N'!J33)/'OpH Aggregate N'!J33</f>
        <v>2.4022714620524358E-2</v>
      </c>
      <c r="H34" s="72">
        <f>('OpH Aggregate N'!K34-'OpH Aggregate N'!K33)/'OpH Aggregate N'!K33</f>
        <v>-1.406346132288791E-2</v>
      </c>
      <c r="I34" s="72">
        <f>('OpH Aggregate N'!L34-'OpH Aggregate N'!L33)/'OpH Aggregate N'!L33</f>
        <v>-2.0461277021009406E-2</v>
      </c>
      <c r="J34" s="72">
        <f>('OpH Aggregate N'!M34-'OpH Aggregate N'!M33)/'OpH Aggregate N'!M33</f>
        <v>-2.7462951784484851E-2</v>
      </c>
      <c r="K34" s="72">
        <f>('OpH Aggregate N'!N34-'OpH Aggregate N'!N33)/'OpH Aggregate N'!N33</f>
        <v>-2.7077675756215384E-2</v>
      </c>
      <c r="L34" s="72">
        <f>('OpH Aggregate N'!O34-'OpH Aggregate N'!O33)/'OpH Aggregate N'!O33</f>
        <v>-1.0186465391493919E-2</v>
      </c>
      <c r="M34" s="72">
        <f>('OpH Aggregate N'!P34-'OpH Aggregate N'!P33)/'OpH Aggregate N'!P33</f>
        <v>-8.650483491600941E-3</v>
      </c>
      <c r="N34" s="72">
        <f>('OpH Aggregate N'!Q34-'OpH Aggregate N'!Q33)/'OpH Aggregate N'!Q33</f>
        <v>-2.326812962772452E-2</v>
      </c>
      <c r="O34" s="72">
        <f>('OpH Aggregate N'!R34-'OpH Aggregate N'!R33)/'OpH Aggregate N'!R33</f>
        <v>-3.2257973533836942E-2</v>
      </c>
    </row>
    <row r="35" spans="1:15" x14ac:dyDescent="0.25">
      <c r="A35" s="7" t="s">
        <v>65</v>
      </c>
      <c r="B35" s="72">
        <f>('OpH Aggregate N'!E35-'OpH Aggregate N'!E34)/'OpH Aggregate N'!E34</f>
        <v>1.0189902911518207</v>
      </c>
      <c r="C35" s="72">
        <f>('OpH Aggregate N'!F35-'OpH Aggregate N'!F34)/'OpH Aggregate N'!F34</f>
        <v>-0.23540907740802788</v>
      </c>
      <c r="D35" s="72">
        <f>('OpH Aggregate N'!G35-'OpH Aggregate N'!G34)/'OpH Aggregate N'!G34</f>
        <v>1.7948447572415861E-2</v>
      </c>
      <c r="E35" s="72">
        <f>('OpH Aggregate N'!H35-'OpH Aggregate N'!H34)/'OpH Aggregate N'!H34</f>
        <v>4.4745993771933369E-2</v>
      </c>
      <c r="F35" s="72">
        <f>('OpH Aggregate N'!I35-'OpH Aggregate N'!I34)/'OpH Aggregate N'!I34</f>
        <v>1.4095512005742983E-2</v>
      </c>
      <c r="G35" s="72">
        <f>('OpH Aggregate N'!J35-'OpH Aggregate N'!J34)/'OpH Aggregate N'!J34</f>
        <v>1.430832875966942E-2</v>
      </c>
      <c r="H35" s="72">
        <f>('OpH Aggregate N'!K35-'OpH Aggregate N'!K34)/'OpH Aggregate N'!K34</f>
        <v>4.2936604330435148E-2</v>
      </c>
      <c r="I35" s="72">
        <f>('OpH Aggregate N'!L35-'OpH Aggregate N'!L34)/'OpH Aggregate N'!L34</f>
        <v>-3.1489358625585643E-3</v>
      </c>
      <c r="J35" s="72">
        <f>('OpH Aggregate N'!M35-'OpH Aggregate N'!M34)/'OpH Aggregate N'!M34</f>
        <v>1.9225699464549609E-2</v>
      </c>
      <c r="K35" s="72">
        <f>('OpH Aggregate N'!N35-'OpH Aggregate N'!N34)/'OpH Aggregate N'!N34</f>
        <v>7.5994678889953326E-3</v>
      </c>
      <c r="L35" s="72">
        <f>('OpH Aggregate N'!O35-'OpH Aggregate N'!O34)/'OpH Aggregate N'!O34</f>
        <v>-7.8643654900322976E-3</v>
      </c>
      <c r="M35" s="72">
        <f>('OpH Aggregate N'!P35-'OpH Aggregate N'!P34)/'OpH Aggregate N'!P34</f>
        <v>3.3518084375225403E-2</v>
      </c>
      <c r="N35" s="72">
        <f>('OpH Aggregate N'!Q35-'OpH Aggregate N'!Q34)/'OpH Aggregate N'!Q34</f>
        <v>2.0140482224816333E-2</v>
      </c>
      <c r="O35" s="72">
        <f>('OpH Aggregate N'!R35-'OpH Aggregate N'!R34)/'OpH Aggregate N'!R34</f>
        <v>-1.6900417609671907E-3</v>
      </c>
    </row>
    <row r="36" spans="1:15" x14ac:dyDescent="0.25">
      <c r="A36" s="7" t="s">
        <v>66</v>
      </c>
      <c r="B36" s="72">
        <f>('OpH Aggregate N'!E36-'OpH Aggregate N'!E35)/'OpH Aggregate N'!E35</f>
        <v>-0.13499174453910456</v>
      </c>
      <c r="C36" s="72">
        <f>('OpH Aggregate N'!F36-'OpH Aggregate N'!F35)/'OpH Aggregate N'!F35</f>
        <v>3.4616715382345467E-2</v>
      </c>
      <c r="D36" s="72">
        <f>('OpH Aggregate N'!G36-'OpH Aggregate N'!G35)/'OpH Aggregate N'!G35</f>
        <v>2.5187019034198069E-2</v>
      </c>
      <c r="E36" s="72">
        <f>('OpH Aggregate N'!H36-'OpH Aggregate N'!H35)/'OpH Aggregate N'!H35</f>
        <v>3.4081764268637627E-2</v>
      </c>
      <c r="F36" s="72">
        <f>('OpH Aggregate N'!I36-'OpH Aggregate N'!I35)/'OpH Aggregate N'!I35</f>
        <v>1.6814920281020652E-2</v>
      </c>
      <c r="G36" s="72">
        <f>('OpH Aggregate N'!J36-'OpH Aggregate N'!J35)/'OpH Aggregate N'!J35</f>
        <v>-3.3327151839598293E-2</v>
      </c>
      <c r="H36" s="72">
        <f>('OpH Aggregate N'!K36-'OpH Aggregate N'!K35)/'OpH Aggregate N'!K35</f>
        <v>4.2360482065496849E-2</v>
      </c>
      <c r="I36" s="72">
        <f>('OpH Aggregate N'!L36-'OpH Aggregate N'!L35)/'OpH Aggregate N'!L35</f>
        <v>-5.5285929920971038E-3</v>
      </c>
      <c r="J36" s="72">
        <f>('OpH Aggregate N'!M36-'OpH Aggregate N'!M35)/'OpH Aggregate N'!M35</f>
        <v>2.9342110987585383E-2</v>
      </c>
      <c r="K36" s="72">
        <f>('OpH Aggregate N'!N36-'OpH Aggregate N'!N35)/'OpH Aggregate N'!N35</f>
        <v>-1.6835222037371655E-2</v>
      </c>
      <c r="L36" s="72">
        <f>('OpH Aggregate N'!O36-'OpH Aggregate N'!O35)/'OpH Aggregate N'!O35</f>
        <v>1.5035279687589467E-2</v>
      </c>
      <c r="M36" s="72">
        <f>('OpH Aggregate N'!P36-'OpH Aggregate N'!P35)/'OpH Aggregate N'!P35</f>
        <v>4.5379715127713216E-2</v>
      </c>
      <c r="N36" s="72">
        <f>('OpH Aggregate N'!Q36-'OpH Aggregate N'!Q35)/'OpH Aggregate N'!Q35</f>
        <v>6.0298924014750774E-3</v>
      </c>
      <c r="O36" s="72">
        <f>('OpH Aggregate N'!R36-'OpH Aggregate N'!R35)/'OpH Aggregate N'!R35</f>
        <v>2.6286273422152114E-2</v>
      </c>
    </row>
    <row r="37" spans="1:15" x14ac:dyDescent="0.25">
      <c r="A37" s="7" t="s">
        <v>67</v>
      </c>
      <c r="B37" s="72">
        <f>('OpH Aggregate N'!E37-'OpH Aggregate N'!E36)/'OpH Aggregate N'!E36</f>
        <v>-0.28446198740497008</v>
      </c>
      <c r="C37" s="72">
        <f>('OpH Aggregate N'!F37-'OpH Aggregate N'!F36)/'OpH Aggregate N'!F36</f>
        <v>5.7764806310148881E-2</v>
      </c>
      <c r="D37" s="72">
        <f>('OpH Aggregate N'!G37-'OpH Aggregate N'!G36)/'OpH Aggregate N'!G36</f>
        <v>8.9658619993105235E-3</v>
      </c>
      <c r="E37" s="72">
        <f>('OpH Aggregate N'!H37-'OpH Aggregate N'!H36)/'OpH Aggregate N'!H36</f>
        <v>-1.156431233105948E-2</v>
      </c>
      <c r="F37" s="72">
        <f>('OpH Aggregate N'!I37-'OpH Aggregate N'!I36)/'OpH Aggregate N'!I36</f>
        <v>1.2264449370141506E-2</v>
      </c>
      <c r="G37" s="72">
        <f>('OpH Aggregate N'!J37-'OpH Aggregate N'!J36)/'OpH Aggregate N'!J36</f>
        <v>4.3587862039981056E-3</v>
      </c>
      <c r="H37" s="72">
        <f>('OpH Aggregate N'!K37-'OpH Aggregate N'!K36)/'OpH Aggregate N'!K36</f>
        <v>2.1325131203649459E-2</v>
      </c>
      <c r="I37" s="72">
        <f>('OpH Aggregate N'!L37-'OpH Aggregate N'!L36)/'OpH Aggregate N'!L36</f>
        <v>7.2342154795735376E-3</v>
      </c>
      <c r="J37" s="72">
        <f>('OpH Aggregate N'!M37-'OpH Aggregate N'!M36)/'OpH Aggregate N'!M36</f>
        <v>3.362071558306826E-3</v>
      </c>
      <c r="K37" s="72">
        <f>('OpH Aggregate N'!N37-'OpH Aggregate N'!N36)/'OpH Aggregate N'!N36</f>
        <v>3.5889279910438008E-3</v>
      </c>
      <c r="L37" s="72">
        <f>('OpH Aggregate N'!O37-'OpH Aggregate N'!O36)/'OpH Aggregate N'!O36</f>
        <v>1.4387118755625244E-2</v>
      </c>
      <c r="M37" s="72">
        <f>('OpH Aggregate N'!P37-'OpH Aggregate N'!P36)/'OpH Aggregate N'!P36</f>
        <v>1.4228832377386608E-2</v>
      </c>
      <c r="N37" s="72">
        <f>('OpH Aggregate N'!Q37-'OpH Aggregate N'!Q36)/'OpH Aggregate N'!Q36</f>
        <v>3.049782661821384E-2</v>
      </c>
      <c r="O37" s="72">
        <f>('OpH Aggregate N'!R37-'OpH Aggregate N'!R36)/'OpH Aggregate N'!R36</f>
        <v>1.9496495110832353E-2</v>
      </c>
    </row>
    <row r="38" spans="1:15" x14ac:dyDescent="0.25">
      <c r="A38" s="7" t="s">
        <v>68</v>
      </c>
      <c r="B38" s="72">
        <f>('OpH Aggregate N'!E38-'OpH Aggregate N'!E37)/'OpH Aggregate N'!E37</f>
        <v>-0.34152301312314565</v>
      </c>
      <c r="C38" s="72">
        <f>('OpH Aggregate N'!F38-'OpH Aggregate N'!F37)/'OpH Aggregate N'!F37</f>
        <v>6.8291174826674642E-2</v>
      </c>
      <c r="D38" s="72">
        <f>('OpH Aggregate N'!G38-'OpH Aggregate N'!G37)/'OpH Aggregate N'!G37</f>
        <v>2.1916955239532472E-2</v>
      </c>
      <c r="E38" s="72">
        <f>('OpH Aggregate N'!H38-'OpH Aggregate N'!H37)/'OpH Aggregate N'!H37</f>
        <v>1.0781175944963441E-2</v>
      </c>
      <c r="F38" s="72">
        <f>('OpH Aggregate N'!I38-'OpH Aggregate N'!I37)/'OpH Aggregate N'!I37</f>
        <v>2.5073564113718073E-2</v>
      </c>
      <c r="G38" s="72">
        <f>('OpH Aggregate N'!J38-'OpH Aggregate N'!J37)/'OpH Aggregate N'!J37</f>
        <v>3.0212298524769449E-2</v>
      </c>
      <c r="H38" s="72">
        <f>('OpH Aggregate N'!K38-'OpH Aggregate N'!K37)/'OpH Aggregate N'!K37</f>
        <v>2.3878635495911172E-2</v>
      </c>
      <c r="I38" s="72">
        <f>('OpH Aggregate N'!L38-'OpH Aggregate N'!L37)/'OpH Aggregate N'!L37</f>
        <v>1.9493409408663537E-2</v>
      </c>
      <c r="J38" s="72">
        <f>('OpH Aggregate N'!M38-'OpH Aggregate N'!M37)/'OpH Aggregate N'!M37</f>
        <v>2.6475443285497908E-2</v>
      </c>
      <c r="K38" s="72">
        <f>('OpH Aggregate N'!N38-'OpH Aggregate N'!N37)/'OpH Aggregate N'!N37</f>
        <v>4.5749147842344899E-2</v>
      </c>
      <c r="L38" s="72">
        <f>('OpH Aggregate N'!O38-'OpH Aggregate N'!O37)/'OpH Aggregate N'!O37</f>
        <v>3.6958598919438521E-2</v>
      </c>
      <c r="M38" s="72">
        <f>('OpH Aggregate N'!P38-'OpH Aggregate N'!P37)/'OpH Aggregate N'!P37</f>
        <v>4.4979909138184317E-2</v>
      </c>
      <c r="N38" s="72">
        <f>('OpH Aggregate N'!Q38-'OpH Aggregate N'!Q37)/'OpH Aggregate N'!Q37</f>
        <v>-7.8332720049161635E-3</v>
      </c>
      <c r="O38" s="72">
        <f>('OpH Aggregate N'!R38-'OpH Aggregate N'!R37)/'OpH Aggregate N'!R37</f>
        <v>2.591685144057685E-2</v>
      </c>
    </row>
    <row r="39" spans="1:15" x14ac:dyDescent="0.25">
      <c r="A39" s="7" t="s">
        <v>69</v>
      </c>
      <c r="B39" s="72">
        <f>('OpH Aggregate N'!E39-'OpH Aggregate N'!E38)/'OpH Aggregate N'!E38</f>
        <v>0.72134206271576118</v>
      </c>
      <c r="C39" s="72">
        <f>('OpH Aggregate N'!F39-'OpH Aggregate N'!F38)/'OpH Aggregate N'!F38</f>
        <v>-7.030280988000287E-2</v>
      </c>
      <c r="D39" s="72">
        <f>('OpH Aggregate N'!G39-'OpH Aggregate N'!G38)/'OpH Aggregate N'!G38</f>
        <v>1.611702775152455E-2</v>
      </c>
      <c r="E39" s="72">
        <f>('OpH Aggregate N'!H39-'OpH Aggregate N'!H38)/'OpH Aggregate N'!H38</f>
        <v>2.1393845056076711E-2</v>
      </c>
      <c r="F39" s="72">
        <f>('OpH Aggregate N'!I39-'OpH Aggregate N'!I38)/'OpH Aggregate N'!I38</f>
        <v>2.7680657755553222E-2</v>
      </c>
      <c r="G39" s="72">
        <f>('OpH Aggregate N'!J39-'OpH Aggregate N'!J38)/'OpH Aggregate N'!J38</f>
        <v>-3.9509950851766311E-3</v>
      </c>
      <c r="H39" s="72">
        <f>('OpH Aggregate N'!K39-'OpH Aggregate N'!K38)/'OpH Aggregate N'!K38</f>
        <v>1.1269728810934429E-2</v>
      </c>
      <c r="I39" s="72">
        <f>('OpH Aggregate N'!L39-'OpH Aggregate N'!L38)/'OpH Aggregate N'!L38</f>
        <v>-1.9310322885890019E-2</v>
      </c>
      <c r="J39" s="72">
        <f>('OpH Aggregate N'!M39-'OpH Aggregate N'!M38)/'OpH Aggregate N'!M38</f>
        <v>-2.2853060342190668E-3</v>
      </c>
      <c r="K39" s="72">
        <f>('OpH Aggregate N'!N39-'OpH Aggregate N'!N38)/'OpH Aggregate N'!N38</f>
        <v>6.1487224450291348E-3</v>
      </c>
      <c r="L39" s="72">
        <f>('OpH Aggregate N'!O39-'OpH Aggregate N'!O38)/'OpH Aggregate N'!O38</f>
        <v>-2.3448516548711003E-2</v>
      </c>
      <c r="M39" s="72">
        <f>('OpH Aggregate N'!P39-'OpH Aggregate N'!P38)/'OpH Aggregate N'!P38</f>
        <v>-1.4748258883921506E-2</v>
      </c>
      <c r="N39" s="72">
        <f>('OpH Aggregate N'!Q39-'OpH Aggregate N'!Q38)/'OpH Aggregate N'!Q38</f>
        <v>-9.1340596381173939E-3</v>
      </c>
      <c r="O39" s="72">
        <f>('OpH Aggregate N'!R39-'OpH Aggregate N'!R38)/'OpH Aggregate N'!R38</f>
        <v>1.1831789319906711E-2</v>
      </c>
    </row>
    <row r="40" spans="1:15" x14ac:dyDescent="0.25">
      <c r="A40" s="7" t="s">
        <v>70</v>
      </c>
      <c r="B40" s="72">
        <f>('OpH Aggregate N'!E40-'OpH Aggregate N'!E39)/'OpH Aggregate N'!E39</f>
        <v>0.32663290830018293</v>
      </c>
      <c r="C40" s="72">
        <f>('OpH Aggregate N'!F40-'OpH Aggregate N'!F39)/'OpH Aggregate N'!F39</f>
        <v>6.6639708174789508E-2</v>
      </c>
      <c r="D40" s="72">
        <f>('OpH Aggregate N'!G40-'OpH Aggregate N'!G39)/'OpH Aggregate N'!G39</f>
        <v>9.8388947947005909E-3</v>
      </c>
      <c r="E40" s="72">
        <f>('OpH Aggregate N'!H40-'OpH Aggregate N'!H39)/'OpH Aggregate N'!H39</f>
        <v>1.5385965053568635E-2</v>
      </c>
      <c r="F40" s="72">
        <f>('OpH Aggregate N'!I40-'OpH Aggregate N'!I39)/'OpH Aggregate N'!I39</f>
        <v>1.4093613454379122E-2</v>
      </c>
      <c r="G40" s="72">
        <f>('OpH Aggregate N'!J40-'OpH Aggregate N'!J39)/'OpH Aggregate N'!J39</f>
        <v>2.0158825495983256E-2</v>
      </c>
      <c r="H40" s="72">
        <f>('OpH Aggregate N'!K40-'OpH Aggregate N'!K39)/'OpH Aggregate N'!K39</f>
        <v>-1.0588525326432141E-2</v>
      </c>
      <c r="I40" s="72">
        <f>('OpH Aggregate N'!L40-'OpH Aggregate N'!L39)/'OpH Aggregate N'!L39</f>
        <v>-1.5218828666723628E-2</v>
      </c>
      <c r="J40" s="72">
        <f>('OpH Aggregate N'!M40-'OpH Aggregate N'!M39)/'OpH Aggregate N'!M39</f>
        <v>2.1053483663070324E-3</v>
      </c>
      <c r="K40" s="72">
        <f>('OpH Aggregate N'!N40-'OpH Aggregate N'!N39)/'OpH Aggregate N'!N39</f>
        <v>1.4858709593567151E-2</v>
      </c>
      <c r="L40" s="72">
        <f>('OpH Aggregate N'!O40-'OpH Aggregate N'!O39)/'OpH Aggregate N'!O39</f>
        <v>1.2494922272390419E-3</v>
      </c>
      <c r="M40" s="72">
        <f>('OpH Aggregate N'!P40-'OpH Aggregate N'!P39)/'OpH Aggregate N'!P39</f>
        <v>5.1245000472040676E-3</v>
      </c>
      <c r="N40" s="72">
        <f>('OpH Aggregate N'!Q40-'OpH Aggregate N'!Q39)/'OpH Aggregate N'!Q39</f>
        <v>3.5992994900552182E-2</v>
      </c>
      <c r="O40" s="72">
        <f>('OpH Aggregate N'!R40-'OpH Aggregate N'!R39)/'OpH Aggregate N'!R39</f>
        <v>2.3366502417228131E-2</v>
      </c>
    </row>
    <row r="41" spans="1:15" x14ac:dyDescent="0.25">
      <c r="A41" s="7" t="s">
        <v>71</v>
      </c>
      <c r="B41" s="72">
        <f>('OpH Aggregate N'!E41-'OpH Aggregate N'!E40)/'OpH Aggregate N'!E40</f>
        <v>4.6161274231569301E-2</v>
      </c>
      <c r="C41" s="72">
        <f>('OpH Aggregate N'!F41-'OpH Aggregate N'!F40)/'OpH Aggregate N'!F40</f>
        <v>5.2795373000764284E-2</v>
      </c>
      <c r="D41" s="72">
        <f>('OpH Aggregate N'!G41-'OpH Aggregate N'!G40)/'OpH Aggregate N'!G40</f>
        <v>7.0420896171367268E-3</v>
      </c>
      <c r="E41" s="72">
        <f>('OpH Aggregate N'!H41-'OpH Aggregate N'!H40)/'OpH Aggregate N'!H40</f>
        <v>-1.2196754238990508E-3</v>
      </c>
      <c r="F41" s="72">
        <f>('OpH Aggregate N'!I41-'OpH Aggregate N'!I40)/'OpH Aggregate N'!I40</f>
        <v>-1.5444875282323441E-3</v>
      </c>
      <c r="G41" s="72">
        <f>('OpH Aggregate N'!J41-'OpH Aggregate N'!J40)/'OpH Aggregate N'!J40</f>
        <v>-6.026934954059501E-3</v>
      </c>
      <c r="H41" s="72">
        <f>('OpH Aggregate N'!K41-'OpH Aggregate N'!K40)/'OpH Aggregate N'!K40</f>
        <v>-3.1203473527056019E-2</v>
      </c>
      <c r="I41" s="72">
        <f>('OpH Aggregate N'!L41-'OpH Aggregate N'!L40)/'OpH Aggregate N'!L40</f>
        <v>6.4486179979972411E-4</v>
      </c>
      <c r="J41" s="72">
        <f>('OpH Aggregate N'!M41-'OpH Aggregate N'!M40)/'OpH Aggregate N'!M40</f>
        <v>-1.2182318288317281E-2</v>
      </c>
      <c r="K41" s="72">
        <f>('OpH Aggregate N'!N41-'OpH Aggregate N'!N40)/'OpH Aggregate N'!N40</f>
        <v>1.6177507154809114E-2</v>
      </c>
      <c r="L41" s="72">
        <f>('OpH Aggregate N'!O41-'OpH Aggregate N'!O40)/'OpH Aggregate N'!O40</f>
        <v>1.5202886430875242E-2</v>
      </c>
      <c r="M41" s="72">
        <f>('OpH Aggregate N'!P41-'OpH Aggregate N'!P40)/'OpH Aggregate N'!P40</f>
        <v>7.2602734364533685E-3</v>
      </c>
      <c r="N41" s="72">
        <f>('OpH Aggregate N'!Q41-'OpH Aggregate N'!Q40)/'OpH Aggregate N'!Q40</f>
        <v>8.8062834179744708E-3</v>
      </c>
      <c r="O41" s="72">
        <f>('OpH Aggregate N'!R41-'OpH Aggregate N'!R40)/'OpH Aggregate N'!R40</f>
        <v>-1.1750144918033953E-2</v>
      </c>
    </row>
    <row r="42" spans="1:15" x14ac:dyDescent="0.25">
      <c r="A42" s="7" t="s">
        <v>72</v>
      </c>
      <c r="B42" s="72">
        <f>('OpH Aggregate N'!E42-'OpH Aggregate N'!E41)/'OpH Aggregate N'!E41</f>
        <v>-0.21669629859722395</v>
      </c>
      <c r="C42" s="72">
        <f>('OpH Aggregate N'!F42-'OpH Aggregate N'!F41)/'OpH Aggregate N'!F41</f>
        <v>5.0176213072056136E-2</v>
      </c>
      <c r="D42" s="72">
        <f>('OpH Aggregate N'!G42-'OpH Aggregate N'!G41)/'OpH Aggregate N'!G41</f>
        <v>-5.5250784812094283E-3</v>
      </c>
      <c r="E42" s="72">
        <f>('OpH Aggregate N'!H42-'OpH Aggregate N'!H41)/'OpH Aggregate N'!H41</f>
        <v>1.7326610828569296E-2</v>
      </c>
      <c r="F42" s="72">
        <f>('OpH Aggregate N'!I42-'OpH Aggregate N'!I41)/'OpH Aggregate N'!I41</f>
        <v>8.1701636756834478E-3</v>
      </c>
      <c r="G42" s="72">
        <f>('OpH Aggregate N'!J42-'OpH Aggregate N'!J41)/'OpH Aggregate N'!J41</f>
        <v>6.7656573845635698E-3</v>
      </c>
      <c r="H42" s="72">
        <f>('OpH Aggregate N'!K42-'OpH Aggregate N'!K41)/'OpH Aggregate N'!K41</f>
        <v>-2.6539403361915747E-2</v>
      </c>
      <c r="I42" s="72">
        <f>('OpH Aggregate N'!L42-'OpH Aggregate N'!L41)/'OpH Aggregate N'!L41</f>
        <v>2.0955225509354639E-2</v>
      </c>
      <c r="J42" s="72">
        <f>('OpH Aggregate N'!M42-'OpH Aggregate N'!M41)/'OpH Aggregate N'!M41</f>
        <v>2.1258122070487662E-2</v>
      </c>
      <c r="K42" s="72">
        <f>('OpH Aggregate N'!N42-'OpH Aggregate N'!N41)/'OpH Aggregate N'!N41</f>
        <v>-6.4761863097098464E-3</v>
      </c>
      <c r="L42" s="72">
        <f>('OpH Aggregate N'!O42-'OpH Aggregate N'!O41)/'OpH Aggregate N'!O41</f>
        <v>1.6056577870493013E-2</v>
      </c>
      <c r="M42" s="72">
        <f>('OpH Aggregate N'!P42-'OpH Aggregate N'!P41)/'OpH Aggregate N'!P41</f>
        <v>6.4018623924581904E-3</v>
      </c>
      <c r="N42" s="72">
        <f>('OpH Aggregate N'!Q42-'OpH Aggregate N'!Q41)/'OpH Aggregate N'!Q41</f>
        <v>1.9329747363357686E-2</v>
      </c>
      <c r="O42" s="72">
        <f>('OpH Aggregate N'!R42-'OpH Aggregate N'!R41)/'OpH Aggregate N'!R41</f>
        <v>1.1177859196505062E-3</v>
      </c>
    </row>
    <row r="43" spans="1:15" x14ac:dyDescent="0.25">
      <c r="A43" s="7" t="s">
        <v>73</v>
      </c>
      <c r="B43" s="72">
        <f>('OpH Aggregate N'!E43-'OpH Aggregate N'!E42)/'OpH Aggregate N'!E42</f>
        <v>-0.33642287822903316</v>
      </c>
      <c r="C43" s="72">
        <f>('OpH Aggregate N'!F43-'OpH Aggregate N'!F42)/'OpH Aggregate N'!F42</f>
        <v>-2.8870024486787366E-3</v>
      </c>
      <c r="D43" s="72">
        <f>('OpH Aggregate N'!G43-'OpH Aggregate N'!G42)/'OpH Aggregate N'!G42</f>
        <v>-1.1369129546863841E-3</v>
      </c>
      <c r="E43" s="72">
        <f>('OpH Aggregate N'!H43-'OpH Aggregate N'!H42)/'OpH Aggregate N'!H42</f>
        <v>1.7345904017794397E-2</v>
      </c>
      <c r="F43" s="72">
        <f>('OpH Aggregate N'!I43-'OpH Aggregate N'!I42)/'OpH Aggregate N'!I42</f>
        <v>9.4620711663798603E-3</v>
      </c>
      <c r="G43" s="72">
        <f>('OpH Aggregate N'!J43-'OpH Aggregate N'!J42)/'OpH Aggregate N'!J42</f>
        <v>3.2771010809301668E-3</v>
      </c>
      <c r="H43" s="72">
        <f>('OpH Aggregate N'!K43-'OpH Aggregate N'!K42)/'OpH Aggregate N'!K42</f>
        <v>3.723762054385208E-2</v>
      </c>
      <c r="I43" s="72">
        <f>('OpH Aggregate N'!L43-'OpH Aggregate N'!L42)/'OpH Aggregate N'!L42</f>
        <v>4.2553783333975082E-2</v>
      </c>
      <c r="J43" s="72">
        <f>('OpH Aggregate N'!M43-'OpH Aggregate N'!M42)/'OpH Aggregate N'!M42</f>
        <v>-5.8201151997206088E-3</v>
      </c>
      <c r="K43" s="72">
        <f>('OpH Aggregate N'!N43-'OpH Aggregate N'!N42)/'OpH Aggregate N'!N42</f>
        <v>6.9091793807532758E-3</v>
      </c>
      <c r="L43" s="72">
        <f>('OpH Aggregate N'!O43-'OpH Aggregate N'!O42)/'OpH Aggregate N'!O42</f>
        <v>2.1716779806289537E-2</v>
      </c>
      <c r="M43" s="72">
        <f>('OpH Aggregate N'!P43-'OpH Aggregate N'!P42)/'OpH Aggregate N'!P42</f>
        <v>-6.1088604248531924E-3</v>
      </c>
      <c r="N43" s="72">
        <f>('OpH Aggregate N'!Q43-'OpH Aggregate N'!Q42)/'OpH Aggregate N'!Q42</f>
        <v>1.0965825236538957E-2</v>
      </c>
      <c r="O43" s="72">
        <f>('OpH Aggregate N'!R43-'OpH Aggregate N'!R42)/'OpH Aggregate N'!R42</f>
        <v>7.7946511842532156E-3</v>
      </c>
    </row>
    <row r="44" spans="1:15" x14ac:dyDescent="0.25">
      <c r="A44" s="7" t="s">
        <v>74</v>
      </c>
      <c r="B44" s="72">
        <f>('OpH Aggregate N'!E44-'OpH Aggregate N'!E43)/'OpH Aggregate N'!E43</f>
        <v>0.52405098827488394</v>
      </c>
      <c r="C44" s="72">
        <f>('OpH Aggregate N'!F44-'OpH Aggregate N'!F43)/'OpH Aggregate N'!F43</f>
        <v>-6.3126554715987257E-2</v>
      </c>
      <c r="D44" s="72">
        <f>('OpH Aggregate N'!G44-'OpH Aggregate N'!G43)/'OpH Aggregate N'!G43</f>
        <v>1.286330210309892E-2</v>
      </c>
      <c r="E44" s="72">
        <f>('OpH Aggregate N'!H44-'OpH Aggregate N'!H43)/'OpH Aggregate N'!H43</f>
        <v>-3.5572071286449044E-3</v>
      </c>
      <c r="F44" s="72">
        <f>('OpH Aggregate N'!I44-'OpH Aggregate N'!I43)/'OpH Aggregate N'!I43</f>
        <v>1.0568829746334643E-2</v>
      </c>
      <c r="G44" s="72">
        <f>('OpH Aggregate N'!J44-'OpH Aggregate N'!J43)/'OpH Aggregate N'!J43</f>
        <v>3.2681473096670813E-2</v>
      </c>
      <c r="H44" s="72">
        <f>('OpH Aggregate N'!K44-'OpH Aggregate N'!K43)/'OpH Aggregate N'!K43</f>
        <v>9.8007290397062914E-3</v>
      </c>
      <c r="I44" s="72">
        <f>('OpH Aggregate N'!L44-'OpH Aggregate N'!L43)/'OpH Aggregate N'!L43</f>
        <v>2.912957153106778E-2</v>
      </c>
      <c r="J44" s="72">
        <f>('OpH Aggregate N'!M44-'OpH Aggregate N'!M43)/'OpH Aggregate N'!M43</f>
        <v>2.3555749042414729E-2</v>
      </c>
      <c r="K44" s="72">
        <f>('OpH Aggregate N'!N44-'OpH Aggregate N'!N43)/'OpH Aggregate N'!N43</f>
        <v>3.9942280223319079E-3</v>
      </c>
      <c r="L44" s="72">
        <f>('OpH Aggregate N'!O44-'OpH Aggregate N'!O43)/'OpH Aggregate N'!O43</f>
        <v>-1.2193862693196264E-2</v>
      </c>
      <c r="M44" s="72">
        <f>('OpH Aggregate N'!P44-'OpH Aggregate N'!P43)/'OpH Aggregate N'!P43</f>
        <v>7.220825943004416E-3</v>
      </c>
      <c r="N44" s="72">
        <f>('OpH Aggregate N'!Q44-'OpH Aggregate N'!Q43)/'OpH Aggregate N'!Q43</f>
        <v>1.7170098820105891E-2</v>
      </c>
      <c r="O44" s="72">
        <f>('OpH Aggregate N'!R44-'OpH Aggregate N'!R43)/'OpH Aggregate N'!R43</f>
        <v>3.5487320651533205E-2</v>
      </c>
    </row>
    <row r="45" spans="1:15" x14ac:dyDescent="0.25">
      <c r="A45" s="7" t="s">
        <v>75</v>
      </c>
      <c r="B45" s="72">
        <f>('OpH Aggregate N'!E45-'OpH Aggregate N'!E44)/'OpH Aggregate N'!E44</f>
        <v>0.26924853935620546</v>
      </c>
      <c r="C45" s="72">
        <f>('OpH Aggregate N'!F45-'OpH Aggregate N'!F44)/'OpH Aggregate N'!F44</f>
        <v>-7.4226255223869331E-2</v>
      </c>
      <c r="D45" s="72">
        <f>('OpH Aggregate N'!G45-'OpH Aggregate N'!G44)/'OpH Aggregate N'!G44</f>
        <v>-1.318216176310945E-4</v>
      </c>
      <c r="E45" s="72">
        <f>('OpH Aggregate N'!H45-'OpH Aggregate N'!H44)/'OpH Aggregate N'!H44</f>
        <v>1.5266096534832354E-2</v>
      </c>
      <c r="F45" s="72">
        <f>('OpH Aggregate N'!I45-'OpH Aggregate N'!I44)/'OpH Aggregate N'!I44</f>
        <v>8.07512319797026E-3</v>
      </c>
      <c r="G45" s="72">
        <f>('OpH Aggregate N'!J45-'OpH Aggregate N'!J44)/'OpH Aggregate N'!J44</f>
        <v>3.692392448140689E-2</v>
      </c>
      <c r="H45" s="72">
        <f>('OpH Aggregate N'!K45-'OpH Aggregate N'!K44)/'OpH Aggregate N'!K44</f>
        <v>1.7081557231565122E-2</v>
      </c>
      <c r="I45" s="72">
        <f>('OpH Aggregate N'!L45-'OpH Aggregate N'!L44)/'OpH Aggregate N'!L44</f>
        <v>-3.4870908778335528E-3</v>
      </c>
      <c r="J45" s="72">
        <f>('OpH Aggregate N'!M45-'OpH Aggregate N'!M44)/'OpH Aggregate N'!M44</f>
        <v>4.8390699399849461E-2</v>
      </c>
      <c r="K45" s="72">
        <f>('OpH Aggregate N'!N45-'OpH Aggregate N'!N44)/'OpH Aggregate N'!N44</f>
        <v>1.5733278566060517E-3</v>
      </c>
      <c r="L45" s="72">
        <f>('OpH Aggregate N'!O45-'OpH Aggregate N'!O44)/'OpH Aggregate N'!O44</f>
        <v>4.8071103142335462E-3</v>
      </c>
      <c r="M45" s="72">
        <f>('OpH Aggregate N'!P45-'OpH Aggregate N'!P44)/'OpH Aggregate N'!P44</f>
        <v>1.7984244241234675E-2</v>
      </c>
      <c r="N45" s="72">
        <f>('OpH Aggregate N'!Q45-'OpH Aggregate N'!Q44)/'OpH Aggregate N'!Q44</f>
        <v>1.5476325721494275E-2</v>
      </c>
      <c r="O45" s="72">
        <f>('OpH Aggregate N'!R45-'OpH Aggregate N'!R44)/'OpH Aggregate N'!R44</f>
        <v>-7.7260734898232522E-3</v>
      </c>
    </row>
    <row r="46" spans="1:15" x14ac:dyDescent="0.25">
      <c r="A46" s="7" t="s">
        <v>76</v>
      </c>
      <c r="B46" s="72">
        <f>('OpH Aggregate N'!E46-'OpH Aggregate N'!E45)/'OpH Aggregate N'!E45</f>
        <v>0.19762363371489775</v>
      </c>
      <c r="C46" s="72">
        <f>('OpH Aggregate N'!F46-'OpH Aggregate N'!F45)/'OpH Aggregate N'!F45</f>
        <v>-6.1473350633782873E-3</v>
      </c>
      <c r="D46" s="72">
        <f>('OpH Aggregate N'!G46-'OpH Aggregate N'!G45)/'OpH Aggregate N'!G45</f>
        <v>1.8400557382479584E-2</v>
      </c>
      <c r="E46" s="72">
        <f>('OpH Aggregate N'!H46-'OpH Aggregate N'!H45)/'OpH Aggregate N'!H45</f>
        <v>2.4469664672291301E-2</v>
      </c>
      <c r="F46" s="72">
        <f>('OpH Aggregate N'!I46-'OpH Aggregate N'!I45)/'OpH Aggregate N'!I45</f>
        <v>1.7285860788367243E-2</v>
      </c>
      <c r="G46" s="72">
        <f>('OpH Aggregate N'!J46-'OpH Aggregate N'!J45)/'OpH Aggregate N'!J45</f>
        <v>8.5583393918588126E-4</v>
      </c>
      <c r="H46" s="72">
        <f>('OpH Aggregate N'!K46-'OpH Aggregate N'!K45)/'OpH Aggregate N'!K45</f>
        <v>9.8490051861664686E-3</v>
      </c>
      <c r="I46" s="72">
        <f>('OpH Aggregate N'!L46-'OpH Aggregate N'!L45)/'OpH Aggregate N'!L45</f>
        <v>-2.1879016825119176E-2</v>
      </c>
      <c r="J46" s="72">
        <f>('OpH Aggregate N'!M46-'OpH Aggregate N'!M45)/'OpH Aggregate N'!M45</f>
        <v>1.8170391836844314E-2</v>
      </c>
      <c r="K46" s="72">
        <f>('OpH Aggregate N'!N46-'OpH Aggregate N'!N45)/'OpH Aggregate N'!N45</f>
        <v>1.2380105243115813E-2</v>
      </c>
      <c r="L46" s="72">
        <f>('OpH Aggregate N'!O46-'OpH Aggregate N'!O45)/'OpH Aggregate N'!O45</f>
        <v>-1.0545801545129841E-2</v>
      </c>
      <c r="M46" s="72">
        <f>('OpH Aggregate N'!P46-'OpH Aggregate N'!P45)/'OpH Aggregate N'!P45</f>
        <v>1.3587301635184916E-2</v>
      </c>
      <c r="N46" s="72">
        <f>('OpH Aggregate N'!Q46-'OpH Aggregate N'!Q45)/'OpH Aggregate N'!Q45</f>
        <v>4.3241856877785645E-2</v>
      </c>
      <c r="O46" s="72">
        <f>('OpH Aggregate N'!R46-'OpH Aggregate N'!R45)/'OpH Aggregate N'!R45</f>
        <v>1.5927422996797478E-2</v>
      </c>
    </row>
    <row r="47" spans="1:15" x14ac:dyDescent="0.25">
      <c r="A47" s="7" t="s">
        <v>77</v>
      </c>
      <c r="B47" s="72">
        <f>('OpH Aggregate N'!E47-'OpH Aggregate N'!E46)/'OpH Aggregate N'!E46</f>
        <v>7.2956636818133427E-2</v>
      </c>
      <c r="C47" s="72">
        <f>('OpH Aggregate N'!F47-'OpH Aggregate N'!F46)/'OpH Aggregate N'!F46</f>
        <v>-1.5700727148812269E-2</v>
      </c>
      <c r="D47" s="72">
        <f>('OpH Aggregate N'!G47-'OpH Aggregate N'!G46)/'OpH Aggregate N'!G46</f>
        <v>1.2687413918546903E-2</v>
      </c>
      <c r="E47" s="72">
        <f>('OpH Aggregate N'!H47-'OpH Aggregate N'!H46)/'OpH Aggregate N'!H46</f>
        <v>1.5468705433177667E-2</v>
      </c>
      <c r="F47" s="72">
        <f>('OpH Aggregate N'!I47-'OpH Aggregate N'!I46)/'OpH Aggregate N'!I46</f>
        <v>-2.1386208654986534E-2</v>
      </c>
      <c r="G47" s="72">
        <f>('OpH Aggregate N'!J47-'OpH Aggregate N'!J46)/'OpH Aggregate N'!J46</f>
        <v>-5.811227749426739E-3</v>
      </c>
      <c r="H47" s="72">
        <f>('OpH Aggregate N'!K47-'OpH Aggregate N'!K46)/'OpH Aggregate N'!K46</f>
        <v>1.876553939917671E-2</v>
      </c>
      <c r="I47" s="72">
        <f>('OpH Aggregate N'!L47-'OpH Aggregate N'!L46)/'OpH Aggregate N'!L46</f>
        <v>-6.8245410855818653E-3</v>
      </c>
      <c r="J47" s="72">
        <f>('OpH Aggregate N'!M47-'OpH Aggregate N'!M46)/'OpH Aggregate N'!M46</f>
        <v>-6.5315397070790093E-2</v>
      </c>
      <c r="K47" s="72">
        <f>('OpH Aggregate N'!N47-'OpH Aggregate N'!N46)/'OpH Aggregate N'!N46</f>
        <v>1.6923333133952952E-2</v>
      </c>
      <c r="L47" s="72">
        <f>('OpH Aggregate N'!O47-'OpH Aggregate N'!O46)/'OpH Aggregate N'!O46</f>
        <v>2.0118591828542746E-2</v>
      </c>
      <c r="M47" s="72">
        <f>('OpH Aggregate N'!P47-'OpH Aggregate N'!P46)/'OpH Aggregate N'!P46</f>
        <v>-4.0735199504306745E-3</v>
      </c>
      <c r="N47" s="72">
        <f>('OpH Aggregate N'!Q47-'OpH Aggregate N'!Q46)/'OpH Aggregate N'!Q46</f>
        <v>2.0027394300307942E-2</v>
      </c>
      <c r="O47" s="72">
        <f>('OpH Aggregate N'!R47-'OpH Aggregate N'!R46)/'OpH Aggregate N'!R46</f>
        <v>2.2614552731550736E-2</v>
      </c>
    </row>
    <row r="48" spans="1:15" x14ac:dyDescent="0.25">
      <c r="A48" s="7" t="s">
        <v>78</v>
      </c>
      <c r="B48" s="72">
        <f>('OpH Aggregate N'!E48-'OpH Aggregate N'!E47)/'OpH Aggregate N'!E47</f>
        <v>-0.16537156211956719</v>
      </c>
      <c r="C48" s="72">
        <f>('OpH Aggregate N'!F48-'OpH Aggregate N'!F47)/'OpH Aggregate N'!F47</f>
        <v>0.23511405210495318</v>
      </c>
      <c r="D48" s="72">
        <f>('OpH Aggregate N'!G48-'OpH Aggregate N'!G47)/'OpH Aggregate N'!G47</f>
        <v>1.8152234358600989E-2</v>
      </c>
      <c r="E48" s="72">
        <f>('OpH Aggregate N'!H48-'OpH Aggregate N'!H47)/'OpH Aggregate N'!H47</f>
        <v>1.9935778113223779E-2</v>
      </c>
      <c r="F48" s="72">
        <f>('OpH Aggregate N'!I48-'OpH Aggregate N'!I47)/'OpH Aggregate N'!I47</f>
        <v>2.6689251506063851E-2</v>
      </c>
      <c r="G48" s="72">
        <f>('OpH Aggregate N'!J48-'OpH Aggregate N'!J47)/'OpH Aggregate N'!J47</f>
        <v>3.2143871176410002E-2</v>
      </c>
      <c r="H48" s="72">
        <f>('OpH Aggregate N'!K48-'OpH Aggregate N'!K47)/'OpH Aggregate N'!K47</f>
        <v>-2.2071988422957014E-2</v>
      </c>
      <c r="I48" s="72">
        <f>('OpH Aggregate N'!L48-'OpH Aggregate N'!L47)/'OpH Aggregate N'!L47</f>
        <v>4.5095704917672064E-2</v>
      </c>
      <c r="J48" s="72">
        <f>('OpH Aggregate N'!M48-'OpH Aggregate N'!M47)/'OpH Aggregate N'!M47</f>
        <v>2.3255869763533516E-2</v>
      </c>
      <c r="K48" s="72">
        <f>('OpH Aggregate N'!N48-'OpH Aggregate N'!N47)/'OpH Aggregate N'!N47</f>
        <v>2.813754537998525E-3</v>
      </c>
      <c r="L48" s="72">
        <f>('OpH Aggregate N'!O48-'OpH Aggregate N'!O47)/'OpH Aggregate N'!O47</f>
        <v>-8.3617834432312237E-3</v>
      </c>
      <c r="M48" s="72">
        <f>('OpH Aggregate N'!P48-'OpH Aggregate N'!P47)/'OpH Aggregate N'!P47</f>
        <v>3.0678178892713653E-2</v>
      </c>
      <c r="N48" s="72">
        <f>('OpH Aggregate N'!Q48-'OpH Aggregate N'!Q47)/'OpH Aggregate N'!Q47</f>
        <v>2.3965769085147883E-2</v>
      </c>
      <c r="O48" s="72">
        <f>('OpH Aggregate N'!R48-'OpH Aggregate N'!R47)/'OpH Aggregate N'!R47</f>
        <v>-2.8503774784730096E-2</v>
      </c>
    </row>
    <row r="49" spans="1:15" x14ac:dyDescent="0.25">
      <c r="A49" s="7" t="s">
        <v>79</v>
      </c>
      <c r="B49" s="72">
        <f>('OpH Aggregate N'!E49-'OpH Aggregate N'!E48)/'OpH Aggregate N'!E48</f>
        <v>-2.757973113613478E-2</v>
      </c>
      <c r="C49" s="72">
        <f>('OpH Aggregate N'!F49-'OpH Aggregate N'!F48)/'OpH Aggregate N'!F48</f>
        <v>4.239526392574116E-2</v>
      </c>
      <c r="D49" s="72">
        <f>('OpH Aggregate N'!G49-'OpH Aggregate N'!G48)/'OpH Aggregate N'!G48</f>
        <v>1.4853950904649953E-2</v>
      </c>
      <c r="E49" s="72">
        <f>('OpH Aggregate N'!H49-'OpH Aggregate N'!H48)/'OpH Aggregate N'!H48</f>
        <v>-3.4410958948569693E-2</v>
      </c>
      <c r="F49" s="72">
        <f>('OpH Aggregate N'!I49-'OpH Aggregate N'!I48)/'OpH Aggregate N'!I48</f>
        <v>-2.0969469464204131E-2</v>
      </c>
      <c r="G49" s="72">
        <f>('OpH Aggregate N'!J49-'OpH Aggregate N'!J48)/'OpH Aggregate N'!J48</f>
        <v>1.1159229203259919E-2</v>
      </c>
      <c r="H49" s="72">
        <f>('OpH Aggregate N'!K49-'OpH Aggregate N'!K48)/'OpH Aggregate N'!K48</f>
        <v>-1.7621330276777755E-2</v>
      </c>
      <c r="I49" s="72">
        <f>('OpH Aggregate N'!L49-'OpH Aggregate N'!L48)/'OpH Aggregate N'!L48</f>
        <v>1.5668141455937094E-2</v>
      </c>
      <c r="J49" s="72">
        <f>('OpH Aggregate N'!M49-'OpH Aggregate N'!M48)/'OpH Aggregate N'!M48</f>
        <v>-2.4534995168518066E-3</v>
      </c>
      <c r="K49" s="72">
        <f>('OpH Aggregate N'!N49-'OpH Aggregate N'!N48)/'OpH Aggregate N'!N48</f>
        <v>2.9527945019415846E-3</v>
      </c>
      <c r="L49" s="72">
        <f>('OpH Aggregate N'!O49-'OpH Aggregate N'!O48)/'OpH Aggregate N'!O48</f>
        <v>-2.5300556570343156E-2</v>
      </c>
      <c r="M49" s="72">
        <f>('OpH Aggregate N'!P49-'OpH Aggregate N'!P48)/'OpH Aggregate N'!P48</f>
        <v>7.8937509522481991E-2</v>
      </c>
      <c r="N49" s="72">
        <f>('OpH Aggregate N'!Q49-'OpH Aggregate N'!Q48)/'OpH Aggregate N'!Q48</f>
        <v>-2.4700594725783689E-2</v>
      </c>
      <c r="O49" s="72">
        <f>('OpH Aggregate N'!R49-'OpH Aggregate N'!R48)/'OpH Aggregate N'!R48</f>
        <v>-5.227560194127568E-2</v>
      </c>
    </row>
    <row r="50" spans="1:15" x14ac:dyDescent="0.25">
      <c r="A50" s="7" t="s">
        <v>80</v>
      </c>
      <c r="B50" s="72">
        <f>('OpH Aggregate N'!E50-'OpH Aggregate N'!E49)/'OpH Aggregate N'!E49</f>
        <v>-0.20578279318589732</v>
      </c>
      <c r="C50" s="72">
        <f>('OpH Aggregate N'!F50-'OpH Aggregate N'!F49)/'OpH Aggregate N'!F49</f>
        <v>-6.3048402949844345E-2</v>
      </c>
      <c r="D50" s="72">
        <f>('OpH Aggregate N'!G50-'OpH Aggregate N'!G49)/'OpH Aggregate N'!G49</f>
        <v>-1.3842656291716021E-2</v>
      </c>
      <c r="E50" s="72">
        <f>('OpH Aggregate N'!H50-'OpH Aggregate N'!H49)/'OpH Aggregate N'!H49</f>
        <v>-4.5613188103892956E-2</v>
      </c>
      <c r="F50" s="72">
        <f>('OpH Aggregate N'!I50-'OpH Aggregate N'!I49)/'OpH Aggregate N'!I49</f>
        <v>-2.8688505277868669E-2</v>
      </c>
      <c r="G50" s="72">
        <f>('OpH Aggregate N'!J50-'OpH Aggregate N'!J49)/'OpH Aggregate N'!J49</f>
        <v>-3.0008680164417843E-2</v>
      </c>
      <c r="H50" s="72">
        <f>('OpH Aggregate N'!K50-'OpH Aggregate N'!K49)/'OpH Aggregate N'!K49</f>
        <v>-3.6076579143290974E-2</v>
      </c>
      <c r="I50" s="72">
        <f>('OpH Aggregate N'!L50-'OpH Aggregate N'!L49)/'OpH Aggregate N'!L49</f>
        <v>3.0545073065716841E-2</v>
      </c>
      <c r="J50" s="72">
        <f>('OpH Aggregate N'!M50-'OpH Aggregate N'!M49)/'OpH Aggregate N'!M49</f>
        <v>5.4518588001855765E-2</v>
      </c>
      <c r="K50" s="72">
        <f>('OpH Aggregate N'!N50-'OpH Aggregate N'!N49)/'OpH Aggregate N'!N49</f>
        <v>4.9358423241025642E-2</v>
      </c>
      <c r="L50" s="72">
        <f>('OpH Aggregate N'!O50-'OpH Aggregate N'!O49)/'OpH Aggregate N'!O49</f>
        <v>-4.4567840537912858E-3</v>
      </c>
      <c r="M50" s="72">
        <f>('OpH Aggregate N'!P50-'OpH Aggregate N'!P49)/'OpH Aggregate N'!P49</f>
        <v>-1.3158389450852548E-2</v>
      </c>
      <c r="N50" s="72">
        <f>('OpH Aggregate N'!Q50-'OpH Aggregate N'!Q49)/'OpH Aggregate N'!Q49</f>
        <v>-1.5785215900639617E-2</v>
      </c>
      <c r="O50" s="72">
        <f>('OpH Aggregate N'!R50-'OpH Aggregate N'!R49)/'OpH Aggregate N'!R49</f>
        <v>1.0686842362484126E-2</v>
      </c>
    </row>
    <row r="51" spans="1:15" x14ac:dyDescent="0.25">
      <c r="A51" s="7" t="s">
        <v>81</v>
      </c>
      <c r="B51" s="72">
        <f>('OpH Aggregate N'!E51-'OpH Aggregate N'!E50)/'OpH Aggregate N'!E50</f>
        <v>2.8148104943645065E-2</v>
      </c>
      <c r="C51" s="72">
        <f>('OpH Aggregate N'!F51-'OpH Aggregate N'!F50)/'OpH Aggregate N'!F50</f>
        <v>-8.3920415669488671E-2</v>
      </c>
      <c r="D51" s="72">
        <f>('OpH Aggregate N'!G51-'OpH Aggregate N'!G50)/'OpH Aggregate N'!G50</f>
        <v>-7.7156343634005205E-3</v>
      </c>
      <c r="E51" s="72">
        <f>('OpH Aggregate N'!H51-'OpH Aggregate N'!H50)/'OpH Aggregate N'!H50</f>
        <v>-6.1518206647349735E-2</v>
      </c>
      <c r="F51" s="72">
        <f>('OpH Aggregate N'!I51-'OpH Aggregate N'!I50)/'OpH Aggregate N'!I50</f>
        <v>2.6622749155028519E-2</v>
      </c>
      <c r="G51" s="72">
        <f>('OpH Aggregate N'!J51-'OpH Aggregate N'!J50)/'OpH Aggregate N'!J50</f>
        <v>-2.5535095377611877E-2</v>
      </c>
      <c r="H51" s="72">
        <f>('OpH Aggregate N'!K51-'OpH Aggregate N'!K50)/'OpH Aggregate N'!K50</f>
        <v>2.1541416452326149E-2</v>
      </c>
      <c r="I51" s="72">
        <f>('OpH Aggregate N'!L51-'OpH Aggregate N'!L50)/'OpH Aggregate N'!L50</f>
        <v>-7.0163980597096956E-2</v>
      </c>
      <c r="J51" s="72">
        <f>('OpH Aggregate N'!M51-'OpH Aggregate N'!M50)/'OpH Aggregate N'!M50</f>
        <v>9.6531152327349046E-3</v>
      </c>
      <c r="K51" s="72">
        <f>('OpH Aggregate N'!N51-'OpH Aggregate N'!N50)/'OpH Aggregate N'!N50</f>
        <v>1.3185031427284387E-2</v>
      </c>
      <c r="L51" s="72">
        <f>('OpH Aggregate N'!O51-'OpH Aggregate N'!O50)/'OpH Aggregate N'!O50</f>
        <v>2.1164395398129626E-2</v>
      </c>
      <c r="M51" s="72">
        <f>('OpH Aggregate N'!P51-'OpH Aggregate N'!P50)/'OpH Aggregate N'!P50</f>
        <v>3.7452026322767505E-3</v>
      </c>
      <c r="N51" s="72">
        <f>('OpH Aggregate N'!Q51-'OpH Aggregate N'!Q50)/'OpH Aggregate N'!Q50</f>
        <v>1.3208958079139596E-2</v>
      </c>
      <c r="O51" s="72">
        <f>('OpH Aggregate N'!R51-'OpH Aggregate N'!R50)/'OpH Aggregate N'!R50</f>
        <v>4.3643620933718846E-2</v>
      </c>
    </row>
    <row r="52" spans="1:15" x14ac:dyDescent="0.25">
      <c r="A52" s="7" t="s">
        <v>82</v>
      </c>
      <c r="B52" s="72">
        <f>('OpH Aggregate N'!E52-'OpH Aggregate N'!E51)/'OpH Aggregate N'!E51</f>
        <v>0.13395375549854602</v>
      </c>
      <c r="C52" s="72">
        <f>('OpH Aggregate N'!F52-'OpH Aggregate N'!F51)/'OpH Aggregate N'!F51</f>
        <v>5.3544688778056237E-2</v>
      </c>
      <c r="D52" s="72">
        <f>('OpH Aggregate N'!G52-'OpH Aggregate N'!G51)/'OpH Aggregate N'!G51</f>
        <v>1.9836255767507328E-3</v>
      </c>
      <c r="E52" s="72">
        <f>('OpH Aggregate N'!H52-'OpH Aggregate N'!H51)/'OpH Aggregate N'!H51</f>
        <v>-8.5861380909726028E-3</v>
      </c>
      <c r="F52" s="72">
        <f>('OpH Aggregate N'!I52-'OpH Aggregate N'!I51)/'OpH Aggregate N'!I51</f>
        <v>2.5877082902946751E-2</v>
      </c>
      <c r="G52" s="72">
        <f>('OpH Aggregate N'!J52-'OpH Aggregate N'!J51)/'OpH Aggregate N'!J51</f>
        <v>-5.9250789603046305E-2</v>
      </c>
      <c r="H52" s="72">
        <f>('OpH Aggregate N'!K52-'OpH Aggregate N'!K51)/'OpH Aggregate N'!K51</f>
        <v>-1.950623699344084E-2</v>
      </c>
      <c r="I52" s="72">
        <f>('OpH Aggregate N'!L52-'OpH Aggregate N'!L51)/'OpH Aggregate N'!L51</f>
        <v>-9.4657811354228044E-3</v>
      </c>
      <c r="J52" s="72">
        <f>('OpH Aggregate N'!M52-'OpH Aggregate N'!M51)/'OpH Aggregate N'!M51</f>
        <v>-5.0935731752073776E-2</v>
      </c>
      <c r="K52" s="72">
        <f>('OpH Aggregate N'!N52-'OpH Aggregate N'!N51)/'OpH Aggregate N'!N51</f>
        <v>4.4362405789074152E-3</v>
      </c>
      <c r="L52" s="72">
        <f>('OpH Aggregate N'!O52-'OpH Aggregate N'!O51)/'OpH Aggregate N'!O51</f>
        <v>6.1422496145692389E-2</v>
      </c>
      <c r="M52" s="72">
        <f>('OpH Aggregate N'!P52-'OpH Aggregate N'!P51)/'OpH Aggregate N'!P51</f>
        <v>-1.3644899186335917E-2</v>
      </c>
      <c r="N52" s="72">
        <f>('OpH Aggregate N'!Q52-'OpH Aggregate N'!Q51)/'OpH Aggregate N'!Q51</f>
        <v>1.0431234659701156E-2</v>
      </c>
      <c r="O52" s="72">
        <f>('OpH Aggregate N'!R52-'OpH Aggregate N'!R51)/'OpH Aggregate N'!R51</f>
        <v>-8.9894439446223055E-3</v>
      </c>
    </row>
    <row r="53" spans="1:15" x14ac:dyDescent="0.25">
      <c r="A53" s="7" t="s">
        <v>83</v>
      </c>
      <c r="B53" s="72">
        <f>('OpH Aggregate N'!E53-'OpH Aggregate N'!E52)/'OpH Aggregate N'!E52</f>
        <v>-9.3454950138654805E-3</v>
      </c>
      <c r="C53" s="72">
        <f>('OpH Aggregate N'!F53-'OpH Aggregate N'!F52)/'OpH Aggregate N'!F52</f>
        <v>-2.05159888835688E-2</v>
      </c>
      <c r="D53" s="72">
        <f>('OpH Aggregate N'!G53-'OpH Aggregate N'!G52)/'OpH Aggregate N'!G52</f>
        <v>6.8357117289822768E-3</v>
      </c>
      <c r="E53" s="72">
        <f>('OpH Aggregate N'!H53-'OpH Aggregate N'!H52)/'OpH Aggregate N'!H52</f>
        <v>2.752317041312757E-2</v>
      </c>
      <c r="F53" s="72">
        <f>('OpH Aggregate N'!I53-'OpH Aggregate N'!I52)/'OpH Aggregate N'!I52</f>
        <v>8.808804354612839E-3</v>
      </c>
      <c r="G53" s="72">
        <f>('OpH Aggregate N'!J53-'OpH Aggregate N'!J52)/'OpH Aggregate N'!J52</f>
        <v>1.8107751909727299E-2</v>
      </c>
      <c r="H53" s="72">
        <f>('OpH Aggregate N'!K53-'OpH Aggregate N'!K52)/'OpH Aggregate N'!K52</f>
        <v>-1.3213856100375881E-2</v>
      </c>
      <c r="I53" s="72">
        <f>('OpH Aggregate N'!L53-'OpH Aggregate N'!L52)/'OpH Aggregate N'!L52</f>
        <v>-2.4052674374018578E-3</v>
      </c>
      <c r="J53" s="72">
        <f>('OpH Aggregate N'!M53-'OpH Aggregate N'!M52)/'OpH Aggregate N'!M52</f>
        <v>3.0758049597667011E-3</v>
      </c>
      <c r="K53" s="72">
        <f>('OpH Aggregate N'!N53-'OpH Aggregate N'!N52)/'OpH Aggregate N'!N52</f>
        <v>9.6775007633931355E-3</v>
      </c>
      <c r="L53" s="72">
        <f>('OpH Aggregate N'!O53-'OpH Aggregate N'!O52)/'OpH Aggregate N'!O52</f>
        <v>3.7247095061410142E-3</v>
      </c>
      <c r="M53" s="72">
        <f>('OpH Aggregate N'!P53-'OpH Aggregate N'!P52)/'OpH Aggregate N'!P52</f>
        <v>3.8719730470905246E-2</v>
      </c>
      <c r="N53" s="72">
        <f>('OpH Aggregate N'!Q53-'OpH Aggregate N'!Q52)/'OpH Aggregate N'!Q52</f>
        <v>7.1800148165757485E-2</v>
      </c>
      <c r="O53" s="72">
        <f>('OpH Aggregate N'!R53-'OpH Aggregate N'!R52)/'OpH Aggregate N'!R52</f>
        <v>2.7790919914886612E-2</v>
      </c>
    </row>
    <row r="54" spans="1:15" x14ac:dyDescent="0.25">
      <c r="A54" s="7" t="s">
        <v>84</v>
      </c>
      <c r="B54" s="72">
        <f>('OpH Aggregate N'!E54-'OpH Aggregate N'!E53)/'OpH Aggregate N'!E53</f>
        <v>-4.579796310303208E-2</v>
      </c>
      <c r="C54" s="72">
        <f>('OpH Aggregate N'!F54-'OpH Aggregate N'!F53)/'OpH Aggregate N'!F53</f>
        <v>-1.6815851662976632E-2</v>
      </c>
      <c r="D54" s="72">
        <f>('OpH Aggregate N'!G54-'OpH Aggregate N'!G53)/'OpH Aggregate N'!G53</f>
        <v>3.6235786669902417E-2</v>
      </c>
      <c r="E54" s="72">
        <f>('OpH Aggregate N'!H54-'OpH Aggregate N'!H53)/'OpH Aggregate N'!H53</f>
        <v>-1.6948706280434822E-2</v>
      </c>
      <c r="F54" s="72">
        <f>('OpH Aggregate N'!I54-'OpH Aggregate N'!I53)/'OpH Aggregate N'!I53</f>
        <v>3.4519618937558248E-2</v>
      </c>
      <c r="G54" s="72">
        <f>('OpH Aggregate N'!J54-'OpH Aggregate N'!J53)/'OpH Aggregate N'!J53</f>
        <v>5.6008203930052937E-2</v>
      </c>
      <c r="H54" s="72">
        <f>('OpH Aggregate N'!K54-'OpH Aggregate N'!K53)/'OpH Aggregate N'!K53</f>
        <v>2.4361485685459244E-2</v>
      </c>
      <c r="I54" s="72">
        <f>('OpH Aggregate N'!L54-'OpH Aggregate N'!L53)/'OpH Aggregate N'!L53</f>
        <v>4.2035123347563472E-2</v>
      </c>
      <c r="J54" s="72">
        <f>('OpH Aggregate N'!M54-'OpH Aggregate N'!M53)/'OpH Aggregate N'!M53</f>
        <v>-1.9244673036243675E-2</v>
      </c>
      <c r="K54" s="72">
        <f>('OpH Aggregate N'!N54-'OpH Aggregate N'!N53)/'OpH Aggregate N'!N53</f>
        <v>-1.7530502998008273E-2</v>
      </c>
      <c r="L54" s="72">
        <f>('OpH Aggregate N'!O54-'OpH Aggregate N'!O53)/'OpH Aggregate N'!O53</f>
        <v>-1.2628410862961398E-2</v>
      </c>
      <c r="M54" s="72">
        <f>('OpH Aggregate N'!P54-'OpH Aggregate N'!P53)/'OpH Aggregate N'!P53</f>
        <v>1.3490611847615727E-2</v>
      </c>
      <c r="N54" s="72">
        <f>('OpH Aggregate N'!Q54-'OpH Aggregate N'!Q53)/'OpH Aggregate N'!Q53</f>
        <v>-3.1627422534982942E-2</v>
      </c>
      <c r="O54" s="72">
        <f>('OpH Aggregate N'!R54-'OpH Aggregate N'!R53)/'OpH Aggregate N'!R53</f>
        <v>-2.0769403049461361E-2</v>
      </c>
    </row>
    <row r="55" spans="1:15" x14ac:dyDescent="0.25">
      <c r="A55" s="7" t="s">
        <v>85</v>
      </c>
      <c r="B55" s="72">
        <f>('OpH Aggregate N'!E55-'OpH Aggregate N'!E54)/'OpH Aggregate N'!E54</f>
        <v>-0.12957598953897864</v>
      </c>
      <c r="C55" s="72">
        <f>('OpH Aggregate N'!F55-'OpH Aggregate N'!F54)/'OpH Aggregate N'!F54</f>
        <v>-3.9453358129763624E-2</v>
      </c>
      <c r="D55" s="72">
        <f>('OpH Aggregate N'!G55-'OpH Aggregate N'!G54)/'OpH Aggregate N'!G54</f>
        <v>2.5402459215416336E-2</v>
      </c>
      <c r="E55" s="72">
        <f>('OpH Aggregate N'!H55-'OpH Aggregate N'!H54)/'OpH Aggregate N'!H54</f>
        <v>4.2895826172365106E-2</v>
      </c>
      <c r="F55" s="72">
        <f>('OpH Aggregate N'!I55-'OpH Aggregate N'!I54)/'OpH Aggregate N'!I54</f>
        <v>6.8708435809878062E-3</v>
      </c>
      <c r="G55" s="72">
        <f>('OpH Aggregate N'!J55-'OpH Aggregate N'!J54)/'OpH Aggregate N'!J54</f>
        <v>1.5299817557189942E-2</v>
      </c>
      <c r="H55" s="72">
        <f>('OpH Aggregate N'!K55-'OpH Aggregate N'!K54)/'OpH Aggregate N'!K54</f>
        <v>3.8443064880474158E-2</v>
      </c>
      <c r="I55" s="72">
        <f>('OpH Aggregate N'!L55-'OpH Aggregate N'!L54)/'OpH Aggregate N'!L54</f>
        <v>1.5665426243301056E-3</v>
      </c>
      <c r="J55" s="72">
        <f>('OpH Aggregate N'!M55-'OpH Aggregate N'!M54)/'OpH Aggregate N'!M54</f>
        <v>3.8165028866594896E-3</v>
      </c>
      <c r="K55" s="72">
        <f>('OpH Aggregate N'!N55-'OpH Aggregate N'!N54)/'OpH Aggregate N'!N54</f>
        <v>2.5674733202731091E-2</v>
      </c>
      <c r="L55" s="72">
        <f>('OpH Aggregate N'!O55-'OpH Aggregate N'!O54)/'OpH Aggregate N'!O54</f>
        <v>3.886364817389476E-2</v>
      </c>
      <c r="M55" s="72">
        <f>('OpH Aggregate N'!P55-'OpH Aggregate N'!P54)/'OpH Aggregate N'!P54</f>
        <v>-2.0935741510276183E-2</v>
      </c>
      <c r="N55" s="72">
        <f>('OpH Aggregate N'!Q55-'OpH Aggregate N'!Q54)/'OpH Aggregate N'!Q54</f>
        <v>5.37109251541545E-3</v>
      </c>
      <c r="O55" s="72">
        <f>('OpH Aggregate N'!R55-'OpH Aggregate N'!R54)/'OpH Aggregate N'!R54</f>
        <v>3.4909564598537876E-2</v>
      </c>
    </row>
    <row r="56" spans="1:15" x14ac:dyDescent="0.25">
      <c r="A56" s="7" t="s">
        <v>86</v>
      </c>
      <c r="B56" s="72">
        <f>('OpH Aggregate N'!E56-'OpH Aggregate N'!E55)/'OpH Aggregate N'!E55</f>
        <v>-0.10820964691591141</v>
      </c>
      <c r="C56" s="72">
        <f>('OpH Aggregate N'!F56-'OpH Aggregate N'!F55)/'OpH Aggregate N'!F55</f>
        <v>-2.9740257013050428E-2</v>
      </c>
      <c r="D56" s="72">
        <f>('OpH Aggregate N'!G56-'OpH Aggregate N'!G55)/'OpH Aggregate N'!G55</f>
        <v>3.0170201550966842E-2</v>
      </c>
      <c r="E56" s="72">
        <f>('OpH Aggregate N'!H56-'OpH Aggregate N'!H55)/'OpH Aggregate N'!H55</f>
        <v>1.5216137320935193E-2</v>
      </c>
      <c r="F56" s="72">
        <f>('OpH Aggregate N'!I56-'OpH Aggregate N'!I55)/'OpH Aggregate N'!I55</f>
        <v>5.4089079669187154E-3</v>
      </c>
      <c r="G56" s="72">
        <f>('OpH Aggregate N'!J56-'OpH Aggregate N'!J55)/'OpH Aggregate N'!J55</f>
        <v>4.0779794679996491E-2</v>
      </c>
      <c r="H56" s="72">
        <f>('OpH Aggregate N'!K56-'OpH Aggregate N'!K55)/'OpH Aggregate N'!K55</f>
        <v>5.174940240623772E-3</v>
      </c>
      <c r="I56" s="72">
        <f>('OpH Aggregate N'!L56-'OpH Aggregate N'!L55)/'OpH Aggregate N'!L55</f>
        <v>-1.9979424609210174E-2</v>
      </c>
      <c r="J56" s="72">
        <f>('OpH Aggregate N'!M56-'OpH Aggregate N'!M55)/'OpH Aggregate N'!M55</f>
        <v>-7.051791458486059E-3</v>
      </c>
      <c r="K56" s="72">
        <f>('OpH Aggregate N'!N56-'OpH Aggregate N'!N55)/'OpH Aggregate N'!N55</f>
        <v>1.7821965506949013E-2</v>
      </c>
      <c r="L56" s="72">
        <f>('OpH Aggregate N'!O56-'OpH Aggregate N'!O55)/'OpH Aggregate N'!O55</f>
        <v>-1.8302300729067682E-2</v>
      </c>
      <c r="M56" s="72">
        <f>('OpH Aggregate N'!P56-'OpH Aggregate N'!P55)/'OpH Aggregate N'!P55</f>
        <v>-9.7660754362446107E-3</v>
      </c>
      <c r="N56" s="72">
        <f>('OpH Aggregate N'!Q56-'OpH Aggregate N'!Q55)/'OpH Aggregate N'!Q55</f>
        <v>-9.3012740562911835E-3</v>
      </c>
      <c r="O56" s="72">
        <f>('OpH Aggregate N'!R56-'OpH Aggregate N'!R55)/'OpH Aggregate N'!R55</f>
        <v>-5.137295310726319E-2</v>
      </c>
    </row>
    <row r="57" spans="1:15" x14ac:dyDescent="0.25">
      <c r="A57" s="7" t="s">
        <v>87</v>
      </c>
      <c r="B57" s="72">
        <f>('OpH Aggregate N'!E57-'OpH Aggregate N'!E56)/'OpH Aggregate N'!E56</f>
        <v>4.8740334505423165E-2</v>
      </c>
      <c r="C57" s="72">
        <f>('OpH Aggregate N'!F57-'OpH Aggregate N'!F56)/'OpH Aggregate N'!F56</f>
        <v>-4.0709663776700739E-2</v>
      </c>
      <c r="D57" s="72">
        <f>('OpH Aggregate N'!G57-'OpH Aggregate N'!G56)/'OpH Aggregate N'!G56</f>
        <v>7.7043992994509569E-3</v>
      </c>
      <c r="E57" s="72">
        <f>('OpH Aggregate N'!H57-'OpH Aggregate N'!H56)/'OpH Aggregate N'!H56</f>
        <v>1.6701302690606087E-2</v>
      </c>
      <c r="F57" s="72">
        <f>('OpH Aggregate N'!I57-'OpH Aggregate N'!I56)/'OpH Aggregate N'!I56</f>
        <v>-2.7737877609626965E-2</v>
      </c>
      <c r="G57" s="72">
        <f>('OpH Aggregate N'!J57-'OpH Aggregate N'!J56)/'OpH Aggregate N'!J56</f>
        <v>1.8855529745231407E-2</v>
      </c>
      <c r="H57" s="72">
        <f>('OpH Aggregate N'!K57-'OpH Aggregate N'!K56)/'OpH Aggregate N'!K56</f>
        <v>5.4472080742841704E-2</v>
      </c>
      <c r="I57" s="72">
        <f>('OpH Aggregate N'!L57-'OpH Aggregate N'!L56)/'OpH Aggregate N'!L56</f>
        <v>-1.1794205653752025E-2</v>
      </c>
      <c r="J57" s="72">
        <f>('OpH Aggregate N'!M57-'OpH Aggregate N'!M56)/'OpH Aggregate N'!M56</f>
        <v>2.7646265049094527E-2</v>
      </c>
      <c r="K57" s="72">
        <f>('OpH Aggregate N'!N57-'OpH Aggregate N'!N56)/'OpH Aggregate N'!N56</f>
        <v>2.1810271688739766E-2</v>
      </c>
      <c r="L57" s="72">
        <f>('OpH Aggregate N'!O57-'OpH Aggregate N'!O56)/'OpH Aggregate N'!O56</f>
        <v>-1.764027152893923E-3</v>
      </c>
      <c r="M57" s="72">
        <f>('OpH Aggregate N'!P57-'OpH Aggregate N'!P56)/'OpH Aggregate N'!P56</f>
        <v>1.823562441551799E-2</v>
      </c>
      <c r="N57" s="72">
        <f>('OpH Aggregate N'!Q57-'OpH Aggregate N'!Q56)/'OpH Aggregate N'!Q56</f>
        <v>-7.5435980101143619E-3</v>
      </c>
      <c r="O57" s="72">
        <f>('OpH Aggregate N'!R57-'OpH Aggregate N'!R56)/'OpH Aggregate N'!R56</f>
        <v>1.2926664239582801E-2</v>
      </c>
    </row>
    <row r="58" spans="1:15" x14ac:dyDescent="0.25">
      <c r="A58" s="7" t="s">
        <v>88</v>
      </c>
      <c r="B58" s="72">
        <f>('OpH Aggregate N'!E58-'OpH Aggregate N'!E57)/'OpH Aggregate N'!E57</f>
        <v>0.20607527312278537</v>
      </c>
      <c r="C58" s="72">
        <f>('OpH Aggregate N'!F58-'OpH Aggregate N'!F57)/'OpH Aggregate N'!F57</f>
        <v>7.0469190735132942E-2</v>
      </c>
      <c r="D58" s="72">
        <f>('OpH Aggregate N'!G58-'OpH Aggregate N'!G57)/'OpH Aggregate N'!G57</f>
        <v>-1.6777332323459408E-2</v>
      </c>
      <c r="E58" s="72">
        <f>('OpH Aggregate N'!H58-'OpH Aggregate N'!H57)/'OpH Aggregate N'!H57</f>
        <v>-2.2821065864224201E-2</v>
      </c>
      <c r="F58" s="72">
        <f>('OpH Aggregate N'!I58-'OpH Aggregate N'!I57)/'OpH Aggregate N'!I57</f>
        <v>-1.9396823494034045E-3</v>
      </c>
      <c r="G58" s="72">
        <f>('OpH Aggregate N'!J58-'OpH Aggregate N'!J57)/'OpH Aggregate N'!J57</f>
        <v>7.8551787497701409E-3</v>
      </c>
      <c r="H58" s="72">
        <f>('OpH Aggregate N'!K58-'OpH Aggregate N'!K57)/'OpH Aggregate N'!K57</f>
        <v>-2.9314580045853869E-2</v>
      </c>
      <c r="I58" s="72">
        <f>('OpH Aggregate N'!L58-'OpH Aggregate N'!L57)/'OpH Aggregate N'!L57</f>
        <v>-2.2987890878928437E-2</v>
      </c>
      <c r="J58" s="72">
        <f>('OpH Aggregate N'!M58-'OpH Aggregate N'!M57)/'OpH Aggregate N'!M57</f>
        <v>-3.8931986082273329E-2</v>
      </c>
      <c r="K58" s="72">
        <f>('OpH Aggregate N'!N58-'OpH Aggregate N'!N57)/'OpH Aggregate N'!N57</f>
        <v>4.3504753521453272E-4</v>
      </c>
      <c r="L58" s="72">
        <f>('OpH Aggregate N'!O58-'OpH Aggregate N'!O57)/'OpH Aggregate N'!O57</f>
        <v>-2.5836358704519228E-2</v>
      </c>
      <c r="M58" s="72">
        <f>('OpH Aggregate N'!P58-'OpH Aggregate N'!P57)/'OpH Aggregate N'!P57</f>
        <v>2.3912457117308463E-2</v>
      </c>
      <c r="N58" s="72">
        <f>('OpH Aggregate N'!Q58-'OpH Aggregate N'!Q57)/'OpH Aggregate N'!Q57</f>
        <v>2.4654944001247087E-2</v>
      </c>
      <c r="O58" s="72">
        <f>('OpH Aggregate N'!R58-'OpH Aggregate N'!R57)/'OpH Aggregate N'!R57</f>
        <v>1.8111293672798325E-2</v>
      </c>
    </row>
    <row r="59" spans="1:15" x14ac:dyDescent="0.25">
      <c r="A59" s="7" t="s">
        <v>89</v>
      </c>
      <c r="B59" s="72">
        <f>('OpH Aggregate N'!E59-'OpH Aggregate N'!E58)/'OpH Aggregate N'!E58</f>
        <v>0.45077292171330047</v>
      </c>
      <c r="C59" s="72">
        <f>('OpH Aggregate N'!F59-'OpH Aggregate N'!F58)/'OpH Aggregate N'!F58</f>
        <v>-0.20206489972555067</v>
      </c>
      <c r="D59" s="72">
        <f>('OpH Aggregate N'!G59-'OpH Aggregate N'!G58)/'OpH Aggregate N'!G58</f>
        <v>6.0379789123318909E-3</v>
      </c>
      <c r="E59" s="72">
        <f>('OpH Aggregate N'!H59-'OpH Aggregate N'!H58)/'OpH Aggregate N'!H58</f>
        <v>5.2335207802448734E-2</v>
      </c>
      <c r="F59" s="72">
        <f>('OpH Aggregate N'!I59-'OpH Aggregate N'!I58)/'OpH Aggregate N'!I58</f>
        <v>9.5268832696015614E-3</v>
      </c>
      <c r="G59" s="72">
        <f>('OpH Aggregate N'!J59-'OpH Aggregate N'!J58)/'OpH Aggregate N'!J58</f>
        <v>1.6545666126762178E-2</v>
      </c>
      <c r="H59" s="72">
        <f>('OpH Aggregate N'!K59-'OpH Aggregate N'!K58)/'OpH Aggregate N'!K58</f>
        <v>3.2203305031158529E-2</v>
      </c>
      <c r="I59" s="72">
        <f>('OpH Aggregate N'!L59-'OpH Aggregate N'!L58)/'OpH Aggregate N'!L58</f>
        <v>2.0783799662097098E-2</v>
      </c>
      <c r="J59" s="72">
        <f>('OpH Aggregate N'!M59-'OpH Aggregate N'!M58)/'OpH Aggregate N'!M58</f>
        <v>1.5614545227457734E-2</v>
      </c>
      <c r="K59" s="72">
        <f>('OpH Aggregate N'!N59-'OpH Aggregate N'!N58)/'OpH Aggregate N'!N58</f>
        <v>-8.9768411568717302E-3</v>
      </c>
      <c r="L59" s="72">
        <f>('OpH Aggregate N'!O59-'OpH Aggregate N'!O58)/'OpH Aggregate N'!O58</f>
        <v>4.7517910869058336E-2</v>
      </c>
      <c r="M59" s="72">
        <f>('OpH Aggregate N'!P59-'OpH Aggregate N'!P58)/'OpH Aggregate N'!P58</f>
        <v>3.3223154601281675E-3</v>
      </c>
      <c r="N59" s="72">
        <f>('OpH Aggregate N'!Q59-'OpH Aggregate N'!Q58)/'OpH Aggregate N'!Q58</f>
        <v>3.3191370059328817E-2</v>
      </c>
      <c r="O59" s="72">
        <f>('OpH Aggregate N'!R59-'OpH Aggregate N'!R58)/'OpH Aggregate N'!R58</f>
        <v>1.4256701915200924E-2</v>
      </c>
    </row>
    <row r="60" spans="1:15" x14ac:dyDescent="0.25">
      <c r="A60" s="7" t="s">
        <v>90</v>
      </c>
      <c r="B60" s="72">
        <f>('OpH Aggregate N'!E60-'OpH Aggregate N'!E59)/'OpH Aggregate N'!E59</f>
        <v>-0.10510297655689418</v>
      </c>
      <c r="C60" s="72">
        <f>('OpH Aggregate N'!F60-'OpH Aggregate N'!F59)/'OpH Aggregate N'!F59</f>
        <v>0.12544352179750401</v>
      </c>
      <c r="D60" s="72">
        <f>('OpH Aggregate N'!G60-'OpH Aggregate N'!G59)/'OpH Aggregate N'!G59</f>
        <v>2.8426745912791193E-2</v>
      </c>
      <c r="E60" s="72">
        <f>('OpH Aggregate N'!H60-'OpH Aggregate N'!H59)/'OpH Aggregate N'!H59</f>
        <v>1.2685777381014205E-2</v>
      </c>
      <c r="F60" s="72">
        <f>('OpH Aggregate N'!I60-'OpH Aggregate N'!I59)/'OpH Aggregate N'!I59</f>
        <v>6.4527569074996757E-3</v>
      </c>
      <c r="G60" s="72">
        <f>('OpH Aggregate N'!J60-'OpH Aggregate N'!J59)/'OpH Aggregate N'!J59</f>
        <v>3.5617887136082937E-2</v>
      </c>
      <c r="H60" s="72">
        <f>('OpH Aggregate N'!K60-'OpH Aggregate N'!K59)/'OpH Aggregate N'!K59</f>
        <v>6.1367149681347002E-2</v>
      </c>
      <c r="I60" s="72">
        <f>('OpH Aggregate N'!L60-'OpH Aggregate N'!L59)/'OpH Aggregate N'!L59</f>
        <v>1.2514277020220633E-2</v>
      </c>
      <c r="J60" s="72">
        <f>('OpH Aggregate N'!M60-'OpH Aggregate N'!M59)/'OpH Aggregate N'!M59</f>
        <v>3.0154543583650318E-2</v>
      </c>
      <c r="K60" s="72">
        <f>('OpH Aggregate N'!N60-'OpH Aggregate N'!N59)/'OpH Aggregate N'!N59</f>
        <v>2.3116939968398562E-2</v>
      </c>
      <c r="L60" s="72">
        <f>('OpH Aggregate N'!O60-'OpH Aggregate N'!O59)/'OpH Aggregate N'!O59</f>
        <v>-6.3620802978933567E-3</v>
      </c>
      <c r="M60" s="72">
        <f>('OpH Aggregate N'!P60-'OpH Aggregate N'!P59)/'OpH Aggregate N'!P59</f>
        <v>4.8843041982497684E-2</v>
      </c>
      <c r="N60" s="72">
        <f>('OpH Aggregate N'!Q60-'OpH Aggregate N'!Q59)/'OpH Aggregate N'!Q59</f>
        <v>-6.1324061603088786E-2</v>
      </c>
      <c r="O60" s="72">
        <f>('OpH Aggregate N'!R60-'OpH Aggregate N'!R59)/'OpH Aggregate N'!R59</f>
        <v>1.4095542846498928E-3</v>
      </c>
    </row>
    <row r="61" spans="1:15" x14ac:dyDescent="0.25">
      <c r="A61" s="7" t="s">
        <v>91</v>
      </c>
      <c r="B61" s="72">
        <f>('OpH Aggregate N'!E61-'OpH Aggregate N'!E60)/'OpH Aggregate N'!E60</f>
        <v>-0.30253713627825268</v>
      </c>
      <c r="C61" s="72">
        <f>('OpH Aggregate N'!F61-'OpH Aggregate N'!F60)/'OpH Aggregate N'!F60</f>
        <v>2.8220583233005331E-2</v>
      </c>
      <c r="D61" s="72">
        <f>('OpH Aggregate N'!G61-'OpH Aggregate N'!G60)/'OpH Aggregate N'!G60</f>
        <v>5.2330608786261236E-3</v>
      </c>
      <c r="E61" s="72">
        <f>('OpH Aggregate N'!H61-'OpH Aggregate N'!H60)/'OpH Aggregate N'!H60</f>
        <v>-2.5078477974375898E-2</v>
      </c>
      <c r="F61" s="72">
        <f>('OpH Aggregate N'!I61-'OpH Aggregate N'!I60)/'OpH Aggregate N'!I60</f>
        <v>8.506649069998963E-4</v>
      </c>
      <c r="G61" s="72">
        <f>('OpH Aggregate N'!J61-'OpH Aggregate N'!J60)/'OpH Aggregate N'!J60</f>
        <v>-1.5134994727365321E-2</v>
      </c>
      <c r="H61" s="72">
        <f>('OpH Aggregate N'!K61-'OpH Aggregate N'!K60)/'OpH Aggregate N'!K60</f>
        <v>-6.4861877930932118E-3</v>
      </c>
      <c r="I61" s="72">
        <f>('OpH Aggregate N'!L61-'OpH Aggregate N'!L60)/'OpH Aggregate N'!L60</f>
        <v>9.693432054140012E-3</v>
      </c>
      <c r="J61" s="72">
        <f>('OpH Aggregate N'!M61-'OpH Aggregate N'!M60)/'OpH Aggregate N'!M60</f>
        <v>3.6367122257774938E-3</v>
      </c>
      <c r="K61" s="72">
        <f>('OpH Aggregate N'!N61-'OpH Aggregate N'!N60)/'OpH Aggregate N'!N60</f>
        <v>-2.9540251268452493E-2</v>
      </c>
      <c r="L61" s="72">
        <f>('OpH Aggregate N'!O61-'OpH Aggregate N'!O60)/'OpH Aggregate N'!O60</f>
        <v>-2.7596417099148802E-2</v>
      </c>
      <c r="M61" s="72">
        <f>('OpH Aggregate N'!P61-'OpH Aggregate N'!P60)/'OpH Aggregate N'!P60</f>
        <v>-1.3124067437827819E-2</v>
      </c>
      <c r="N61" s="72">
        <f>('OpH Aggregate N'!Q61-'OpH Aggregate N'!Q60)/'OpH Aggregate N'!Q60</f>
        <v>-2.0675561279719047E-3</v>
      </c>
      <c r="O61" s="72">
        <f>('OpH Aggregate N'!R61-'OpH Aggregate N'!R60)/'OpH Aggregate N'!R60</f>
        <v>7.0620977532514818E-3</v>
      </c>
    </row>
    <row r="62" spans="1:15" x14ac:dyDescent="0.25">
      <c r="A62" s="7" t="s">
        <v>92</v>
      </c>
      <c r="B62" s="72">
        <f>('OpH Aggregate N'!E62-'OpH Aggregate N'!E61)/'OpH Aggregate N'!E61</f>
        <v>-0.29194606698894643</v>
      </c>
      <c r="C62" s="72">
        <f>('OpH Aggregate N'!F62-'OpH Aggregate N'!F61)/'OpH Aggregate N'!F61</f>
        <v>2.6689953437452573E-2</v>
      </c>
      <c r="D62" s="72">
        <f>('OpH Aggregate N'!G62-'OpH Aggregate N'!G61)/'OpH Aggregate N'!G61</f>
        <v>2.7085523455079247E-3</v>
      </c>
      <c r="E62" s="72">
        <f>('OpH Aggregate N'!H62-'OpH Aggregate N'!H61)/'OpH Aggregate N'!H61</f>
        <v>5.7904196689890469E-2</v>
      </c>
      <c r="F62" s="72">
        <f>('OpH Aggregate N'!I62-'OpH Aggregate N'!I61)/'OpH Aggregate N'!I61</f>
        <v>-2.2049645761471892E-2</v>
      </c>
      <c r="G62" s="72">
        <f>('OpH Aggregate N'!J62-'OpH Aggregate N'!J61)/'OpH Aggregate N'!J61</f>
        <v>-1.2389512797022236E-2</v>
      </c>
      <c r="H62" s="72">
        <f>('OpH Aggregate N'!K62-'OpH Aggregate N'!K61)/'OpH Aggregate N'!K61</f>
        <v>1.2816053123791285E-2</v>
      </c>
      <c r="I62" s="72">
        <f>('OpH Aggregate N'!L62-'OpH Aggregate N'!L61)/'OpH Aggregate N'!L61</f>
        <v>-1.7465272168807271E-2</v>
      </c>
      <c r="J62" s="72">
        <f>('OpH Aggregate N'!M62-'OpH Aggregate N'!M61)/'OpH Aggregate N'!M61</f>
        <v>1.8555248768936699E-2</v>
      </c>
      <c r="K62" s="72">
        <f>('OpH Aggregate N'!N62-'OpH Aggregate N'!N61)/'OpH Aggregate N'!N61</f>
        <v>1.3918782467613443E-3</v>
      </c>
      <c r="L62" s="72">
        <f>('OpH Aggregate N'!O62-'OpH Aggregate N'!O61)/'OpH Aggregate N'!O61</f>
        <v>-1.5521416225468263E-3</v>
      </c>
      <c r="M62" s="72">
        <f>('OpH Aggregate N'!P62-'OpH Aggregate N'!P61)/'OpH Aggregate N'!P61</f>
        <v>1.6483531673746894E-2</v>
      </c>
      <c r="N62" s="72">
        <f>('OpH Aggregate N'!Q62-'OpH Aggregate N'!Q61)/'OpH Aggregate N'!Q61</f>
        <v>4.6324118504242534E-2</v>
      </c>
      <c r="O62" s="72">
        <f>('OpH Aggregate N'!R62-'OpH Aggregate N'!R61)/'OpH Aggregate N'!R61</f>
        <v>4.3406939952792389E-3</v>
      </c>
    </row>
    <row r="63" spans="1:15" x14ac:dyDescent="0.25">
      <c r="A63" s="7" t="s">
        <v>93</v>
      </c>
      <c r="B63" s="72">
        <f>('OpH Aggregate N'!E63-'OpH Aggregate N'!E62)/'OpH Aggregate N'!E62</f>
        <v>-0.18345828483553639</v>
      </c>
      <c r="C63" s="72">
        <f>('OpH Aggregate N'!F63-'OpH Aggregate N'!F62)/'OpH Aggregate N'!F62</f>
        <v>-4.4140607681860212E-2</v>
      </c>
      <c r="D63" s="72">
        <f>('OpH Aggregate N'!G63-'OpH Aggregate N'!G62)/'OpH Aggregate N'!G62</f>
        <v>9.8921213373428137E-3</v>
      </c>
      <c r="E63" s="72">
        <f>('OpH Aggregate N'!H63-'OpH Aggregate N'!H62)/'OpH Aggregate N'!H62</f>
        <v>-8.7526231618622104E-3</v>
      </c>
      <c r="F63" s="72">
        <f>('OpH Aggregate N'!I63-'OpH Aggregate N'!I62)/'OpH Aggregate N'!I62</f>
        <v>1.7283582069857389E-2</v>
      </c>
      <c r="G63" s="72">
        <f>('OpH Aggregate N'!J63-'OpH Aggregate N'!J62)/'OpH Aggregate N'!J62</f>
        <v>-2.1313713970913722E-2</v>
      </c>
      <c r="H63" s="72">
        <f>('OpH Aggregate N'!K63-'OpH Aggregate N'!K62)/'OpH Aggregate N'!K62</f>
        <v>-3.3637434233623795E-2</v>
      </c>
      <c r="I63" s="72">
        <f>('OpH Aggregate N'!L63-'OpH Aggregate N'!L62)/'OpH Aggregate N'!L62</f>
        <v>7.1449511335957769E-2</v>
      </c>
      <c r="J63" s="72">
        <f>('OpH Aggregate N'!M63-'OpH Aggregate N'!M62)/'OpH Aggregate N'!M62</f>
        <v>-1.2653838789530959E-2</v>
      </c>
      <c r="K63" s="72">
        <f>('OpH Aggregate N'!N63-'OpH Aggregate N'!N62)/'OpH Aggregate N'!N62</f>
        <v>1.9884851949264436E-2</v>
      </c>
      <c r="L63" s="72">
        <f>('OpH Aggregate N'!O63-'OpH Aggregate N'!O62)/'OpH Aggregate N'!O62</f>
        <v>6.6857675705912761E-3</v>
      </c>
      <c r="M63" s="72">
        <f>('OpH Aggregate N'!P63-'OpH Aggregate N'!P62)/'OpH Aggregate N'!P62</f>
        <v>3.2359688772856693E-2</v>
      </c>
      <c r="N63" s="72">
        <f>('OpH Aggregate N'!Q63-'OpH Aggregate N'!Q62)/'OpH Aggregate N'!Q62</f>
        <v>2.3181433360631855E-3</v>
      </c>
      <c r="O63" s="72">
        <f>('OpH Aggregate N'!R63-'OpH Aggregate N'!R62)/'OpH Aggregate N'!R62</f>
        <v>2.5316380341903123E-2</v>
      </c>
    </row>
    <row r="64" spans="1:15" x14ac:dyDescent="0.25">
      <c r="A64" s="7" t="s">
        <v>94</v>
      </c>
      <c r="B64" s="72">
        <f>('OpH Aggregate N'!E64-'OpH Aggregate N'!E63)/'OpH Aggregate N'!E63</f>
        <v>0.71747877852461595</v>
      </c>
      <c r="C64" s="72">
        <f>('OpH Aggregate N'!F64-'OpH Aggregate N'!F63)/'OpH Aggregate N'!F63</f>
        <v>2.6703863126382853E-2</v>
      </c>
      <c r="D64" s="72">
        <f>('OpH Aggregate N'!G64-'OpH Aggregate N'!G63)/'OpH Aggregate N'!G63</f>
        <v>-1.4794019660695011E-2</v>
      </c>
      <c r="E64" s="72">
        <f>('OpH Aggregate N'!H64-'OpH Aggregate N'!H63)/'OpH Aggregate N'!H63</f>
        <v>9.6664948842532065E-3</v>
      </c>
      <c r="F64" s="72">
        <f>('OpH Aggregate N'!I64-'OpH Aggregate N'!I63)/'OpH Aggregate N'!I63</f>
        <v>1.6869280536661218E-4</v>
      </c>
      <c r="G64" s="72">
        <f>('OpH Aggregate N'!J64-'OpH Aggregate N'!J63)/'OpH Aggregate N'!J63</f>
        <v>-1.0260667108992655E-4</v>
      </c>
      <c r="H64" s="72">
        <f>('OpH Aggregate N'!K64-'OpH Aggregate N'!K63)/'OpH Aggregate N'!K63</f>
        <v>1.7511129396396891E-2</v>
      </c>
      <c r="I64" s="72">
        <f>('OpH Aggregate N'!L64-'OpH Aggregate N'!L63)/'OpH Aggregate N'!L63</f>
        <v>-5.0560291168579283E-2</v>
      </c>
      <c r="J64" s="72">
        <f>('OpH Aggregate N'!M64-'OpH Aggregate N'!M63)/'OpH Aggregate N'!M63</f>
        <v>3.4846002943238308E-2</v>
      </c>
      <c r="K64" s="72">
        <f>('OpH Aggregate N'!N64-'OpH Aggregate N'!N63)/'OpH Aggregate N'!N63</f>
        <v>-5.3560026731299781E-2</v>
      </c>
      <c r="L64" s="72">
        <f>('OpH Aggregate N'!O64-'OpH Aggregate N'!O63)/'OpH Aggregate N'!O63</f>
        <v>-2.6154862538965911E-2</v>
      </c>
      <c r="M64" s="72">
        <f>('OpH Aggregate N'!P64-'OpH Aggregate N'!P63)/'OpH Aggregate N'!P63</f>
        <v>-2.19525475379642E-2</v>
      </c>
      <c r="N64" s="72">
        <f>('OpH Aggregate N'!Q64-'OpH Aggregate N'!Q63)/'OpH Aggregate N'!Q63</f>
        <v>-6.0204192020782574E-2</v>
      </c>
      <c r="O64" s="72">
        <f>('OpH Aggregate N'!R64-'OpH Aggregate N'!R63)/'OpH Aggregate N'!R63</f>
        <v>-9.2186186593279321E-3</v>
      </c>
    </row>
    <row r="65" spans="1:15" x14ac:dyDescent="0.25">
      <c r="A65" s="7" t="s">
        <v>95</v>
      </c>
      <c r="B65" s="72">
        <f>('OpH Aggregate N'!E65-'OpH Aggregate N'!E64)/'OpH Aggregate N'!E64</f>
        <v>0.46873043096960565</v>
      </c>
      <c r="C65" s="72">
        <f>('OpH Aggregate N'!F65-'OpH Aggregate N'!F64)/'OpH Aggregate N'!F64</f>
        <v>-7.6797576215961783E-2</v>
      </c>
      <c r="D65" s="72">
        <f>('OpH Aggregate N'!G65-'OpH Aggregate N'!G64)/'OpH Aggregate N'!G64</f>
        <v>1.188278792444418E-2</v>
      </c>
      <c r="E65" s="72">
        <f>('OpH Aggregate N'!H65-'OpH Aggregate N'!H64)/'OpH Aggregate N'!H64</f>
        <v>2.206674639938966E-3</v>
      </c>
      <c r="F65" s="72">
        <f>('OpH Aggregate N'!I65-'OpH Aggregate N'!I64)/'OpH Aggregate N'!I64</f>
        <v>-5.970655553329202E-3</v>
      </c>
      <c r="G65" s="72">
        <f>('OpH Aggregate N'!J65-'OpH Aggregate N'!J64)/'OpH Aggregate N'!J64</f>
        <v>6.7605530449709053E-3</v>
      </c>
      <c r="H65" s="72">
        <f>('OpH Aggregate N'!K65-'OpH Aggregate N'!K64)/'OpH Aggregate N'!K64</f>
        <v>-3.0038237874413735E-3</v>
      </c>
      <c r="I65" s="72">
        <f>('OpH Aggregate N'!L65-'OpH Aggregate N'!L64)/'OpH Aggregate N'!L64</f>
        <v>-6.2617530804287959E-4</v>
      </c>
      <c r="J65" s="72">
        <f>('OpH Aggregate N'!M65-'OpH Aggregate N'!M64)/'OpH Aggregate N'!M64</f>
        <v>-2.9859586188283613E-3</v>
      </c>
      <c r="K65" s="72">
        <f>('OpH Aggregate N'!N65-'OpH Aggregate N'!N64)/'OpH Aggregate N'!N64</f>
        <v>2.1005732109420573E-3</v>
      </c>
      <c r="L65" s="72">
        <f>('OpH Aggregate N'!O65-'OpH Aggregate N'!O64)/'OpH Aggregate N'!O64</f>
        <v>4.0547590578886912E-2</v>
      </c>
      <c r="M65" s="72">
        <f>('OpH Aggregate N'!P65-'OpH Aggregate N'!P64)/'OpH Aggregate N'!P64</f>
        <v>4.8180030437177945E-3</v>
      </c>
      <c r="N65" s="72">
        <f>('OpH Aggregate N'!Q65-'OpH Aggregate N'!Q64)/'OpH Aggregate N'!Q64</f>
        <v>-4.6643617043367683E-3</v>
      </c>
      <c r="O65" s="72">
        <f>('OpH Aggregate N'!R65-'OpH Aggregate N'!R64)/'OpH Aggregate N'!R64</f>
        <v>-2.6242021248397175E-2</v>
      </c>
    </row>
    <row r="66" spans="1:15" x14ac:dyDescent="0.25">
      <c r="A66" s="7" t="s">
        <v>96</v>
      </c>
      <c r="B66" s="72">
        <f>('OpH Aggregate N'!E66-'OpH Aggregate N'!E65)/'OpH Aggregate N'!E65</f>
        <v>0.20905538784327604</v>
      </c>
      <c r="C66" s="72">
        <f>('OpH Aggregate N'!F66-'OpH Aggregate N'!F65)/'OpH Aggregate N'!F65</f>
        <v>1.2019371114071623E-2</v>
      </c>
      <c r="D66" s="72">
        <f>('OpH Aggregate N'!G66-'OpH Aggregate N'!G65)/'OpH Aggregate N'!G65</f>
        <v>1.7437491668639386E-2</v>
      </c>
      <c r="E66" s="72">
        <f>('OpH Aggregate N'!H66-'OpH Aggregate N'!H65)/'OpH Aggregate N'!H65</f>
        <v>5.3733907569908862E-3</v>
      </c>
      <c r="F66" s="72">
        <f>('OpH Aggregate N'!I66-'OpH Aggregate N'!I65)/'OpH Aggregate N'!I65</f>
        <v>-1.4681241899037944E-3</v>
      </c>
      <c r="G66" s="72">
        <f>('OpH Aggregate N'!J66-'OpH Aggregate N'!J65)/'OpH Aggregate N'!J65</f>
        <v>1.3698248885059546E-2</v>
      </c>
      <c r="H66" s="72">
        <f>('OpH Aggregate N'!K66-'OpH Aggregate N'!K65)/'OpH Aggregate N'!K65</f>
        <v>1.7110452525240329E-2</v>
      </c>
      <c r="I66" s="72">
        <f>('OpH Aggregate N'!L66-'OpH Aggregate N'!L65)/'OpH Aggregate N'!L65</f>
        <v>1.693578857150009E-3</v>
      </c>
      <c r="J66" s="72">
        <f>('OpH Aggregate N'!M66-'OpH Aggregate N'!M65)/'OpH Aggregate N'!M65</f>
        <v>-9.124950537421038E-3</v>
      </c>
      <c r="K66" s="72">
        <f>('OpH Aggregate N'!N66-'OpH Aggregate N'!N65)/'OpH Aggregate N'!N65</f>
        <v>1.588915295595876E-2</v>
      </c>
      <c r="L66" s="72">
        <f>('OpH Aggregate N'!O66-'OpH Aggregate N'!O65)/'OpH Aggregate N'!O65</f>
        <v>6.2243251478040405E-2</v>
      </c>
      <c r="M66" s="72">
        <f>('OpH Aggregate N'!P66-'OpH Aggregate N'!P65)/'OpH Aggregate N'!P65</f>
        <v>-1.5806079300765937E-2</v>
      </c>
      <c r="N66" s="72">
        <f>('OpH Aggregate N'!Q66-'OpH Aggregate N'!Q65)/'OpH Aggregate N'!Q65</f>
        <v>4.9708354641242632E-2</v>
      </c>
      <c r="O66" s="72">
        <f>('OpH Aggregate N'!R66-'OpH Aggregate N'!R65)/'OpH Aggregate N'!R65</f>
        <v>3.1641607627094808E-4</v>
      </c>
    </row>
    <row r="67" spans="1:15" x14ac:dyDescent="0.25">
      <c r="A67" s="7" t="s">
        <v>97</v>
      </c>
      <c r="B67" s="72">
        <f>('OpH Aggregate N'!E67-'OpH Aggregate N'!E66)/'OpH Aggregate N'!E66</f>
        <v>-0.21270443097384911</v>
      </c>
      <c r="C67" s="72">
        <f>('OpH Aggregate N'!F67-'OpH Aggregate N'!F66)/'OpH Aggregate N'!F66</f>
        <v>-0.13497658873418708</v>
      </c>
      <c r="D67" s="72">
        <f>('OpH Aggregate N'!G67-'OpH Aggregate N'!G66)/'OpH Aggregate N'!G66</f>
        <v>2.1349747165431799E-2</v>
      </c>
      <c r="E67" s="72">
        <f>('OpH Aggregate N'!H67-'OpH Aggregate N'!H66)/'OpH Aggregate N'!H66</f>
        <v>2.1894115447809528E-2</v>
      </c>
      <c r="F67" s="72">
        <f>('OpH Aggregate N'!I67-'OpH Aggregate N'!I66)/'OpH Aggregate N'!I66</f>
        <v>1.6683745675092988E-2</v>
      </c>
      <c r="G67" s="72">
        <f>('OpH Aggregate N'!J67-'OpH Aggregate N'!J66)/'OpH Aggregate N'!J66</f>
        <v>2.8063383992522631E-2</v>
      </c>
      <c r="H67" s="72">
        <f>('OpH Aggregate N'!K67-'OpH Aggregate N'!K66)/'OpH Aggregate N'!K66</f>
        <v>1.7285571504256466E-2</v>
      </c>
      <c r="I67" s="72">
        <f>('OpH Aggregate N'!L67-'OpH Aggregate N'!L66)/'OpH Aggregate N'!L66</f>
        <v>-1.8749085342713951E-3</v>
      </c>
      <c r="J67" s="72">
        <f>('OpH Aggregate N'!M67-'OpH Aggregate N'!M66)/'OpH Aggregate N'!M66</f>
        <v>3.3437222985741789E-2</v>
      </c>
      <c r="K67" s="72">
        <f>('OpH Aggregate N'!N67-'OpH Aggregate N'!N66)/'OpH Aggregate N'!N66</f>
        <v>2.4215816512737614E-2</v>
      </c>
      <c r="L67" s="72">
        <f>('OpH Aggregate N'!O67-'OpH Aggregate N'!O66)/'OpH Aggregate N'!O66</f>
        <v>-1.3988408607277609E-2</v>
      </c>
      <c r="M67" s="72">
        <f>('OpH Aggregate N'!P67-'OpH Aggregate N'!P66)/'OpH Aggregate N'!P66</f>
        <v>2.3623395658316129E-2</v>
      </c>
      <c r="N67" s="72">
        <f>('OpH Aggregate N'!Q67-'OpH Aggregate N'!Q66)/'OpH Aggregate N'!Q66</f>
        <v>-1.2964186418752844E-3</v>
      </c>
      <c r="O67" s="72">
        <f>('OpH Aggregate N'!R67-'OpH Aggregate N'!R66)/'OpH Aggregate N'!R66</f>
        <v>4.439415122679197E-3</v>
      </c>
    </row>
    <row r="68" spans="1:15" x14ac:dyDescent="0.25">
      <c r="A68" s="7" t="s">
        <v>98</v>
      </c>
      <c r="B68" s="72">
        <f>('OpH Aggregate N'!E68-'OpH Aggregate N'!E67)/'OpH Aggregate N'!E67</f>
        <v>-3.2992036977546997E-2</v>
      </c>
      <c r="C68" s="72">
        <f>('OpH Aggregate N'!F68-'OpH Aggregate N'!F67)/'OpH Aggregate N'!F67</f>
        <v>0.18709356888438192</v>
      </c>
      <c r="D68" s="72">
        <f>('OpH Aggregate N'!G68-'OpH Aggregate N'!G67)/'OpH Aggregate N'!G67</f>
        <v>1.6002005860604188E-2</v>
      </c>
      <c r="E68" s="72">
        <f>('OpH Aggregate N'!H68-'OpH Aggregate N'!H67)/'OpH Aggregate N'!H67</f>
        <v>2.5955104577637441E-2</v>
      </c>
      <c r="F68" s="72">
        <f>('OpH Aggregate N'!I68-'OpH Aggregate N'!I67)/'OpH Aggregate N'!I67</f>
        <v>-5.3592598079003359E-3</v>
      </c>
      <c r="G68" s="72">
        <f>('OpH Aggregate N'!J68-'OpH Aggregate N'!J67)/'OpH Aggregate N'!J67</f>
        <v>1.6196894798912845E-2</v>
      </c>
      <c r="H68" s="72">
        <f>('OpH Aggregate N'!K68-'OpH Aggregate N'!K67)/'OpH Aggregate N'!K67</f>
        <v>-6.4484670881865261E-3</v>
      </c>
      <c r="I68" s="72">
        <f>('OpH Aggregate N'!L68-'OpH Aggregate N'!L67)/'OpH Aggregate N'!L67</f>
        <v>-2.6105913514770561E-2</v>
      </c>
      <c r="J68" s="72">
        <f>('OpH Aggregate N'!M68-'OpH Aggregate N'!M67)/'OpH Aggregate N'!M67</f>
        <v>2.9395393196962739E-3</v>
      </c>
      <c r="K68" s="72">
        <f>('OpH Aggregate N'!N68-'OpH Aggregate N'!N67)/'OpH Aggregate N'!N67</f>
        <v>-1.4261571773477633E-2</v>
      </c>
      <c r="L68" s="72">
        <f>('OpH Aggregate N'!O68-'OpH Aggregate N'!O67)/'OpH Aggregate N'!O67</f>
        <v>5.8031424032104553E-2</v>
      </c>
      <c r="M68" s="72">
        <f>('OpH Aggregate N'!P68-'OpH Aggregate N'!P67)/'OpH Aggregate N'!P67</f>
        <v>-5.9567961742236957E-3</v>
      </c>
      <c r="N68" s="72">
        <f>('OpH Aggregate N'!Q68-'OpH Aggregate N'!Q67)/'OpH Aggregate N'!Q67</f>
        <v>3.6018921950022411E-3</v>
      </c>
      <c r="O68" s="72">
        <f>('OpH Aggregate N'!R68-'OpH Aggregate N'!R67)/'OpH Aggregate N'!R67</f>
        <v>-1.6982826066195014E-2</v>
      </c>
    </row>
    <row r="69" spans="1:15" x14ac:dyDescent="0.25">
      <c r="A69" s="7" t="s">
        <v>99</v>
      </c>
      <c r="B69" s="72">
        <f>('OpH Aggregate N'!E69-'OpH Aggregate N'!E68)/'OpH Aggregate N'!E68</f>
        <v>-0.11360970386365643</v>
      </c>
      <c r="C69" s="72">
        <f>('OpH Aggregate N'!F69-'OpH Aggregate N'!F68)/'OpH Aggregate N'!F68</f>
        <v>-1.1880451493380339E-2</v>
      </c>
      <c r="D69" s="72">
        <f>('OpH Aggregate N'!G69-'OpH Aggregate N'!G68)/'OpH Aggregate N'!G68</f>
        <v>7.507592066630527E-3</v>
      </c>
      <c r="E69" s="72">
        <f>('OpH Aggregate N'!H69-'OpH Aggregate N'!H68)/'OpH Aggregate N'!H68</f>
        <v>2.7438524636918308E-3</v>
      </c>
      <c r="F69" s="72">
        <f>('OpH Aggregate N'!I69-'OpH Aggregate N'!I68)/'OpH Aggregate N'!I68</f>
        <v>9.4756628665093497E-3</v>
      </c>
      <c r="G69" s="72">
        <f>('OpH Aggregate N'!J69-'OpH Aggregate N'!J68)/'OpH Aggregate N'!J68</f>
        <v>-9.8409689315174E-3</v>
      </c>
      <c r="H69" s="72">
        <f>('OpH Aggregate N'!K69-'OpH Aggregate N'!K68)/'OpH Aggregate N'!K68</f>
        <v>7.5494312646568428E-4</v>
      </c>
      <c r="I69" s="72">
        <f>('OpH Aggregate N'!L69-'OpH Aggregate N'!L68)/'OpH Aggregate N'!L68</f>
        <v>-3.253921248646062E-2</v>
      </c>
      <c r="J69" s="72">
        <f>('OpH Aggregate N'!M69-'OpH Aggregate N'!M68)/'OpH Aggregate N'!M68</f>
        <v>5.4158567578878663E-3</v>
      </c>
      <c r="K69" s="72">
        <f>('OpH Aggregate N'!N69-'OpH Aggregate N'!N68)/'OpH Aggregate N'!N68</f>
        <v>2.0962432191710352E-2</v>
      </c>
      <c r="L69" s="72">
        <f>('OpH Aggregate N'!O69-'OpH Aggregate N'!O68)/'OpH Aggregate N'!O68</f>
        <v>2.5133484111323236E-2</v>
      </c>
      <c r="M69" s="72">
        <f>('OpH Aggregate N'!P69-'OpH Aggregate N'!P68)/'OpH Aggregate N'!P68</f>
        <v>3.5050817376508811E-3</v>
      </c>
      <c r="N69" s="72">
        <f>('OpH Aggregate N'!Q69-'OpH Aggregate N'!Q68)/'OpH Aggregate N'!Q68</f>
        <v>-5.2226034412855435E-2</v>
      </c>
      <c r="O69" s="72">
        <f>('OpH Aggregate N'!R69-'OpH Aggregate N'!R68)/'OpH Aggregate N'!R68</f>
        <v>-7.935528742786295E-3</v>
      </c>
    </row>
    <row r="70" spans="1:15" x14ac:dyDescent="0.25">
      <c r="A70" s="7" t="s">
        <v>100</v>
      </c>
      <c r="B70" s="72">
        <f>('OpH Aggregate N'!E70-'OpH Aggregate N'!E69)/'OpH Aggregate N'!E69</f>
        <v>0.1200914060923957</v>
      </c>
      <c r="C70" s="72">
        <f>('OpH Aggregate N'!F70-'OpH Aggregate N'!F69)/'OpH Aggregate N'!F69</f>
        <v>9.4056086765449118E-2</v>
      </c>
      <c r="D70" s="72">
        <f>('OpH Aggregate N'!G70-'OpH Aggregate N'!G69)/'OpH Aggregate N'!G69</f>
        <v>6.4115833258661511E-3</v>
      </c>
      <c r="E70" s="72">
        <f>('OpH Aggregate N'!H70-'OpH Aggregate N'!H69)/'OpH Aggregate N'!H69</f>
        <v>6.2922605103798044E-3</v>
      </c>
      <c r="F70" s="72">
        <f>('OpH Aggregate N'!I70-'OpH Aggregate N'!I69)/'OpH Aggregate N'!I69</f>
        <v>5.3062175247286392E-3</v>
      </c>
      <c r="G70" s="72">
        <f>('OpH Aggregate N'!J70-'OpH Aggregate N'!J69)/'OpH Aggregate N'!J69</f>
        <v>5.2336543464174337E-3</v>
      </c>
      <c r="H70" s="72">
        <f>('OpH Aggregate N'!K70-'OpH Aggregate N'!K69)/'OpH Aggregate N'!K69</f>
        <v>-2.6945127249650537E-3</v>
      </c>
      <c r="I70" s="72">
        <f>('OpH Aggregate N'!L70-'OpH Aggregate N'!L69)/'OpH Aggregate N'!L69</f>
        <v>-4.7604559538427455E-3</v>
      </c>
      <c r="J70" s="72">
        <f>('OpH Aggregate N'!M70-'OpH Aggregate N'!M69)/'OpH Aggregate N'!M69</f>
        <v>2.692826253590035E-3</v>
      </c>
      <c r="K70" s="72">
        <f>('OpH Aggregate N'!N70-'OpH Aggregate N'!N69)/'OpH Aggregate N'!N69</f>
        <v>-8.4356852281763685E-3</v>
      </c>
      <c r="L70" s="72">
        <f>('OpH Aggregate N'!O70-'OpH Aggregate N'!O69)/'OpH Aggregate N'!O69</f>
        <v>3.1870715835736238E-2</v>
      </c>
      <c r="M70" s="72">
        <f>('OpH Aggregate N'!P70-'OpH Aggregate N'!P69)/'OpH Aggregate N'!P69</f>
        <v>4.406364828307701E-2</v>
      </c>
      <c r="N70" s="72">
        <f>('OpH Aggregate N'!Q70-'OpH Aggregate N'!Q69)/'OpH Aggregate N'!Q69</f>
        <v>1.5625245702856293E-2</v>
      </c>
      <c r="O70" s="72">
        <f>('OpH Aggregate N'!R70-'OpH Aggregate N'!R69)/'OpH Aggregate N'!R69</f>
        <v>2.2591245428562941E-2</v>
      </c>
    </row>
    <row r="71" spans="1:15" x14ac:dyDescent="0.25">
      <c r="A71" s="7" t="s">
        <v>101</v>
      </c>
      <c r="B71" s="72">
        <f>('OpH Aggregate N'!E71-'OpH Aggregate N'!E70)/'OpH Aggregate N'!E70</f>
        <v>0.12361074004256782</v>
      </c>
      <c r="C71" s="72">
        <f>('OpH Aggregate N'!F71-'OpH Aggregate N'!F70)/'OpH Aggregate N'!F70</f>
        <v>-6.0319451656560873E-3</v>
      </c>
      <c r="D71" s="72">
        <f>('OpH Aggregate N'!G71-'OpH Aggregate N'!G70)/'OpH Aggregate N'!G70</f>
        <v>7.7040707015865574E-3</v>
      </c>
      <c r="E71" s="72">
        <f>('OpH Aggregate N'!H71-'OpH Aggregate N'!H70)/'OpH Aggregate N'!H70</f>
        <v>-9.1727204065591931E-3</v>
      </c>
      <c r="F71" s="72">
        <f>('OpH Aggregate N'!I71-'OpH Aggregate N'!I70)/'OpH Aggregate N'!I70</f>
        <v>1.5169987333513896E-2</v>
      </c>
      <c r="G71" s="72">
        <f>('OpH Aggregate N'!J71-'OpH Aggregate N'!J70)/'OpH Aggregate N'!J70</f>
        <v>-1.9172168770190021E-3</v>
      </c>
      <c r="H71" s="72">
        <f>('OpH Aggregate N'!K71-'OpH Aggregate N'!K70)/'OpH Aggregate N'!K70</f>
        <v>-2.0045940348767978E-3</v>
      </c>
      <c r="I71" s="72">
        <f>('OpH Aggregate N'!L71-'OpH Aggregate N'!L70)/'OpH Aggregate N'!L70</f>
        <v>-2.2941668167503182E-3</v>
      </c>
      <c r="J71" s="72">
        <f>('OpH Aggregate N'!M71-'OpH Aggregate N'!M70)/'OpH Aggregate N'!M70</f>
        <v>8.3891672881352877E-3</v>
      </c>
      <c r="K71" s="72">
        <f>('OpH Aggregate N'!N71-'OpH Aggregate N'!N70)/'OpH Aggregate N'!N70</f>
        <v>-1.3904091407292561E-2</v>
      </c>
      <c r="L71" s="72">
        <f>('OpH Aggregate N'!O71-'OpH Aggregate N'!O70)/'OpH Aggregate N'!O70</f>
        <v>-6.6026047711555838E-5</v>
      </c>
      <c r="M71" s="72">
        <f>('OpH Aggregate N'!P71-'OpH Aggregate N'!P70)/'OpH Aggregate N'!P70</f>
        <v>-5.2193328254550022E-3</v>
      </c>
      <c r="N71" s="72">
        <f>('OpH Aggregate N'!Q71-'OpH Aggregate N'!Q70)/'OpH Aggregate N'!Q70</f>
        <v>6.0480065998211084E-3</v>
      </c>
      <c r="O71" s="72">
        <f>('OpH Aggregate N'!R71-'OpH Aggregate N'!R70)/'OpH Aggregate N'!R70</f>
        <v>2.3446336983592975E-3</v>
      </c>
    </row>
    <row r="72" spans="1:15" x14ac:dyDescent="0.25">
      <c r="A72" s="7" t="s">
        <v>102</v>
      </c>
      <c r="B72" s="72">
        <f>('OpH Aggregate N'!E72-'OpH Aggregate N'!E71)/'OpH Aggregate N'!E71</f>
        <v>1.5365817109603571E-2</v>
      </c>
      <c r="C72" s="72">
        <f>('OpH Aggregate N'!F72-'OpH Aggregate N'!F71)/'OpH Aggregate N'!F71</f>
        <v>-8.2498942066346601E-2</v>
      </c>
      <c r="D72" s="72">
        <f>('OpH Aggregate N'!G72-'OpH Aggregate N'!G71)/'OpH Aggregate N'!G71</f>
        <v>-1.947148827970928E-4</v>
      </c>
      <c r="E72" s="72">
        <f>('OpH Aggregate N'!H72-'OpH Aggregate N'!H71)/'OpH Aggregate N'!H71</f>
        <v>5.3249831421319687E-3</v>
      </c>
      <c r="F72" s="72">
        <f>('OpH Aggregate N'!I72-'OpH Aggregate N'!I71)/'OpH Aggregate N'!I71</f>
        <v>7.7992988058172667E-3</v>
      </c>
      <c r="G72" s="72">
        <f>('OpH Aggregate N'!J72-'OpH Aggregate N'!J71)/'OpH Aggregate N'!J71</f>
        <v>2.6353704666656264E-3</v>
      </c>
      <c r="H72" s="72">
        <f>('OpH Aggregate N'!K72-'OpH Aggregate N'!K71)/'OpH Aggregate N'!K71</f>
        <v>1.4991302136493771E-2</v>
      </c>
      <c r="I72" s="72">
        <f>('OpH Aggregate N'!L72-'OpH Aggregate N'!L71)/'OpH Aggregate N'!L71</f>
        <v>2.7014939901577099E-2</v>
      </c>
      <c r="J72" s="72">
        <f>('OpH Aggregate N'!M72-'OpH Aggregate N'!M71)/'OpH Aggregate N'!M71</f>
        <v>3.2494244759868084E-2</v>
      </c>
      <c r="K72" s="72">
        <f>('OpH Aggregate N'!N72-'OpH Aggregate N'!N71)/'OpH Aggregate N'!N71</f>
        <v>-2.4927170362000404E-2</v>
      </c>
      <c r="L72" s="72">
        <f>('OpH Aggregate N'!O72-'OpH Aggregate N'!O71)/'OpH Aggregate N'!O71</f>
        <v>-1.5406987208232106E-3</v>
      </c>
      <c r="M72" s="72">
        <f>('OpH Aggregate N'!P72-'OpH Aggregate N'!P71)/'OpH Aggregate N'!P71</f>
        <v>1.4886595046543435E-2</v>
      </c>
      <c r="N72" s="72">
        <f>('OpH Aggregate N'!Q72-'OpH Aggregate N'!Q71)/'OpH Aggregate N'!Q71</f>
        <v>2.8433066735918826E-2</v>
      </c>
      <c r="O72" s="72">
        <f>('OpH Aggregate N'!R72-'OpH Aggregate N'!R71)/'OpH Aggregate N'!R71</f>
        <v>-2.2996059873070778E-2</v>
      </c>
    </row>
    <row r="73" spans="1:15" x14ac:dyDescent="0.25">
      <c r="A73" s="7" t="s">
        <v>103</v>
      </c>
      <c r="B73" s="72">
        <f>('OpH Aggregate N'!E73-'OpH Aggregate N'!E72)/'OpH Aggregate N'!E72</f>
        <v>-5.7919261461947168E-2</v>
      </c>
      <c r="C73" s="72">
        <f>('OpH Aggregate N'!F73-'OpH Aggregate N'!F72)/'OpH Aggregate N'!F72</f>
        <v>-8.4127640775632409E-2</v>
      </c>
      <c r="D73" s="72">
        <f>('OpH Aggregate N'!G73-'OpH Aggregate N'!G72)/'OpH Aggregate N'!G72</f>
        <v>4.7612520523054678E-3</v>
      </c>
      <c r="E73" s="72">
        <f>('OpH Aggregate N'!H73-'OpH Aggregate N'!H72)/'OpH Aggregate N'!H72</f>
        <v>1.728537530641281E-2</v>
      </c>
      <c r="F73" s="72">
        <f>('OpH Aggregate N'!I73-'OpH Aggregate N'!I72)/'OpH Aggregate N'!I72</f>
        <v>6.4172025488570478E-3</v>
      </c>
      <c r="G73" s="72">
        <f>('OpH Aggregate N'!J73-'OpH Aggregate N'!J72)/'OpH Aggregate N'!J72</f>
        <v>2.9144139243494557E-2</v>
      </c>
      <c r="H73" s="72">
        <f>('OpH Aggregate N'!K73-'OpH Aggregate N'!K72)/'OpH Aggregate N'!K72</f>
        <v>-2.8445401360092173E-3</v>
      </c>
      <c r="I73" s="72">
        <f>('OpH Aggregate N'!L73-'OpH Aggregate N'!L72)/'OpH Aggregate N'!L72</f>
        <v>9.6218661392633432E-4</v>
      </c>
      <c r="J73" s="72">
        <f>('OpH Aggregate N'!M73-'OpH Aggregate N'!M72)/'OpH Aggregate N'!M72</f>
        <v>1.0812080687858531E-2</v>
      </c>
      <c r="K73" s="72">
        <f>('OpH Aggregate N'!N73-'OpH Aggregate N'!N72)/'OpH Aggregate N'!N72</f>
        <v>2.3357031272301106E-2</v>
      </c>
      <c r="L73" s="72">
        <f>('OpH Aggregate N'!O73-'OpH Aggregate N'!O72)/'OpH Aggregate N'!O72</f>
        <v>-9.112670571930372E-4</v>
      </c>
      <c r="M73" s="72">
        <f>('OpH Aggregate N'!P73-'OpH Aggregate N'!P72)/'OpH Aggregate N'!P72</f>
        <v>-1.2403449830494982E-2</v>
      </c>
      <c r="N73" s="72">
        <f>('OpH Aggregate N'!Q73-'OpH Aggregate N'!Q72)/'OpH Aggregate N'!Q72</f>
        <v>3.4649756954848038E-3</v>
      </c>
      <c r="O73" s="72">
        <f>('OpH Aggregate N'!R73-'OpH Aggregate N'!R72)/'OpH Aggregate N'!R72</f>
        <v>5.1740353338865154E-2</v>
      </c>
    </row>
    <row r="74" spans="1:15" x14ac:dyDescent="0.25">
      <c r="A74" s="7" t="s">
        <v>104</v>
      </c>
      <c r="B74" s="72">
        <f>('OpH Aggregate N'!E74-'OpH Aggregate N'!E73)/'OpH Aggregate N'!E73</f>
        <v>-0.21508357158040273</v>
      </c>
      <c r="C74" s="72">
        <f>('OpH Aggregate N'!F74-'OpH Aggregate N'!F73)/'OpH Aggregate N'!F73</f>
        <v>-4.8699823128478675E-2</v>
      </c>
      <c r="D74" s="72">
        <f>('OpH Aggregate N'!G74-'OpH Aggregate N'!G73)/'OpH Aggregate N'!G73</f>
        <v>9.694528356419275E-4</v>
      </c>
      <c r="E74" s="72">
        <f>('OpH Aggregate N'!H74-'OpH Aggregate N'!H73)/'OpH Aggregate N'!H73</f>
        <v>-2.7259673256451824E-3</v>
      </c>
      <c r="F74" s="72">
        <f>('OpH Aggregate N'!I74-'OpH Aggregate N'!I73)/'OpH Aggregate N'!I73</f>
        <v>2.3758949360435398E-2</v>
      </c>
      <c r="G74" s="72">
        <f>('OpH Aggregate N'!J74-'OpH Aggregate N'!J73)/'OpH Aggregate N'!J73</f>
        <v>1.4197791562968741E-2</v>
      </c>
      <c r="H74" s="72">
        <f>('OpH Aggregate N'!K74-'OpH Aggregate N'!K73)/'OpH Aggregate N'!K73</f>
        <v>-8.5815248062720822E-3</v>
      </c>
      <c r="I74" s="72">
        <f>('OpH Aggregate N'!L74-'OpH Aggregate N'!L73)/'OpH Aggregate N'!L73</f>
        <v>-6.5692730953672762E-3</v>
      </c>
      <c r="J74" s="72">
        <f>('OpH Aggregate N'!M74-'OpH Aggregate N'!M73)/'OpH Aggregate N'!M73</f>
        <v>1.091392291358712E-2</v>
      </c>
      <c r="K74" s="72">
        <f>('OpH Aggregate N'!N74-'OpH Aggregate N'!N73)/'OpH Aggregate N'!N73</f>
        <v>1.905481563053283E-2</v>
      </c>
      <c r="L74" s="72">
        <f>('OpH Aggregate N'!O74-'OpH Aggregate N'!O73)/'OpH Aggregate N'!O73</f>
        <v>-1.0760376653362207E-2</v>
      </c>
      <c r="M74" s="72">
        <f>('OpH Aggregate N'!P74-'OpH Aggregate N'!P73)/'OpH Aggregate N'!P73</f>
        <v>-5.5219833305990597E-3</v>
      </c>
      <c r="N74" s="72">
        <f>('OpH Aggregate N'!Q74-'OpH Aggregate N'!Q73)/'OpH Aggregate N'!Q73</f>
        <v>4.4702769758883168E-3</v>
      </c>
      <c r="O74" s="72">
        <f>('OpH Aggregate N'!R74-'OpH Aggregate N'!R73)/'OpH Aggregate N'!R73</f>
        <v>4.8104015629503302E-3</v>
      </c>
    </row>
    <row r="75" spans="1:15" x14ac:dyDescent="0.25">
      <c r="A75" s="7" t="s">
        <v>105</v>
      </c>
      <c r="B75" s="72">
        <f>('OpH Aggregate N'!E75-'OpH Aggregate N'!E74)/'OpH Aggregate N'!E74</f>
        <v>-0.10082153076034889</v>
      </c>
      <c r="C75" s="72">
        <f>('OpH Aggregate N'!F75-'OpH Aggregate N'!F74)/'OpH Aggregate N'!F74</f>
        <v>0.10920361861187601</v>
      </c>
      <c r="D75" s="72">
        <f>('OpH Aggregate N'!G75-'OpH Aggregate N'!G74)/'OpH Aggregate N'!G74</f>
        <v>5.2820786236241514E-3</v>
      </c>
      <c r="E75" s="72">
        <f>('OpH Aggregate N'!H75-'OpH Aggregate N'!H74)/'OpH Aggregate N'!H74</f>
        <v>4.0808145859703437E-2</v>
      </c>
      <c r="F75" s="72">
        <f>('OpH Aggregate N'!I75-'OpH Aggregate N'!I74)/'OpH Aggregate N'!I74</f>
        <v>-4.0331331391945408E-3</v>
      </c>
      <c r="G75" s="72">
        <f>('OpH Aggregate N'!J75-'OpH Aggregate N'!J74)/'OpH Aggregate N'!J74</f>
        <v>-1.8203113656835711E-2</v>
      </c>
      <c r="H75" s="72">
        <f>('OpH Aggregate N'!K75-'OpH Aggregate N'!K74)/'OpH Aggregate N'!K74</f>
        <v>6.2630518144136263E-3</v>
      </c>
      <c r="I75" s="72">
        <f>('OpH Aggregate N'!L75-'OpH Aggregate N'!L74)/'OpH Aggregate N'!L74</f>
        <v>2.4431212408197976E-3</v>
      </c>
      <c r="J75" s="72">
        <f>('OpH Aggregate N'!M75-'OpH Aggregate N'!M74)/'OpH Aggregate N'!M74</f>
        <v>8.703503321060943E-3</v>
      </c>
      <c r="K75" s="72">
        <f>('OpH Aggregate N'!N75-'OpH Aggregate N'!N74)/'OpH Aggregate N'!N74</f>
        <v>-1.0706168666188011E-2</v>
      </c>
      <c r="L75" s="72">
        <f>('OpH Aggregate N'!O75-'OpH Aggregate N'!O74)/'OpH Aggregate N'!O74</f>
        <v>1.2880408923832928E-2</v>
      </c>
      <c r="M75" s="72">
        <f>('OpH Aggregate N'!P75-'OpH Aggregate N'!P74)/'OpH Aggregate N'!P74</f>
        <v>1.7907236135640395E-2</v>
      </c>
      <c r="N75" s="72">
        <f>('OpH Aggregate N'!Q75-'OpH Aggregate N'!Q74)/'OpH Aggregate N'!Q74</f>
        <v>-6.9678830546652439E-3</v>
      </c>
      <c r="O75" s="72">
        <f>('OpH Aggregate N'!R75-'OpH Aggregate N'!R74)/'OpH Aggregate N'!R74</f>
        <v>6.2009922728603591E-3</v>
      </c>
    </row>
    <row r="76" spans="1:15" x14ac:dyDescent="0.25">
      <c r="A76" s="7" t="s">
        <v>106</v>
      </c>
      <c r="B76" s="72">
        <f>('OpH Aggregate N'!E76-'OpH Aggregate N'!E75)/'OpH Aggregate N'!E75</f>
        <v>0.42918282249240886</v>
      </c>
      <c r="C76" s="72">
        <f>('OpH Aggregate N'!F76-'OpH Aggregate N'!F75)/'OpH Aggregate N'!F75</f>
        <v>-5.8022395332993512E-2</v>
      </c>
      <c r="D76" s="72">
        <f>('OpH Aggregate N'!G76-'OpH Aggregate N'!G75)/'OpH Aggregate N'!G75</f>
        <v>1.1696387405781918E-2</v>
      </c>
      <c r="E76" s="72">
        <f>('OpH Aggregate N'!H76-'OpH Aggregate N'!H75)/'OpH Aggregate N'!H75</f>
        <v>4.2242005578329071E-2</v>
      </c>
      <c r="F76" s="72">
        <f>('OpH Aggregate N'!I76-'OpH Aggregate N'!I75)/'OpH Aggregate N'!I75</f>
        <v>7.7708010936698721E-3</v>
      </c>
      <c r="G76" s="72">
        <f>('OpH Aggregate N'!J76-'OpH Aggregate N'!J75)/'OpH Aggregate N'!J75</f>
        <v>-5.8711214844887954E-3</v>
      </c>
      <c r="H76" s="72">
        <f>('OpH Aggregate N'!K76-'OpH Aggregate N'!K75)/'OpH Aggregate N'!K75</f>
        <v>-1.2112916663155058E-2</v>
      </c>
      <c r="I76" s="72">
        <f>('OpH Aggregate N'!L76-'OpH Aggregate N'!L75)/'OpH Aggregate N'!L75</f>
        <v>1.0888000141201452E-2</v>
      </c>
      <c r="J76" s="72">
        <f>('OpH Aggregate N'!M76-'OpH Aggregate N'!M75)/'OpH Aggregate N'!M75</f>
        <v>-2.0188273742315334E-2</v>
      </c>
      <c r="K76" s="72">
        <f>('OpH Aggregate N'!N76-'OpH Aggregate N'!N75)/'OpH Aggregate N'!N75</f>
        <v>2.5134099932627281E-2</v>
      </c>
      <c r="L76" s="72">
        <f>('OpH Aggregate N'!O76-'OpH Aggregate N'!O75)/'OpH Aggregate N'!O75</f>
        <v>8.4378862590914015E-3</v>
      </c>
      <c r="M76" s="72">
        <f>('OpH Aggregate N'!P76-'OpH Aggregate N'!P75)/'OpH Aggregate N'!P75</f>
        <v>3.0259868570164106E-2</v>
      </c>
      <c r="N76" s="72">
        <f>('OpH Aggregate N'!Q76-'OpH Aggregate N'!Q75)/'OpH Aggregate N'!Q75</f>
        <v>-9.0315968346274169E-3</v>
      </c>
      <c r="O76" s="72">
        <f>('OpH Aggregate N'!R76-'OpH Aggregate N'!R75)/'OpH Aggregate N'!R75</f>
        <v>-1.3676041631568981E-2</v>
      </c>
    </row>
    <row r="77" spans="1:15" x14ac:dyDescent="0.25">
      <c r="A77" s="7" t="s">
        <v>107</v>
      </c>
      <c r="B77" s="72">
        <f>('OpH Aggregate N'!E77-'OpH Aggregate N'!E76)/'OpH Aggregate N'!E76</f>
        <v>0.1280075279526067</v>
      </c>
      <c r="C77" s="72">
        <f>('OpH Aggregate N'!F77-'OpH Aggregate N'!F76)/'OpH Aggregate N'!F76</f>
        <v>-1.1283111760100254E-2</v>
      </c>
      <c r="D77" s="72">
        <f>('OpH Aggregate N'!G77-'OpH Aggregate N'!G76)/'OpH Aggregate N'!G76</f>
        <v>-1.8715728193971631E-3</v>
      </c>
      <c r="E77" s="72">
        <f>('OpH Aggregate N'!H77-'OpH Aggregate N'!H76)/'OpH Aggregate N'!H76</f>
        <v>-1.9421093593952766E-2</v>
      </c>
      <c r="F77" s="72">
        <f>('OpH Aggregate N'!I77-'OpH Aggregate N'!I76)/'OpH Aggregate N'!I76</f>
        <v>7.2201295737010325E-3</v>
      </c>
      <c r="G77" s="72">
        <f>('OpH Aggregate N'!J77-'OpH Aggregate N'!J76)/'OpH Aggregate N'!J76</f>
        <v>-3.3236564195763874E-3</v>
      </c>
      <c r="H77" s="72">
        <f>('OpH Aggregate N'!K77-'OpH Aggregate N'!K76)/'OpH Aggregate N'!K76</f>
        <v>1.1649146356360405E-3</v>
      </c>
      <c r="I77" s="72">
        <f>('OpH Aggregate N'!L77-'OpH Aggregate N'!L76)/'OpH Aggregate N'!L76</f>
        <v>2.7005008330739665E-2</v>
      </c>
      <c r="J77" s="72">
        <f>('OpH Aggregate N'!M77-'OpH Aggregate N'!M76)/'OpH Aggregate N'!M76</f>
        <v>5.8229311120938185E-3</v>
      </c>
      <c r="K77" s="72">
        <f>('OpH Aggregate N'!N77-'OpH Aggregate N'!N76)/'OpH Aggregate N'!N76</f>
        <v>7.6336264584064995E-3</v>
      </c>
      <c r="L77" s="72">
        <f>('OpH Aggregate N'!O77-'OpH Aggregate N'!O76)/'OpH Aggregate N'!O76</f>
        <v>1.3491409246511103E-2</v>
      </c>
      <c r="M77" s="72">
        <f>('OpH Aggregate N'!P77-'OpH Aggregate N'!P76)/'OpH Aggregate N'!P76</f>
        <v>1.5967577840413597E-2</v>
      </c>
      <c r="N77" s="72">
        <f>('OpH Aggregate N'!Q77-'OpH Aggregate N'!Q76)/'OpH Aggregate N'!Q76</f>
        <v>2.5858242233141763E-2</v>
      </c>
      <c r="O77" s="72">
        <f>('OpH Aggregate N'!R77-'OpH Aggregate N'!R76)/'OpH Aggregate N'!R76</f>
        <v>3.5700729405494805E-2</v>
      </c>
    </row>
    <row r="78" spans="1:15" x14ac:dyDescent="0.25">
      <c r="A78" s="7" t="s">
        <v>108</v>
      </c>
      <c r="B78" s="72">
        <f>('OpH Aggregate N'!E78-'OpH Aggregate N'!E77)/'OpH Aggregate N'!E77</f>
        <v>-0.16876117994769124</v>
      </c>
      <c r="C78" s="72">
        <f>('OpH Aggregate N'!F78-'OpH Aggregate N'!F77)/'OpH Aggregate N'!F77</f>
        <v>-5.0354898354170542E-2</v>
      </c>
      <c r="D78" s="72">
        <f>('OpH Aggregate N'!G78-'OpH Aggregate N'!G77)/'OpH Aggregate N'!G77</f>
        <v>-3.4548033077267316E-2</v>
      </c>
      <c r="E78" s="72">
        <f>('OpH Aggregate N'!H78-'OpH Aggregate N'!H77)/'OpH Aggregate N'!H77</f>
        <v>-1.6488332396186665E-2</v>
      </c>
      <c r="F78" s="72">
        <f>('OpH Aggregate N'!I78-'OpH Aggregate N'!I77)/'OpH Aggregate N'!I77</f>
        <v>-2.9036884561141112E-2</v>
      </c>
      <c r="G78" s="72">
        <f>('OpH Aggregate N'!J78-'OpH Aggregate N'!J77)/'OpH Aggregate N'!J77</f>
        <v>-3.117209500763482E-2</v>
      </c>
      <c r="H78" s="72">
        <f>('OpH Aggregate N'!K78-'OpH Aggregate N'!K77)/'OpH Aggregate N'!K77</f>
        <v>4.7074798590744989E-2</v>
      </c>
      <c r="I78" s="72">
        <f>('OpH Aggregate N'!L78-'OpH Aggregate N'!L77)/'OpH Aggregate N'!L77</f>
        <v>-1.994144169407866E-2</v>
      </c>
      <c r="J78" s="72">
        <f>('OpH Aggregate N'!M78-'OpH Aggregate N'!M77)/'OpH Aggregate N'!M77</f>
        <v>5.1403026272296995E-2</v>
      </c>
      <c r="K78" s="72">
        <f>('OpH Aggregate N'!N78-'OpH Aggregate N'!N77)/'OpH Aggregate N'!N77</f>
        <v>-2.2406212439652167E-2</v>
      </c>
      <c r="L78" s="72">
        <f>('OpH Aggregate N'!O78-'OpH Aggregate N'!O77)/'OpH Aggregate N'!O77</f>
        <v>-2.5301669237979565E-2</v>
      </c>
      <c r="M78" s="72">
        <f>('OpH Aggregate N'!P78-'OpH Aggregate N'!P77)/'OpH Aggregate N'!P77</f>
        <v>2.6322203984191377E-2</v>
      </c>
      <c r="N78" s="72">
        <f>('OpH Aggregate N'!Q78-'OpH Aggregate N'!Q77)/'OpH Aggregate N'!Q77</f>
        <v>-4.1132973841132341E-2</v>
      </c>
      <c r="O78" s="72">
        <f>('OpH Aggregate N'!R78-'OpH Aggregate N'!R77)/'OpH Aggregate N'!R77</f>
        <v>-1.4622798816422606E-3</v>
      </c>
    </row>
    <row r="79" spans="1:15" x14ac:dyDescent="0.25">
      <c r="A79" s="7" t="s">
        <v>109</v>
      </c>
      <c r="B79" s="72">
        <f>('OpH Aggregate N'!E79-'OpH Aggregate N'!E78)/'OpH Aggregate N'!E78</f>
        <v>-0.39360815101335717</v>
      </c>
      <c r="C79" s="72">
        <f>('OpH Aggregate N'!F79-'OpH Aggregate N'!F78)/'OpH Aggregate N'!F78</f>
        <v>1.3116258178249792E-2</v>
      </c>
      <c r="D79" s="72">
        <f>('OpH Aggregate N'!G79-'OpH Aggregate N'!G78)/'OpH Aggregate N'!G78</f>
        <v>2.8053072574614087E-2</v>
      </c>
      <c r="E79" s="72">
        <f>('OpH Aggregate N'!H79-'OpH Aggregate N'!H78)/'OpH Aggregate N'!H78</f>
        <v>1.4495001667264149E-2</v>
      </c>
      <c r="F79" s="72">
        <f>('OpH Aggregate N'!I79-'OpH Aggregate N'!I78)/'OpH Aggregate N'!I78</f>
        <v>9.838534594244646E-3</v>
      </c>
      <c r="G79" s="72">
        <f>('OpH Aggregate N'!J79-'OpH Aggregate N'!J78)/'OpH Aggregate N'!J78</f>
        <v>3.0970786560435223E-2</v>
      </c>
      <c r="H79" s="72">
        <f>('OpH Aggregate N'!K79-'OpH Aggregate N'!K78)/'OpH Aggregate N'!K78</f>
        <v>1.9394265363547773E-2</v>
      </c>
      <c r="I79" s="72">
        <f>('OpH Aggregate N'!L79-'OpH Aggregate N'!L78)/'OpH Aggregate N'!L78</f>
        <v>3.3044940750850932E-2</v>
      </c>
      <c r="J79" s="72">
        <f>('OpH Aggregate N'!M79-'OpH Aggregate N'!M78)/'OpH Aggregate N'!M78</f>
        <v>1.5784911852018767E-4</v>
      </c>
      <c r="K79" s="72">
        <f>('OpH Aggregate N'!N79-'OpH Aggregate N'!N78)/'OpH Aggregate N'!N78</f>
        <v>8.2258652799012746E-3</v>
      </c>
      <c r="L79" s="72">
        <f>('OpH Aggregate N'!O79-'OpH Aggregate N'!O78)/'OpH Aggregate N'!O78</f>
        <v>2.1775663633175051E-2</v>
      </c>
      <c r="M79" s="72">
        <f>('OpH Aggregate N'!P79-'OpH Aggregate N'!P78)/'OpH Aggregate N'!P78</f>
        <v>4.3490835680831336E-3</v>
      </c>
      <c r="N79" s="72">
        <f>('OpH Aggregate N'!Q79-'OpH Aggregate N'!Q78)/'OpH Aggregate N'!Q78</f>
        <v>1.3811862542578511E-2</v>
      </c>
      <c r="O79" s="72">
        <f>('OpH Aggregate N'!R79-'OpH Aggregate N'!R78)/'OpH Aggregate N'!R78</f>
        <v>2.5103067243068683E-2</v>
      </c>
    </row>
    <row r="80" spans="1:15" x14ac:dyDescent="0.25">
      <c r="A80" s="7" t="s">
        <v>110</v>
      </c>
      <c r="B80" s="72">
        <f>('OpH Aggregate N'!E80-'OpH Aggregate N'!E79)/'OpH Aggregate N'!E79</f>
        <v>0.44194338292356994</v>
      </c>
      <c r="C80" s="72">
        <f>('OpH Aggregate N'!F80-'OpH Aggregate N'!F79)/'OpH Aggregate N'!F79</f>
        <v>7.3544714673282286E-3</v>
      </c>
      <c r="D80" s="72">
        <f>('OpH Aggregate N'!G80-'OpH Aggregate N'!G79)/'OpH Aggregate N'!G79</f>
        <v>2.1238874359590171E-2</v>
      </c>
      <c r="E80" s="72">
        <f>('OpH Aggregate N'!H80-'OpH Aggregate N'!H79)/'OpH Aggregate N'!H79</f>
        <v>6.4853486861835312E-3</v>
      </c>
      <c r="F80" s="72">
        <f>('OpH Aggregate N'!I80-'OpH Aggregate N'!I79)/'OpH Aggregate N'!I79</f>
        <v>8.9093941919233133E-3</v>
      </c>
      <c r="G80" s="72">
        <f>('OpH Aggregate N'!J80-'OpH Aggregate N'!J79)/'OpH Aggregate N'!J79</f>
        <v>-2.5297700617991168E-2</v>
      </c>
      <c r="H80" s="72">
        <f>('OpH Aggregate N'!K80-'OpH Aggregate N'!K79)/'OpH Aggregate N'!K79</f>
        <v>8.8388803896238283E-3</v>
      </c>
      <c r="I80" s="72">
        <f>('OpH Aggregate N'!L80-'OpH Aggregate N'!L79)/'OpH Aggregate N'!L79</f>
        <v>6.8543947502889809E-4</v>
      </c>
      <c r="J80" s="72">
        <f>('OpH Aggregate N'!M80-'OpH Aggregate N'!M79)/'OpH Aggregate N'!M79</f>
        <v>2.8795382237483875E-3</v>
      </c>
      <c r="K80" s="72">
        <f>('OpH Aggregate N'!N80-'OpH Aggregate N'!N79)/'OpH Aggregate N'!N79</f>
        <v>1.1548367555957801E-2</v>
      </c>
      <c r="L80" s="72">
        <f>('OpH Aggregate N'!O80-'OpH Aggregate N'!O79)/'OpH Aggregate N'!O79</f>
        <v>-1.7754156944886197E-2</v>
      </c>
      <c r="M80" s="72">
        <f>('OpH Aggregate N'!P80-'OpH Aggregate N'!P79)/'OpH Aggregate N'!P79</f>
        <v>2.1365345184875286E-2</v>
      </c>
      <c r="N80" s="72">
        <f>('OpH Aggregate N'!Q80-'OpH Aggregate N'!Q79)/'OpH Aggregate N'!Q79</f>
        <v>1.1673316349754362E-2</v>
      </c>
      <c r="O80" s="72">
        <f>('OpH Aggregate N'!R80-'OpH Aggregate N'!R79)/'OpH Aggregate N'!R79</f>
        <v>2.6758143979088264E-3</v>
      </c>
    </row>
    <row r="81" spans="1:15" x14ac:dyDescent="0.25">
      <c r="A81" s="7" t="s">
        <v>111</v>
      </c>
      <c r="B81" s="72">
        <f>('OpH Aggregate N'!E81-'OpH Aggregate N'!E80)/'OpH Aggregate N'!E80</f>
        <v>0.29883363725425371</v>
      </c>
      <c r="C81" s="72">
        <f>('OpH Aggregate N'!F81-'OpH Aggregate N'!F80)/'OpH Aggregate N'!F80</f>
        <v>-1.5265874414243182E-2</v>
      </c>
      <c r="D81" s="72">
        <f>('OpH Aggregate N'!G81-'OpH Aggregate N'!G80)/'OpH Aggregate N'!G80</f>
        <v>6.9089380060590845E-3</v>
      </c>
      <c r="E81" s="72">
        <f>('OpH Aggregate N'!H81-'OpH Aggregate N'!H80)/'OpH Aggregate N'!H80</f>
        <v>-5.8962010916782626E-4</v>
      </c>
      <c r="F81" s="72">
        <f>('OpH Aggregate N'!I81-'OpH Aggregate N'!I80)/'OpH Aggregate N'!I80</f>
        <v>6.4821304013976799E-3</v>
      </c>
      <c r="G81" s="72">
        <f>('OpH Aggregate N'!J81-'OpH Aggregate N'!J80)/'OpH Aggregate N'!J80</f>
        <v>-5.5958554527162007E-3</v>
      </c>
      <c r="H81" s="72">
        <f>('OpH Aggregate N'!K81-'OpH Aggregate N'!K80)/'OpH Aggregate N'!K80</f>
        <v>8.0994942820427685E-4</v>
      </c>
      <c r="I81" s="72">
        <f>('OpH Aggregate N'!L81-'OpH Aggregate N'!L80)/'OpH Aggregate N'!L80</f>
        <v>1.0270259704653769E-3</v>
      </c>
      <c r="J81" s="72">
        <f>('OpH Aggregate N'!M81-'OpH Aggregate N'!M80)/'OpH Aggregate N'!M80</f>
        <v>3.514523154308994E-2</v>
      </c>
      <c r="K81" s="72">
        <f>('OpH Aggregate N'!N81-'OpH Aggregate N'!N80)/'OpH Aggregate N'!N80</f>
        <v>-1.5900136210594384E-2</v>
      </c>
      <c r="L81" s="72">
        <f>('OpH Aggregate N'!O81-'OpH Aggregate N'!O80)/'OpH Aggregate N'!O80</f>
        <v>2.307166050542905E-2</v>
      </c>
      <c r="M81" s="72">
        <f>('OpH Aggregate N'!P81-'OpH Aggregate N'!P80)/'OpH Aggregate N'!P80</f>
        <v>1.4490152453209249E-2</v>
      </c>
      <c r="N81" s="72">
        <f>('OpH Aggregate N'!Q81-'OpH Aggregate N'!Q80)/'OpH Aggregate N'!Q80</f>
        <v>-1.924819901333915E-2</v>
      </c>
      <c r="O81" s="72">
        <f>('OpH Aggregate N'!R81-'OpH Aggregate N'!R80)/'OpH Aggregate N'!R80</f>
        <v>1.589409865068157E-2</v>
      </c>
    </row>
    <row r="82" spans="1:15" x14ac:dyDescent="0.25">
      <c r="A82" s="7" t="s">
        <v>112</v>
      </c>
      <c r="B82" s="72">
        <f>('OpH Aggregate N'!E82-'OpH Aggregate N'!E81)/'OpH Aggregate N'!E81</f>
        <v>-1.7040971590595113E-2</v>
      </c>
      <c r="C82" s="72">
        <f>('OpH Aggregate N'!F82-'OpH Aggregate N'!F81)/'OpH Aggregate N'!F81</f>
        <v>1.0379608272747119E-2</v>
      </c>
      <c r="D82" s="72">
        <f>('OpH Aggregate N'!G82-'OpH Aggregate N'!G81)/'OpH Aggregate N'!G81</f>
        <v>1.6956474706100507E-2</v>
      </c>
      <c r="E82" s="72">
        <f>('OpH Aggregate N'!H82-'OpH Aggregate N'!H81)/'OpH Aggregate N'!H81</f>
        <v>-7.4975135049377608E-3</v>
      </c>
      <c r="F82" s="72">
        <f>('OpH Aggregate N'!I82-'OpH Aggregate N'!I81)/'OpH Aggregate N'!I81</f>
        <v>3.2929131395622764E-2</v>
      </c>
      <c r="G82" s="72">
        <f>('OpH Aggregate N'!J82-'OpH Aggregate N'!J81)/'OpH Aggregate N'!J81</f>
        <v>8.54725738746096E-3</v>
      </c>
      <c r="H82" s="72">
        <f>('OpH Aggregate N'!K82-'OpH Aggregate N'!K81)/'OpH Aggregate N'!K81</f>
        <v>-1.8667932591401413E-3</v>
      </c>
      <c r="I82" s="72">
        <f>('OpH Aggregate N'!L82-'OpH Aggregate N'!L81)/'OpH Aggregate N'!L81</f>
        <v>8.4513703843793458E-3</v>
      </c>
      <c r="J82" s="72">
        <f>('OpH Aggregate N'!M82-'OpH Aggregate N'!M81)/'OpH Aggregate N'!M81</f>
        <v>-1.9529230734863273E-3</v>
      </c>
      <c r="K82" s="72">
        <f>('OpH Aggregate N'!N82-'OpH Aggregate N'!N81)/'OpH Aggregate N'!N81</f>
        <v>-5.6768429630175612E-3</v>
      </c>
      <c r="L82" s="72">
        <f>('OpH Aggregate N'!O82-'OpH Aggregate N'!O81)/'OpH Aggregate N'!O81</f>
        <v>2.1143770319179855E-2</v>
      </c>
      <c r="M82" s="72">
        <f>('OpH Aggregate N'!P82-'OpH Aggregate N'!P81)/'OpH Aggregate N'!P81</f>
        <v>-1.3479828378473832E-3</v>
      </c>
      <c r="N82" s="72">
        <f>('OpH Aggregate N'!Q82-'OpH Aggregate N'!Q81)/'OpH Aggregate N'!Q81</f>
        <v>1.7175056663695353E-2</v>
      </c>
      <c r="O82" s="72">
        <f>('OpH Aggregate N'!R82-'OpH Aggregate N'!R81)/'OpH Aggregate N'!R81</f>
        <v>1.1041093755229719E-2</v>
      </c>
    </row>
    <row r="83" spans="1:15" x14ac:dyDescent="0.25">
      <c r="A83" s="7" t="s">
        <v>113</v>
      </c>
      <c r="B83" s="72">
        <f>('OpH Aggregate N'!E83-'OpH Aggregate N'!E82)/'OpH Aggregate N'!E82</f>
        <v>-5.8833255777311355E-3</v>
      </c>
      <c r="C83" s="72">
        <f>('OpH Aggregate N'!F83-'OpH Aggregate N'!F82)/'OpH Aggregate N'!F82</f>
        <v>1.3408673477791318E-2</v>
      </c>
      <c r="D83" s="72">
        <f>('OpH Aggregate N'!G83-'OpH Aggregate N'!G82)/'OpH Aggregate N'!G82</f>
        <v>1.5844004456146473E-2</v>
      </c>
      <c r="E83" s="72">
        <f>('OpH Aggregate N'!H83-'OpH Aggregate N'!H82)/'OpH Aggregate N'!H82</f>
        <v>1.5936393319738007E-2</v>
      </c>
      <c r="F83" s="72">
        <f>('OpH Aggregate N'!I83-'OpH Aggregate N'!I82)/'OpH Aggregate N'!I82</f>
        <v>8.253059046976971E-3</v>
      </c>
      <c r="G83" s="72">
        <f>('OpH Aggregate N'!J83-'OpH Aggregate N'!J82)/'OpH Aggregate N'!J82</f>
        <v>2.8825074656567962E-2</v>
      </c>
      <c r="H83" s="72">
        <f>('OpH Aggregate N'!K83-'OpH Aggregate N'!K82)/'OpH Aggregate N'!K82</f>
        <v>2.5989474737430837E-3</v>
      </c>
      <c r="I83" s="72">
        <f>('OpH Aggregate N'!L83-'OpH Aggregate N'!L82)/'OpH Aggregate N'!L82</f>
        <v>-5.3896818820937921E-2</v>
      </c>
      <c r="J83" s="72">
        <f>('OpH Aggregate N'!M83-'OpH Aggregate N'!M82)/'OpH Aggregate N'!M82</f>
        <v>1.3683056147866831E-2</v>
      </c>
      <c r="K83" s="72">
        <f>('OpH Aggregate N'!N83-'OpH Aggregate N'!N82)/'OpH Aggregate N'!N82</f>
        <v>4.3508595379531952E-2</v>
      </c>
      <c r="L83" s="72">
        <f>('OpH Aggregate N'!O83-'OpH Aggregate N'!O82)/'OpH Aggregate N'!O82</f>
        <v>3.3764515201107036E-3</v>
      </c>
      <c r="M83" s="72">
        <f>('OpH Aggregate N'!P83-'OpH Aggregate N'!P82)/'OpH Aggregate N'!P82</f>
        <v>1.4859676675063225E-2</v>
      </c>
      <c r="N83" s="72">
        <f>('OpH Aggregate N'!Q83-'OpH Aggregate N'!Q82)/'OpH Aggregate N'!Q82</f>
        <v>1.38700578789493E-3</v>
      </c>
      <c r="O83" s="72">
        <f>('OpH Aggregate N'!R83-'OpH Aggregate N'!R82)/'OpH Aggregate N'!R82</f>
        <v>-3.2521326958658832E-3</v>
      </c>
    </row>
    <row r="84" spans="1:15" x14ac:dyDescent="0.25">
      <c r="A84" s="7" t="s">
        <v>114</v>
      </c>
      <c r="B84" s="72">
        <f>('OpH Aggregate N'!E84-'OpH Aggregate N'!E83)/'OpH Aggregate N'!E83</f>
        <v>-3.7389585013381826E-2</v>
      </c>
      <c r="C84" s="72">
        <f>('OpH Aggregate N'!F84-'OpH Aggregate N'!F83)/'OpH Aggregate N'!F83</f>
        <v>-7.2370702419459901E-3</v>
      </c>
      <c r="D84" s="72">
        <f>('OpH Aggregate N'!G84-'OpH Aggregate N'!G83)/'OpH Aggregate N'!G83</f>
        <v>-1.8630992697394086E-2</v>
      </c>
      <c r="E84" s="72">
        <f>('OpH Aggregate N'!H84-'OpH Aggregate N'!H83)/'OpH Aggregate N'!H83</f>
        <v>-1.7898234672433837E-2</v>
      </c>
      <c r="F84" s="72">
        <f>('OpH Aggregate N'!I84-'OpH Aggregate N'!I83)/'OpH Aggregate N'!I83</f>
        <v>3.0463346833491797E-3</v>
      </c>
      <c r="G84" s="72">
        <f>('OpH Aggregate N'!J84-'OpH Aggregate N'!J83)/'OpH Aggregate N'!J83</f>
        <v>8.5709877822400561E-3</v>
      </c>
      <c r="H84" s="72">
        <f>('OpH Aggregate N'!K84-'OpH Aggregate N'!K83)/'OpH Aggregate N'!K83</f>
        <v>-4.1890592720056474E-3</v>
      </c>
      <c r="I84" s="72">
        <f>('OpH Aggregate N'!L84-'OpH Aggregate N'!L83)/'OpH Aggregate N'!L83</f>
        <v>6.0263970883955081E-3</v>
      </c>
      <c r="J84" s="72">
        <f>('OpH Aggregate N'!M84-'OpH Aggregate N'!M83)/'OpH Aggregate N'!M83</f>
        <v>1.1346124300868982E-2</v>
      </c>
      <c r="K84" s="72">
        <f>('OpH Aggregate N'!N84-'OpH Aggregate N'!N83)/'OpH Aggregate N'!N83</f>
        <v>1.5376990402789135E-2</v>
      </c>
      <c r="L84" s="72">
        <f>('OpH Aggregate N'!O84-'OpH Aggregate N'!O83)/'OpH Aggregate N'!O83</f>
        <v>7.3968655539065958E-3</v>
      </c>
      <c r="M84" s="72">
        <f>('OpH Aggregate N'!P84-'OpH Aggregate N'!P83)/'OpH Aggregate N'!P83</f>
        <v>3.6980953622577648E-3</v>
      </c>
      <c r="N84" s="72">
        <f>('OpH Aggregate N'!Q84-'OpH Aggregate N'!Q83)/'OpH Aggregate N'!Q83</f>
        <v>-5.6307947465876994E-3</v>
      </c>
      <c r="O84" s="72">
        <f>('OpH Aggregate N'!R84-'OpH Aggregate N'!R83)/'OpH Aggregate N'!R83</f>
        <v>5.0552190844516676E-3</v>
      </c>
    </row>
    <row r="85" spans="1:15" x14ac:dyDescent="0.25">
      <c r="A85" s="7" t="s">
        <v>115</v>
      </c>
      <c r="B85" s="72">
        <f>('OpH Aggregate N'!E85-'OpH Aggregate N'!E84)/'OpH Aggregate N'!E84</f>
        <v>-0.13968373338990597</v>
      </c>
      <c r="C85" s="72">
        <f>('OpH Aggregate N'!F85-'OpH Aggregate N'!F84)/'OpH Aggregate N'!F84</f>
        <v>6.8618871149754512E-2</v>
      </c>
      <c r="D85" s="72">
        <f>('OpH Aggregate N'!G85-'OpH Aggregate N'!G84)/'OpH Aggregate N'!G84</f>
        <v>-9.137823829653333E-4</v>
      </c>
      <c r="E85" s="72">
        <f>('OpH Aggregate N'!H85-'OpH Aggregate N'!H84)/'OpH Aggregate N'!H84</f>
        <v>1.7872509344117774E-2</v>
      </c>
      <c r="F85" s="72">
        <f>('OpH Aggregate N'!I85-'OpH Aggregate N'!I84)/'OpH Aggregate N'!I84</f>
        <v>1.8319479715067848E-2</v>
      </c>
      <c r="G85" s="72">
        <f>('OpH Aggregate N'!J85-'OpH Aggregate N'!J84)/'OpH Aggregate N'!J84</f>
        <v>1.4096665888747266E-2</v>
      </c>
      <c r="H85" s="72">
        <f>('OpH Aggregate N'!K85-'OpH Aggregate N'!K84)/'OpH Aggregate N'!K84</f>
        <v>4.1890133608519009E-2</v>
      </c>
      <c r="I85" s="72">
        <f>('OpH Aggregate N'!L85-'OpH Aggregate N'!L84)/'OpH Aggregate N'!L84</f>
        <v>3.3765023815984004E-3</v>
      </c>
      <c r="J85" s="72">
        <f>('OpH Aggregate N'!M85-'OpH Aggregate N'!M84)/'OpH Aggregate N'!M84</f>
        <v>7.0645959406951241E-3</v>
      </c>
      <c r="K85" s="72">
        <f>('OpH Aggregate N'!N85-'OpH Aggregate N'!N84)/'OpH Aggregate N'!N84</f>
        <v>5.3488922245041495E-2</v>
      </c>
      <c r="L85" s="72">
        <f>('OpH Aggregate N'!O85-'OpH Aggregate N'!O84)/'OpH Aggregate N'!O84</f>
        <v>1.3418919424560843E-2</v>
      </c>
      <c r="M85" s="72">
        <f>('OpH Aggregate N'!P85-'OpH Aggregate N'!P84)/'OpH Aggregate N'!P84</f>
        <v>2.3163704385021855E-2</v>
      </c>
      <c r="N85" s="72">
        <f>('OpH Aggregate N'!Q85-'OpH Aggregate N'!Q84)/'OpH Aggregate N'!Q84</f>
        <v>3.7727948343087077E-2</v>
      </c>
      <c r="O85" s="72">
        <f>('OpH Aggregate N'!R85-'OpH Aggregate N'!R84)/'OpH Aggregate N'!R84</f>
        <v>6.3472021441391714E-4</v>
      </c>
    </row>
    <row r="86" spans="1:15" x14ac:dyDescent="0.25">
      <c r="A86" s="7" t="s">
        <v>116</v>
      </c>
      <c r="B86" s="72">
        <f>('OpH Aggregate N'!E86-'OpH Aggregate N'!E85)/'OpH Aggregate N'!E85</f>
        <v>-0.1590325737826814</v>
      </c>
      <c r="C86" s="72">
        <f>('OpH Aggregate N'!F86-'OpH Aggregate N'!F85)/'OpH Aggregate N'!F85</f>
        <v>3.6685645830910892E-2</v>
      </c>
      <c r="D86" s="72">
        <f>('OpH Aggregate N'!G86-'OpH Aggregate N'!G85)/'OpH Aggregate N'!G85</f>
        <v>1.5254563163603223E-2</v>
      </c>
      <c r="E86" s="72">
        <f>('OpH Aggregate N'!H86-'OpH Aggregate N'!H85)/'OpH Aggregate N'!H85</f>
        <v>4.0785625996803028E-2</v>
      </c>
      <c r="F86" s="72">
        <f>('OpH Aggregate N'!I86-'OpH Aggregate N'!I85)/'OpH Aggregate N'!I85</f>
        <v>-1.7540085399092568E-2</v>
      </c>
      <c r="G86" s="72">
        <f>('OpH Aggregate N'!J86-'OpH Aggregate N'!J85)/'OpH Aggregate N'!J85</f>
        <v>7.6776211389159047E-3</v>
      </c>
      <c r="H86" s="72">
        <f>('OpH Aggregate N'!K86-'OpH Aggregate N'!K85)/'OpH Aggregate N'!K85</f>
        <v>-9.7572616054937018E-3</v>
      </c>
      <c r="I86" s="72">
        <f>('OpH Aggregate N'!L86-'OpH Aggregate N'!L85)/'OpH Aggregate N'!L85</f>
        <v>3.0354880389645227E-2</v>
      </c>
      <c r="J86" s="72">
        <f>('OpH Aggregate N'!M86-'OpH Aggregate N'!M85)/'OpH Aggregate N'!M85</f>
        <v>1.3898268611965601E-3</v>
      </c>
      <c r="K86" s="72">
        <f>('OpH Aggregate N'!N86-'OpH Aggregate N'!N85)/'OpH Aggregate N'!N85</f>
        <v>-1.5958900291354293E-2</v>
      </c>
      <c r="L86" s="72">
        <f>('OpH Aggregate N'!O86-'OpH Aggregate N'!O85)/'OpH Aggregate N'!O85</f>
        <v>1.1698541495466733E-2</v>
      </c>
      <c r="M86" s="72">
        <f>('OpH Aggregate N'!P86-'OpH Aggregate N'!P85)/'OpH Aggregate N'!P85</f>
        <v>9.0797379701761582E-4</v>
      </c>
      <c r="N86" s="72">
        <f>('OpH Aggregate N'!Q86-'OpH Aggregate N'!Q85)/'OpH Aggregate N'!Q85</f>
        <v>-8.1947961744263849E-4</v>
      </c>
      <c r="O86" s="72">
        <f>('OpH Aggregate N'!R86-'OpH Aggregate N'!R85)/'OpH Aggregate N'!R85</f>
        <v>2.0929914666253057E-2</v>
      </c>
    </row>
    <row r="87" spans="1:15" x14ac:dyDescent="0.25">
      <c r="A87" s="7" t="s">
        <v>117</v>
      </c>
      <c r="B87" s="72">
        <f>('OpH Aggregate N'!E87-'OpH Aggregate N'!E86)/'OpH Aggregate N'!E86</f>
        <v>0.13100954653519095</v>
      </c>
      <c r="C87" s="72">
        <f>('OpH Aggregate N'!F87-'OpH Aggregate N'!F86)/'OpH Aggregate N'!F86</f>
        <v>-0.1613463791785574</v>
      </c>
      <c r="D87" s="72">
        <f>('OpH Aggregate N'!G87-'OpH Aggregate N'!G86)/'OpH Aggregate N'!G86</f>
        <v>3.4663908325781498E-3</v>
      </c>
      <c r="E87" s="72">
        <f>('OpH Aggregate N'!H87-'OpH Aggregate N'!H86)/'OpH Aggregate N'!H86</f>
        <v>-1.1855857273464552E-2</v>
      </c>
      <c r="F87" s="72">
        <f>('OpH Aggregate N'!I87-'OpH Aggregate N'!I86)/'OpH Aggregate N'!I86</f>
        <v>1.4185134505684533E-2</v>
      </c>
      <c r="G87" s="72">
        <f>('OpH Aggregate N'!J87-'OpH Aggregate N'!J86)/'OpH Aggregate N'!J86</f>
        <v>-2.1200924835750444E-2</v>
      </c>
      <c r="H87" s="72">
        <f>('OpH Aggregate N'!K87-'OpH Aggregate N'!K86)/'OpH Aggregate N'!K86</f>
        <v>3.1008085143083241E-2</v>
      </c>
      <c r="I87" s="72">
        <f>('OpH Aggregate N'!L87-'OpH Aggregate N'!L86)/'OpH Aggregate N'!L86</f>
        <v>1.436898788013507E-2</v>
      </c>
      <c r="J87" s="72">
        <f>('OpH Aggregate N'!M87-'OpH Aggregate N'!M86)/'OpH Aggregate N'!M86</f>
        <v>1.074519439692196E-2</v>
      </c>
      <c r="K87" s="72">
        <f>('OpH Aggregate N'!N87-'OpH Aggregate N'!N86)/'OpH Aggregate N'!N86</f>
        <v>-6.5876229188462383E-3</v>
      </c>
      <c r="L87" s="72">
        <f>('OpH Aggregate N'!O87-'OpH Aggregate N'!O86)/'OpH Aggregate N'!O86</f>
        <v>-9.413267691511228E-3</v>
      </c>
      <c r="M87" s="72">
        <f>('OpH Aggregate N'!P87-'OpH Aggregate N'!P86)/'OpH Aggregate N'!P86</f>
        <v>4.5075963794462973E-3</v>
      </c>
      <c r="N87" s="72">
        <f>('OpH Aggregate N'!Q87-'OpH Aggregate N'!Q86)/'OpH Aggregate N'!Q86</f>
        <v>1.9911672041983571E-2</v>
      </c>
      <c r="O87" s="72">
        <f>('OpH Aggregate N'!R87-'OpH Aggregate N'!R86)/'OpH Aggregate N'!R86</f>
        <v>1.3068371234239392E-3</v>
      </c>
    </row>
    <row r="88" spans="1:15" x14ac:dyDescent="0.25">
      <c r="A88" s="7" t="s">
        <v>118</v>
      </c>
      <c r="B88" s="72">
        <f>('OpH Aggregate N'!E88-'OpH Aggregate N'!E87)/'OpH Aggregate N'!E87</f>
        <v>0.16248696276288088</v>
      </c>
      <c r="C88" s="72">
        <f>('OpH Aggregate N'!F88-'OpH Aggregate N'!F87)/'OpH Aggregate N'!F87</f>
        <v>0.1006809668298462</v>
      </c>
      <c r="D88" s="72">
        <f>('OpH Aggregate N'!G88-'OpH Aggregate N'!G87)/'OpH Aggregate N'!G87</f>
        <v>5.7540103502138271E-3</v>
      </c>
      <c r="E88" s="72">
        <f>('OpH Aggregate N'!H88-'OpH Aggregate N'!H87)/'OpH Aggregate N'!H87</f>
        <v>2.0853163320940653E-2</v>
      </c>
      <c r="F88" s="72">
        <f>('OpH Aggregate N'!I88-'OpH Aggregate N'!I87)/'OpH Aggregate N'!I87</f>
        <v>1.3814850450279763E-2</v>
      </c>
      <c r="G88" s="72">
        <f>('OpH Aggregate N'!J88-'OpH Aggregate N'!J87)/'OpH Aggregate N'!J87</f>
        <v>1.5445993499362686E-2</v>
      </c>
      <c r="H88" s="72">
        <f>('OpH Aggregate N'!K88-'OpH Aggregate N'!K87)/'OpH Aggregate N'!K87</f>
        <v>2.3152414932290078E-2</v>
      </c>
      <c r="I88" s="72">
        <f>('OpH Aggregate N'!L88-'OpH Aggregate N'!L87)/'OpH Aggregate N'!L87</f>
        <v>1.2288061538481775E-3</v>
      </c>
      <c r="J88" s="72">
        <f>('OpH Aggregate N'!M88-'OpH Aggregate N'!M87)/'OpH Aggregate N'!M87</f>
        <v>1.6486760624797557E-2</v>
      </c>
      <c r="K88" s="72">
        <f>('OpH Aggregate N'!N88-'OpH Aggregate N'!N87)/'OpH Aggregate N'!N87</f>
        <v>-5.6809989993318244E-3</v>
      </c>
      <c r="L88" s="72">
        <f>('OpH Aggregate N'!O88-'OpH Aggregate N'!O87)/'OpH Aggregate N'!O87</f>
        <v>1.36420255518735E-2</v>
      </c>
      <c r="M88" s="72">
        <f>('OpH Aggregate N'!P88-'OpH Aggregate N'!P87)/'OpH Aggregate N'!P87</f>
        <v>-2.3441263592283844E-2</v>
      </c>
      <c r="N88" s="72">
        <f>('OpH Aggregate N'!Q88-'OpH Aggregate N'!Q87)/'OpH Aggregate N'!Q87</f>
        <v>3.8034560645745633E-3</v>
      </c>
      <c r="O88" s="72">
        <f>('OpH Aggregate N'!R88-'OpH Aggregate N'!R87)/'OpH Aggregate N'!R87</f>
        <v>6.8088543710610469E-3</v>
      </c>
    </row>
    <row r="89" spans="1:15" x14ac:dyDescent="0.25">
      <c r="A89" s="7" t="s">
        <v>119</v>
      </c>
      <c r="B89" s="72">
        <f>('OpH Aggregate N'!E89-'OpH Aggregate N'!E88)/'OpH Aggregate N'!E88</f>
        <v>5.8232803581238668E-2</v>
      </c>
      <c r="C89" s="72">
        <f>('OpH Aggregate N'!F89-'OpH Aggregate N'!F88)/'OpH Aggregate N'!F88</f>
        <v>9.5932314542093305E-2</v>
      </c>
      <c r="D89" s="72">
        <f>('OpH Aggregate N'!G89-'OpH Aggregate N'!G88)/'OpH Aggregate N'!G88</f>
        <v>1.0879900053910806E-2</v>
      </c>
      <c r="E89" s="72">
        <f>('OpH Aggregate N'!H89-'OpH Aggregate N'!H88)/'OpH Aggregate N'!H88</f>
        <v>-3.2496352525650029E-4</v>
      </c>
      <c r="F89" s="72">
        <f>('OpH Aggregate N'!I89-'OpH Aggregate N'!I88)/'OpH Aggregate N'!I88</f>
        <v>1.1642314247377208E-2</v>
      </c>
      <c r="G89" s="72">
        <f>('OpH Aggregate N'!J89-'OpH Aggregate N'!J88)/'OpH Aggregate N'!J88</f>
        <v>7.8131217745458989E-3</v>
      </c>
      <c r="H89" s="72">
        <f>('OpH Aggregate N'!K89-'OpH Aggregate N'!K88)/'OpH Aggregate N'!K88</f>
        <v>-3.2924016987083374E-2</v>
      </c>
      <c r="I89" s="72">
        <f>('OpH Aggregate N'!L89-'OpH Aggregate N'!L88)/'OpH Aggregate N'!L88</f>
        <v>-7.4866854947385261E-3</v>
      </c>
      <c r="J89" s="72">
        <f>('OpH Aggregate N'!M89-'OpH Aggregate N'!M88)/'OpH Aggregate N'!M88</f>
        <v>-1.7125950313838179E-2</v>
      </c>
      <c r="K89" s="72">
        <f>('OpH Aggregate N'!N89-'OpH Aggregate N'!N88)/'OpH Aggregate N'!N88</f>
        <v>-2.0980906419232424E-2</v>
      </c>
      <c r="L89" s="72">
        <f>('OpH Aggregate N'!O89-'OpH Aggregate N'!O88)/'OpH Aggregate N'!O88</f>
        <v>5.3487126155076763E-3</v>
      </c>
      <c r="M89" s="72">
        <f>('OpH Aggregate N'!P89-'OpH Aggregate N'!P88)/'OpH Aggregate N'!P88</f>
        <v>2.7743276729642059E-2</v>
      </c>
      <c r="N89" s="72">
        <f>('OpH Aggregate N'!Q89-'OpH Aggregate N'!Q88)/'OpH Aggregate N'!Q88</f>
        <v>2.0221921877091645E-3</v>
      </c>
      <c r="O89" s="72">
        <f>('OpH Aggregate N'!R89-'OpH Aggregate N'!R88)/'OpH Aggregate N'!R88</f>
        <v>-1.1362118604816829E-2</v>
      </c>
    </row>
    <row r="90" spans="1:15" x14ac:dyDescent="0.25">
      <c r="A90" s="7" t="s">
        <v>120</v>
      </c>
      <c r="B90" s="72">
        <f>('OpH Aggregate N'!E90-'OpH Aggregate N'!E89)/'OpH Aggregate N'!E89</f>
        <v>-2.0474559864108427E-2</v>
      </c>
      <c r="C90" s="72">
        <f>('OpH Aggregate N'!F90-'OpH Aggregate N'!F89)/'OpH Aggregate N'!F89</f>
        <v>0.12634875992779873</v>
      </c>
      <c r="D90" s="72">
        <f>('OpH Aggregate N'!G90-'OpH Aggregate N'!G89)/'OpH Aggregate N'!G89</f>
        <v>9.1822591083765455E-3</v>
      </c>
      <c r="E90" s="72">
        <f>('OpH Aggregate N'!H90-'OpH Aggregate N'!H89)/'OpH Aggregate N'!H89</f>
        <v>-9.7647453138975902E-3</v>
      </c>
      <c r="F90" s="72">
        <f>('OpH Aggregate N'!I90-'OpH Aggregate N'!I89)/'OpH Aggregate N'!I89</f>
        <v>1.9886292206855647E-2</v>
      </c>
      <c r="G90" s="72">
        <f>('OpH Aggregate N'!J90-'OpH Aggregate N'!J89)/'OpH Aggregate N'!J89</f>
        <v>6.3631069184586211E-3</v>
      </c>
      <c r="H90" s="72">
        <f>('OpH Aggregate N'!K90-'OpH Aggregate N'!K89)/'OpH Aggregate N'!K89</f>
        <v>2.6310595184671697E-2</v>
      </c>
      <c r="I90" s="72">
        <f>('OpH Aggregate N'!L90-'OpH Aggregate N'!L89)/'OpH Aggregate N'!L89</f>
        <v>5.494271797305497E-3</v>
      </c>
      <c r="J90" s="72">
        <f>('OpH Aggregate N'!M90-'OpH Aggregate N'!M89)/'OpH Aggregate N'!M89</f>
        <v>1.3252631531693686E-3</v>
      </c>
      <c r="K90" s="72">
        <f>('OpH Aggregate N'!N90-'OpH Aggregate N'!N89)/'OpH Aggregate N'!N89</f>
        <v>-1.0301908652631791E-3</v>
      </c>
      <c r="L90" s="72">
        <f>('OpH Aggregate N'!O90-'OpH Aggregate N'!O89)/'OpH Aggregate N'!O89</f>
        <v>8.7280348662351192E-3</v>
      </c>
      <c r="M90" s="72">
        <f>('OpH Aggregate N'!P90-'OpH Aggregate N'!P89)/'OpH Aggregate N'!P89</f>
        <v>1.8309051890447011E-2</v>
      </c>
      <c r="N90" s="72">
        <f>('OpH Aggregate N'!Q90-'OpH Aggregate N'!Q89)/'OpH Aggregate N'!Q89</f>
        <v>1.5677287333339562E-2</v>
      </c>
      <c r="O90" s="72">
        <f>('OpH Aggregate N'!R90-'OpH Aggregate N'!R89)/'OpH Aggregate N'!R89</f>
        <v>2.8202210344318527E-2</v>
      </c>
    </row>
    <row r="91" spans="1:15" x14ac:dyDescent="0.25">
      <c r="A91" s="7" t="s">
        <v>121</v>
      </c>
      <c r="B91" s="72">
        <f>('OpH Aggregate N'!E91-'OpH Aggregate N'!E90)/'OpH Aggregate N'!E90</f>
        <v>-1.5459741064445824E-3</v>
      </c>
      <c r="C91" s="72">
        <f>('OpH Aggregate N'!F91-'OpH Aggregate N'!F90)/'OpH Aggregate N'!F90</f>
        <v>-4.8124116410361677E-2</v>
      </c>
      <c r="D91" s="72">
        <f>('OpH Aggregate N'!G91-'OpH Aggregate N'!G90)/'OpH Aggregate N'!G90</f>
        <v>1.3461416812600595E-2</v>
      </c>
      <c r="E91" s="72">
        <f>('OpH Aggregate N'!H91-'OpH Aggregate N'!H90)/'OpH Aggregate N'!H90</f>
        <v>5.5978005616832461E-4</v>
      </c>
      <c r="F91" s="72">
        <f>('OpH Aggregate N'!I91-'OpH Aggregate N'!I90)/'OpH Aggregate N'!I90</f>
        <v>1.2660788980432726E-2</v>
      </c>
      <c r="G91" s="72">
        <f>('OpH Aggregate N'!J91-'OpH Aggregate N'!J90)/'OpH Aggregate N'!J90</f>
        <v>-1.417515639761977E-2</v>
      </c>
      <c r="H91" s="72">
        <f>('OpH Aggregate N'!K91-'OpH Aggregate N'!K90)/'OpH Aggregate N'!K90</f>
        <v>-2.5739983186303914E-2</v>
      </c>
      <c r="I91" s="72">
        <f>('OpH Aggregate N'!L91-'OpH Aggregate N'!L90)/'OpH Aggregate N'!L90</f>
        <v>1.751067010286303E-2</v>
      </c>
      <c r="J91" s="72">
        <f>('OpH Aggregate N'!M91-'OpH Aggregate N'!M90)/'OpH Aggregate N'!M90</f>
        <v>2.0323956400776014E-2</v>
      </c>
      <c r="K91" s="72">
        <f>('OpH Aggregate N'!N91-'OpH Aggregate N'!N90)/'OpH Aggregate N'!N90</f>
        <v>-1.5557416534920617E-2</v>
      </c>
      <c r="L91" s="72">
        <f>('OpH Aggregate N'!O91-'OpH Aggregate N'!O90)/'OpH Aggregate N'!O90</f>
        <v>3.3104427838490033E-2</v>
      </c>
      <c r="M91" s="72">
        <f>('OpH Aggregate N'!P91-'OpH Aggregate N'!P90)/'OpH Aggregate N'!P90</f>
        <v>-5.6325817915832141E-3</v>
      </c>
      <c r="N91" s="72">
        <f>('OpH Aggregate N'!Q91-'OpH Aggregate N'!Q90)/'OpH Aggregate N'!Q90</f>
        <v>-8.7925144859973166E-3</v>
      </c>
      <c r="O91" s="72">
        <f>('OpH Aggregate N'!R91-'OpH Aggregate N'!R90)/'OpH Aggregate N'!R90</f>
        <v>9.0839626165148263E-3</v>
      </c>
    </row>
    <row r="92" spans="1:15" x14ac:dyDescent="0.25">
      <c r="A92" s="7" t="s">
        <v>122</v>
      </c>
      <c r="B92" s="72">
        <f>('OpH Aggregate N'!E92-'OpH Aggregate N'!E91)/'OpH Aggregate N'!E91</f>
        <v>3.3643836970114145E-2</v>
      </c>
      <c r="C92" s="72">
        <f>('OpH Aggregate N'!F92-'OpH Aggregate N'!F91)/'OpH Aggregate N'!F91</f>
        <v>1.3318875330754442E-3</v>
      </c>
      <c r="D92" s="72">
        <f>('OpH Aggregate N'!G92-'OpH Aggregate N'!G91)/'OpH Aggregate N'!G91</f>
        <v>5.0979003300900098E-3</v>
      </c>
      <c r="E92" s="72">
        <f>('OpH Aggregate N'!H92-'OpH Aggregate N'!H91)/'OpH Aggregate N'!H91</f>
        <v>4.0425704705687029E-2</v>
      </c>
      <c r="F92" s="72">
        <f>('OpH Aggregate N'!I92-'OpH Aggregate N'!I91)/'OpH Aggregate N'!I91</f>
        <v>1.7141742949515402E-2</v>
      </c>
      <c r="G92" s="72">
        <f>('OpH Aggregate N'!J92-'OpH Aggregate N'!J91)/'OpH Aggregate N'!J91</f>
        <v>7.2167176791470391E-3</v>
      </c>
      <c r="H92" s="72">
        <f>('OpH Aggregate N'!K92-'OpH Aggregate N'!K91)/'OpH Aggregate N'!K91</f>
        <v>2.4155544285051535E-2</v>
      </c>
      <c r="I92" s="72">
        <f>('OpH Aggregate N'!L92-'OpH Aggregate N'!L91)/'OpH Aggregate N'!L91</f>
        <v>1.1681946274820998E-2</v>
      </c>
      <c r="J92" s="72">
        <f>('OpH Aggregate N'!M92-'OpH Aggregate N'!M91)/'OpH Aggregate N'!M91</f>
        <v>-2.0857763198041529E-2</v>
      </c>
      <c r="K92" s="72">
        <f>('OpH Aggregate N'!N92-'OpH Aggregate N'!N91)/'OpH Aggregate N'!N91</f>
        <v>8.5145499774296959E-3</v>
      </c>
      <c r="L92" s="72">
        <f>('OpH Aggregate N'!O92-'OpH Aggregate N'!O91)/'OpH Aggregate N'!O91</f>
        <v>1.3027266464957822E-3</v>
      </c>
      <c r="M92" s="72">
        <f>('OpH Aggregate N'!P92-'OpH Aggregate N'!P91)/'OpH Aggregate N'!P91</f>
        <v>-7.2738524887471364E-3</v>
      </c>
      <c r="N92" s="72">
        <f>('OpH Aggregate N'!Q92-'OpH Aggregate N'!Q91)/'OpH Aggregate N'!Q91</f>
        <v>6.2454567443602241E-2</v>
      </c>
      <c r="O92" s="72">
        <f>('OpH Aggregate N'!R92-'OpH Aggregate N'!R91)/'OpH Aggregate N'!R91</f>
        <v>-1.6168146368197472E-3</v>
      </c>
    </row>
    <row r="93" spans="1:15" x14ac:dyDescent="0.25">
      <c r="A93" s="7" t="s">
        <v>123</v>
      </c>
      <c r="B93" s="72">
        <f>('OpH Aggregate N'!E93-'OpH Aggregate N'!E92)/'OpH Aggregate N'!E92</f>
        <v>7.0521099419371888E-2</v>
      </c>
      <c r="C93" s="72">
        <f>('OpH Aggregate N'!F93-'OpH Aggregate N'!F92)/'OpH Aggregate N'!F92</f>
        <v>-1.7104877046013003E-2</v>
      </c>
      <c r="D93" s="72">
        <f>('OpH Aggregate N'!G93-'OpH Aggregate N'!G92)/'OpH Aggregate N'!G92</f>
        <v>8.9262596378472461E-3</v>
      </c>
      <c r="E93" s="72">
        <f>('OpH Aggregate N'!H93-'OpH Aggregate N'!H92)/'OpH Aggregate N'!H92</f>
        <v>2.5601850943702362E-2</v>
      </c>
      <c r="F93" s="72">
        <f>('OpH Aggregate N'!I93-'OpH Aggregate N'!I92)/'OpH Aggregate N'!I92</f>
        <v>7.8376472517904198E-3</v>
      </c>
      <c r="G93" s="72">
        <f>('OpH Aggregate N'!J93-'OpH Aggregate N'!J92)/'OpH Aggregate N'!J92</f>
        <v>2.4425418591286278E-2</v>
      </c>
      <c r="H93" s="72">
        <f>('OpH Aggregate N'!K93-'OpH Aggregate N'!K92)/'OpH Aggregate N'!K92</f>
        <v>1.0880009192309116E-2</v>
      </c>
      <c r="I93" s="72">
        <f>('OpH Aggregate N'!L93-'OpH Aggregate N'!L92)/'OpH Aggregate N'!L92</f>
        <v>-2.6443239907373836E-2</v>
      </c>
      <c r="J93" s="72">
        <f>('OpH Aggregate N'!M93-'OpH Aggregate N'!M92)/'OpH Aggregate N'!M92</f>
        <v>3.2597923414960238E-3</v>
      </c>
      <c r="K93" s="72">
        <f>('OpH Aggregate N'!N93-'OpH Aggregate N'!N92)/'OpH Aggregate N'!N92</f>
        <v>2.6747054709839835E-2</v>
      </c>
      <c r="L93" s="72">
        <f>('OpH Aggregate N'!O93-'OpH Aggregate N'!O92)/'OpH Aggregate N'!O92</f>
        <v>7.4042778548209049E-3</v>
      </c>
      <c r="M93" s="72">
        <f>('OpH Aggregate N'!P93-'OpH Aggregate N'!P92)/'OpH Aggregate N'!P92</f>
        <v>-2.6928628356884027E-4</v>
      </c>
      <c r="N93" s="72">
        <f>('OpH Aggregate N'!Q93-'OpH Aggregate N'!Q92)/'OpH Aggregate N'!Q92</f>
        <v>-1.3801095373860451E-2</v>
      </c>
      <c r="O93" s="72">
        <f>('OpH Aggregate N'!R93-'OpH Aggregate N'!R92)/'OpH Aggregate N'!R92</f>
        <v>3.1405919849156194E-2</v>
      </c>
    </row>
    <row r="94" spans="1:15" x14ac:dyDescent="0.25">
      <c r="A94" s="7" t="s">
        <v>124</v>
      </c>
      <c r="B94" s="72">
        <f>('OpH Aggregate N'!E94-'OpH Aggregate N'!E93)/'OpH Aggregate N'!E93</f>
        <v>5.3790445025171996E-2</v>
      </c>
      <c r="C94" s="72">
        <f>('OpH Aggregate N'!F94-'OpH Aggregate N'!F93)/'OpH Aggregate N'!F93</f>
        <v>1.3591466624986653E-2</v>
      </c>
      <c r="D94" s="72">
        <f>('OpH Aggregate N'!G94-'OpH Aggregate N'!G93)/'OpH Aggregate N'!G93</f>
        <v>1.8327151232628559E-2</v>
      </c>
      <c r="E94" s="72">
        <f>('OpH Aggregate N'!H94-'OpH Aggregate N'!H93)/'OpH Aggregate N'!H93</f>
        <v>-7.3284917184802635E-3</v>
      </c>
      <c r="F94" s="72">
        <f>('OpH Aggregate N'!I94-'OpH Aggregate N'!I93)/'OpH Aggregate N'!I93</f>
        <v>7.9431578582971844E-3</v>
      </c>
      <c r="G94" s="72">
        <f>('OpH Aggregate N'!J94-'OpH Aggregate N'!J93)/'OpH Aggregate N'!J93</f>
        <v>-1.2553039430829726E-2</v>
      </c>
      <c r="H94" s="72">
        <f>('OpH Aggregate N'!K94-'OpH Aggregate N'!K93)/'OpH Aggregate N'!K93</f>
        <v>4.5702744713071626E-3</v>
      </c>
      <c r="I94" s="72">
        <f>('OpH Aggregate N'!L94-'OpH Aggregate N'!L93)/'OpH Aggregate N'!L93</f>
        <v>-1.4642464063521682E-2</v>
      </c>
      <c r="J94" s="72">
        <f>('OpH Aggregate N'!M94-'OpH Aggregate N'!M93)/'OpH Aggregate N'!M93</f>
        <v>-4.5505341243853269E-3</v>
      </c>
      <c r="K94" s="72">
        <f>('OpH Aggregate N'!N94-'OpH Aggregate N'!N93)/'OpH Aggregate N'!N93</f>
        <v>1.3789173596567488E-2</v>
      </c>
      <c r="L94" s="72">
        <f>('OpH Aggregate N'!O94-'OpH Aggregate N'!O93)/'OpH Aggregate N'!O93</f>
        <v>-8.8565932003984351E-3</v>
      </c>
      <c r="M94" s="72">
        <f>('OpH Aggregate N'!P94-'OpH Aggregate N'!P93)/'OpH Aggregate N'!P93</f>
        <v>4.7616067613788934E-2</v>
      </c>
      <c r="N94" s="72">
        <f>('OpH Aggregate N'!Q94-'OpH Aggregate N'!Q93)/'OpH Aggregate N'!Q93</f>
        <v>1.9053221944376524E-2</v>
      </c>
      <c r="O94" s="72">
        <f>('OpH Aggregate N'!R94-'OpH Aggregate N'!R93)/'OpH Aggregate N'!R93</f>
        <v>-3.5492596497800006E-3</v>
      </c>
    </row>
    <row r="95" spans="1:15" ht="39" x14ac:dyDescent="0.25">
      <c r="A95" s="73" t="s">
        <v>611</v>
      </c>
      <c r="B95" s="72">
        <f>_xlfn.AGGREGATE(1,6,B4:B94)</f>
        <v>5.3741567282219897E-2</v>
      </c>
      <c r="C95" s="72">
        <f t="shared" ref="C95:O95" si="0">_xlfn.AGGREGATE(1,6,C4:C94)</f>
        <v>1.1823203364323071E-2</v>
      </c>
      <c r="D95" s="72">
        <f t="shared" si="0"/>
        <v>9.070629842643653E-3</v>
      </c>
      <c r="E95" s="72">
        <f t="shared" si="0"/>
        <v>1.0653448737735202E-2</v>
      </c>
      <c r="F95" s="72">
        <f t="shared" si="0"/>
        <v>7.3541886369862764E-3</v>
      </c>
      <c r="G95" s="72">
        <f t="shared" si="0"/>
        <v>7.0359119950555507E-3</v>
      </c>
      <c r="H95" s="72">
        <f t="shared" si="0"/>
        <v>9.0830564448994323E-3</v>
      </c>
      <c r="I95" s="72">
        <f t="shared" si="0"/>
        <v>4.6509767904021979E-3</v>
      </c>
      <c r="J95" s="72">
        <f t="shared" si="0"/>
        <v>6.5915612656806599E-3</v>
      </c>
      <c r="K95" s="72">
        <f t="shared" si="0"/>
        <v>7.4806249795169718E-3</v>
      </c>
      <c r="L95" s="72">
        <f t="shared" si="0"/>
        <v>5.9367455941151887E-3</v>
      </c>
      <c r="M95" s="72">
        <f t="shared" si="0"/>
        <v>9.8573990006927594E-3</v>
      </c>
      <c r="N95" s="72">
        <f t="shared" si="0"/>
        <v>7.7932169232270499E-3</v>
      </c>
      <c r="O95" s="72">
        <f t="shared" si="0"/>
        <v>8.7700084355202337E-3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481-B866-4454-A893-FAAA46FD9F2A}">
  <dimension ref="A1:Y22"/>
  <sheetViews>
    <sheetView topLeftCell="A42" workbookViewId="0">
      <selection activeCell="G65" sqref="G65"/>
    </sheetView>
  </sheetViews>
  <sheetFormatPr defaultRowHeight="15" x14ac:dyDescent="0.25"/>
  <cols>
    <col min="1" max="1" width="13" customWidth="1"/>
    <col min="2" max="15" width="12.7109375" customWidth="1"/>
  </cols>
  <sheetData>
    <row r="1" spans="1:15" ht="51.75" x14ac:dyDescent="0.25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</row>
    <row r="2" spans="1:15" x14ac:dyDescent="0.25"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</row>
    <row r="3" spans="1:15" ht="30" x14ac:dyDescent="0.25">
      <c r="A3" s="76" t="s">
        <v>1164</v>
      </c>
      <c r="B3" s="75">
        <f>'OpH PPI_R YoY%'!B95</f>
        <v>4.7940732677628745E-2</v>
      </c>
      <c r="C3" s="75">
        <f>'OpH PPI_R YoY%'!C95</f>
        <v>7.4072302907312541E-3</v>
      </c>
      <c r="D3" s="75">
        <f>'OpH PPI_R YoY%'!D95</f>
        <v>4.9136503528492302E-3</v>
      </c>
      <c r="E3" s="75">
        <f>'OpH PPI_R YoY%'!E95</f>
        <v>2.1492634550855129E-3</v>
      </c>
      <c r="F3" s="75">
        <f>'OpH PPI_R YoY%'!F95</f>
        <v>4.3589101514324912E-3</v>
      </c>
      <c r="G3" s="75">
        <f>'OpH PPI_R YoY%'!G95</f>
        <v>3.2762118891998945E-3</v>
      </c>
      <c r="H3" s="75">
        <f>'OpH PPI_R YoY%'!H95</f>
        <v>5.5828974743953284E-3</v>
      </c>
      <c r="I3" s="75">
        <f>'OpH PPI_R YoY%'!I95</f>
        <v>2.2562447658915985E-3</v>
      </c>
      <c r="J3" s="75">
        <f>'OpH PPI_R YoY%'!J95</f>
        <v>3.8756694384081973E-3</v>
      </c>
      <c r="K3" s="75">
        <f>'OpH PPI_R YoY%'!K95</f>
        <v>5.2231930170395392E-3</v>
      </c>
      <c r="L3" s="75">
        <f>'OpH PPI_R YoY%'!L95</f>
        <v>4.1822275605109469E-3</v>
      </c>
      <c r="M3" s="75">
        <f>'OpH PPI_R YoY%'!M95</f>
        <v>7.9115560521736891E-3</v>
      </c>
      <c r="N3" s="75">
        <f>'OpH PPI_R YoY%'!N95</f>
        <v>5.1492852137050189E-3</v>
      </c>
      <c r="O3" s="75">
        <f>'OpH PPI_R YoY%'!O95</f>
        <v>5.6237150379458431E-3</v>
      </c>
    </row>
    <row r="4" spans="1:15" ht="30" x14ac:dyDescent="0.25">
      <c r="A4" s="76" t="s">
        <v>1165</v>
      </c>
      <c r="B4" s="75">
        <f>'CpH PPI_R YoY%'!B95</f>
        <v>9.4478693311840032E-3</v>
      </c>
      <c r="C4" s="75">
        <f>'CpH PPI_R YoY%'!C95</f>
        <v>1.2505244432111585E-2</v>
      </c>
      <c r="D4" s="75">
        <f>'CpH PPI_R YoY%'!D95</f>
        <v>4.4931848791983876E-3</v>
      </c>
      <c r="E4" s="75">
        <f>'CpH PPI_R YoY%'!E95</f>
        <v>6.0295559294277535E-4</v>
      </c>
      <c r="F4" s="75">
        <f>'CpH PPI_R YoY%'!F95</f>
        <v>5.0420364495511617E-3</v>
      </c>
      <c r="G4" s="75">
        <f>'CpH PPI_R YoY%'!G95</f>
        <v>5.0813718960054047E-3</v>
      </c>
      <c r="H4" s="75">
        <f>'CpH PPI_R YoY%'!H95</f>
        <v>5.9147295644835758E-3</v>
      </c>
      <c r="I4" s="75">
        <f>'CpH PPI_R YoY%'!I95</f>
        <v>5.1980462008742994E-3</v>
      </c>
      <c r="J4" s="75">
        <f>'CpH PPI_R YoY%'!J95</f>
        <v>6.5937889807727865E-3</v>
      </c>
      <c r="K4" s="75">
        <f>'CpH PPI_R YoY%'!K95</f>
        <v>5.1327124712231805E-3</v>
      </c>
      <c r="L4" s="75">
        <f>'CpH PPI_R YoY%'!L95</f>
        <v>7.6696653747382266E-3</v>
      </c>
      <c r="M4" s="75">
        <f>'CpH PPI_R YoY%'!M95</f>
        <v>3.92280250671731E-3</v>
      </c>
      <c r="N4" s="75">
        <f>'CpH PPI_R YoY%'!N95</f>
        <v>2.9508226613285575E-3</v>
      </c>
      <c r="O4" s="75">
        <f>'CpH PPI_R YoY%'!O95</f>
        <v>5.5195909973028267E-3</v>
      </c>
    </row>
    <row r="5" spans="1:15" x14ac:dyDescent="0.25">
      <c r="A5" s="77" t="s">
        <v>613</v>
      </c>
      <c r="B5" s="75">
        <f>'OpH N YoY%'!B95</f>
        <v>5.3741567282219897E-2</v>
      </c>
      <c r="C5" s="75">
        <f>'OpH N YoY%'!C95</f>
        <v>1.1823203364323071E-2</v>
      </c>
      <c r="D5" s="75">
        <f>'OpH N YoY%'!D95</f>
        <v>9.070629842643653E-3</v>
      </c>
      <c r="E5" s="75">
        <f>'OpH N YoY%'!E95</f>
        <v>1.0653448737735202E-2</v>
      </c>
      <c r="F5" s="75">
        <f>'OpH N YoY%'!F95</f>
        <v>7.3541886369862764E-3</v>
      </c>
      <c r="G5" s="75">
        <f>'OpH N YoY%'!G95</f>
        <v>7.0359119950555507E-3</v>
      </c>
      <c r="H5" s="75">
        <f>'OpH N YoY%'!H95</f>
        <v>9.0830564448994323E-3</v>
      </c>
      <c r="I5" s="75">
        <f>'OpH N YoY%'!I95</f>
        <v>4.6509767904021979E-3</v>
      </c>
      <c r="J5" s="75">
        <f>'OpH N YoY%'!J95</f>
        <v>6.5915612656806599E-3</v>
      </c>
      <c r="K5" s="75">
        <f>'OpH N YoY%'!K95</f>
        <v>7.4806249795169718E-3</v>
      </c>
      <c r="L5" s="75">
        <f>'OpH N YoY%'!L95</f>
        <v>5.9367455941151887E-3</v>
      </c>
      <c r="M5" s="75">
        <f>'OpH N YoY%'!M95</f>
        <v>9.8573990006927594E-3</v>
      </c>
      <c r="N5" s="75">
        <f>'OpH N YoY%'!N95</f>
        <v>7.7932169232270499E-3</v>
      </c>
      <c r="O5" s="75">
        <f>'OpH N YoY%'!O95</f>
        <v>8.7700084355202337E-3</v>
      </c>
    </row>
    <row r="6" spans="1:15" x14ac:dyDescent="0.25">
      <c r="A6" s="77" t="s">
        <v>612</v>
      </c>
      <c r="B6" s="75">
        <f>'CpH N YoY%'!B95</f>
        <v>1.4169426466378702E-2</v>
      </c>
      <c r="C6" s="75">
        <f>'CpH N YoY%'!C95</f>
        <v>9.3681022224650964E-3</v>
      </c>
      <c r="D6" s="75">
        <f>'CpH N YoY%'!D95</f>
        <v>8.6068717191223609E-3</v>
      </c>
      <c r="E6" s="75">
        <f>'CpH N YoY%'!E95</f>
        <v>9.06966841861063E-3</v>
      </c>
      <c r="F6" s="75">
        <f>'CpH N YoY%'!F95</f>
        <v>8.0404581017997599E-3</v>
      </c>
      <c r="G6" s="75">
        <f>'CpH N YoY%'!G95</f>
        <v>8.5552125352222654E-3</v>
      </c>
      <c r="H6" s="75">
        <f>'CpH N YoY%'!H95</f>
        <v>9.1001935954724573E-3</v>
      </c>
      <c r="I6" s="75">
        <f>'CpH N YoY%'!I95</f>
        <v>9.0815110591204503E-3</v>
      </c>
      <c r="J6" s="75">
        <f>'CpH N YoY%'!J95</f>
        <v>1.0206608240435212E-2</v>
      </c>
      <c r="K6" s="75">
        <f>'CpH N YoY%'!K95</f>
        <v>8.4134117845640587E-3</v>
      </c>
      <c r="L6" s="75">
        <f>'CpH N YoY%'!L95</f>
        <v>1.1246252989765292E-2</v>
      </c>
      <c r="M6" s="75">
        <f>'CpH N YoY%'!M95</f>
        <v>7.5910392423302296E-3</v>
      </c>
      <c r="N6" s="75">
        <f>'CpH N YoY%'!N95</f>
        <v>5.4773113446023661E-3</v>
      </c>
      <c r="O6" s="75">
        <f>'CpH N YoY%'!O95</f>
        <v>8.4917547819246108E-3</v>
      </c>
    </row>
    <row r="7" spans="1:15" ht="30" x14ac:dyDescent="0.25">
      <c r="A7" s="78" t="s">
        <v>1166</v>
      </c>
      <c r="B7" s="75">
        <f>'CpH CPI_R YoY%'!B95</f>
        <v>9.1966428499817027E-3</v>
      </c>
      <c r="C7" s="75">
        <f>'CpH CPI_R YoY%'!C95</f>
        <v>4.4237833269267137E-3</v>
      </c>
      <c r="D7" s="75">
        <f>'CpH CPI_R YoY%'!D95</f>
        <v>3.6768334667652207E-3</v>
      </c>
      <c r="E7" s="75">
        <f>'CpH CPI_R YoY%'!E95</f>
        <v>4.1283191766688871E-3</v>
      </c>
      <c r="F7" s="75">
        <f>'CpH CPI_R YoY%'!F95</f>
        <v>3.1158873363109872E-3</v>
      </c>
      <c r="G7" s="75">
        <f>'CpH CPI_R YoY%'!G95</f>
        <v>3.6490717022633636E-3</v>
      </c>
      <c r="H7" s="75">
        <f>'CpH CPI_R YoY%'!H95</f>
        <v>4.146314632610437E-3</v>
      </c>
      <c r="I7" s="75">
        <f>'CpH CPI_R YoY%'!I95</f>
        <v>4.1358884205615351E-3</v>
      </c>
      <c r="J7" s="75">
        <f>'CpH CPI_R YoY%'!J95</f>
        <v>5.2663434854860339E-3</v>
      </c>
      <c r="K7" s="75">
        <f>'CpH CPI_R YoY%'!K95</f>
        <v>3.4782349005523495E-3</v>
      </c>
      <c r="L7" s="75">
        <f>'CpH CPI_R YoY%'!L95</f>
        <v>6.2858072873640354E-3</v>
      </c>
      <c r="M7" s="75">
        <f>'CpH CPI_R YoY%'!M95</f>
        <v>2.6817523265275003E-3</v>
      </c>
      <c r="N7" s="75">
        <f>'CpH CPI_R YoY%'!N95</f>
        <v>5.6505348667259256E-4</v>
      </c>
      <c r="O7" s="75">
        <f>'CpH CPI_R YoY%'!O95</f>
        <v>3.571654025996717E-3</v>
      </c>
    </row>
    <row r="20" spans="21:25" x14ac:dyDescent="0.25">
      <c r="U20" s="48" t="s">
        <v>615</v>
      </c>
    </row>
    <row r="21" spans="21:25" x14ac:dyDescent="0.25">
      <c r="U21">
        <v>0</v>
      </c>
      <c r="V21">
        <v>5.0000000000000001E-3</v>
      </c>
      <c r="W21">
        <v>0.01</v>
      </c>
      <c r="X21">
        <v>1.4999999999999999E-2</v>
      </c>
      <c r="Y21">
        <v>0.02</v>
      </c>
    </row>
    <row r="22" spans="21:25" x14ac:dyDescent="0.25">
      <c r="U22">
        <v>0</v>
      </c>
      <c r="V22">
        <v>5.0000000000000001E-3</v>
      </c>
      <c r="W22">
        <v>0.01</v>
      </c>
      <c r="X22">
        <v>1.4999999999999999E-2</v>
      </c>
      <c r="Y22">
        <v>0.02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85D5-1944-4DC8-9F64-FF785B724613}">
  <dimension ref="A1:JT19"/>
  <sheetViews>
    <sheetView workbookViewId="0">
      <selection activeCell="A2" sqref="A2"/>
    </sheetView>
  </sheetViews>
  <sheetFormatPr defaultRowHeight="15" x14ac:dyDescent="0.25"/>
  <cols>
    <col min="1" max="1" width="18.42578125" style="24" customWidth="1"/>
    <col min="2" max="2" width="12" bestFit="1" customWidth="1"/>
    <col min="3" max="3" width="9.5703125" bestFit="1" customWidth="1"/>
    <col min="4" max="4" width="9.28515625" bestFit="1" customWidth="1"/>
    <col min="5" max="93" width="9.5703125" bestFit="1" customWidth="1"/>
    <col min="94" max="94" width="16.85546875" bestFit="1" customWidth="1"/>
    <col min="95" max="95" width="14.85546875" bestFit="1" customWidth="1"/>
  </cols>
  <sheetData>
    <row r="1" spans="1:280" ht="26.25" x14ac:dyDescent="0.25">
      <c r="B1" s="73" t="s">
        <v>33</v>
      </c>
      <c r="C1" s="73" t="s">
        <v>34</v>
      </c>
      <c r="D1" s="73" t="s">
        <v>35</v>
      </c>
      <c r="E1" s="73" t="s">
        <v>36</v>
      </c>
      <c r="F1" s="73" t="s">
        <v>37</v>
      </c>
      <c r="G1" s="73" t="s">
        <v>38</v>
      </c>
      <c r="H1" s="73" t="s">
        <v>39</v>
      </c>
      <c r="I1" s="73" t="s">
        <v>40</v>
      </c>
      <c r="J1" s="73" t="s">
        <v>41</v>
      </c>
      <c r="K1" s="73" t="s">
        <v>42</v>
      </c>
      <c r="L1" s="73" t="s">
        <v>43</v>
      </c>
      <c r="M1" s="73" t="s">
        <v>44</v>
      </c>
      <c r="N1" s="73" t="s">
        <v>45</v>
      </c>
      <c r="O1" s="73" t="s">
        <v>46</v>
      </c>
      <c r="P1" s="73" t="s">
        <v>47</v>
      </c>
      <c r="Q1" s="73" t="s">
        <v>48</v>
      </c>
      <c r="R1" s="73" t="s">
        <v>49</v>
      </c>
      <c r="S1" s="73" t="s">
        <v>50</v>
      </c>
      <c r="T1" s="73" t="s">
        <v>51</v>
      </c>
      <c r="U1" s="73" t="s">
        <v>52</v>
      </c>
      <c r="V1" s="73" t="s">
        <v>53</v>
      </c>
      <c r="W1" s="73" t="s">
        <v>54</v>
      </c>
      <c r="X1" s="73" t="s">
        <v>55</v>
      </c>
      <c r="Y1" s="73" t="s">
        <v>56</v>
      </c>
      <c r="Z1" s="73" t="s">
        <v>57</v>
      </c>
      <c r="AA1" s="73" t="s">
        <v>58</v>
      </c>
      <c r="AB1" s="73" t="s">
        <v>59</v>
      </c>
      <c r="AC1" s="73" t="s">
        <v>60</v>
      </c>
      <c r="AD1" s="73" t="s">
        <v>61</v>
      </c>
      <c r="AE1" s="73" t="s">
        <v>62</v>
      </c>
      <c r="AF1" s="73" t="s">
        <v>63</v>
      </c>
      <c r="AG1" s="73" t="s">
        <v>64</v>
      </c>
      <c r="AH1" s="73" t="s">
        <v>65</v>
      </c>
      <c r="AI1" s="73" t="s">
        <v>66</v>
      </c>
      <c r="AJ1" s="73" t="s">
        <v>67</v>
      </c>
      <c r="AK1" s="73" t="s">
        <v>68</v>
      </c>
      <c r="AL1" s="73" t="s">
        <v>69</v>
      </c>
      <c r="AM1" s="73" t="s">
        <v>70</v>
      </c>
      <c r="AN1" s="73" t="s">
        <v>71</v>
      </c>
      <c r="AO1" s="73" t="s">
        <v>72</v>
      </c>
      <c r="AP1" s="73" t="s">
        <v>73</v>
      </c>
      <c r="AQ1" s="73" t="s">
        <v>74</v>
      </c>
      <c r="AR1" s="73" t="s">
        <v>75</v>
      </c>
      <c r="AS1" s="73" t="s">
        <v>76</v>
      </c>
      <c r="AT1" s="73" t="s">
        <v>77</v>
      </c>
      <c r="AU1" s="73" t="s">
        <v>78</v>
      </c>
      <c r="AV1" s="73" t="s">
        <v>79</v>
      </c>
      <c r="AW1" s="73" t="s">
        <v>80</v>
      </c>
      <c r="AX1" s="73" t="s">
        <v>81</v>
      </c>
      <c r="AY1" s="73" t="s">
        <v>82</v>
      </c>
      <c r="AZ1" s="73" t="s">
        <v>83</v>
      </c>
      <c r="BA1" s="73" t="s">
        <v>84</v>
      </c>
      <c r="BB1" s="73" t="s">
        <v>85</v>
      </c>
      <c r="BC1" s="73" t="s">
        <v>86</v>
      </c>
      <c r="BD1" s="73" t="s">
        <v>87</v>
      </c>
      <c r="BE1" s="73" t="s">
        <v>88</v>
      </c>
      <c r="BF1" s="73" t="s">
        <v>89</v>
      </c>
      <c r="BG1" s="73" t="s">
        <v>90</v>
      </c>
      <c r="BH1" s="73" t="s">
        <v>91</v>
      </c>
      <c r="BI1" s="73" t="s">
        <v>92</v>
      </c>
      <c r="BJ1" s="73" t="s">
        <v>93</v>
      </c>
      <c r="BK1" s="73" t="s">
        <v>94</v>
      </c>
      <c r="BL1" s="73" t="s">
        <v>95</v>
      </c>
      <c r="BM1" s="73" t="s">
        <v>96</v>
      </c>
      <c r="BN1" s="73" t="s">
        <v>97</v>
      </c>
      <c r="BO1" s="73" t="s">
        <v>98</v>
      </c>
      <c r="BP1" s="73" t="s">
        <v>99</v>
      </c>
      <c r="BQ1" s="73" t="s">
        <v>100</v>
      </c>
      <c r="BR1" s="73" t="s">
        <v>101</v>
      </c>
      <c r="BS1" s="73" t="s">
        <v>102</v>
      </c>
      <c r="BT1" s="73" t="s">
        <v>103</v>
      </c>
      <c r="BU1" s="73" t="s">
        <v>104</v>
      </c>
      <c r="BV1" s="73" t="s">
        <v>105</v>
      </c>
      <c r="BW1" s="73" t="s">
        <v>106</v>
      </c>
      <c r="BX1" s="73" t="s">
        <v>107</v>
      </c>
      <c r="BY1" s="73" t="s">
        <v>108</v>
      </c>
      <c r="BZ1" s="73" t="s">
        <v>109</v>
      </c>
      <c r="CA1" s="73" t="s">
        <v>110</v>
      </c>
      <c r="CB1" s="73" t="s">
        <v>111</v>
      </c>
      <c r="CC1" s="73" t="s">
        <v>112</v>
      </c>
      <c r="CD1" s="73" t="s">
        <v>113</v>
      </c>
      <c r="CE1" s="73" t="s">
        <v>114</v>
      </c>
      <c r="CF1" s="73" t="s">
        <v>115</v>
      </c>
      <c r="CG1" s="73" t="s">
        <v>116</v>
      </c>
      <c r="CH1" s="73" t="s">
        <v>117</v>
      </c>
      <c r="CI1" s="73" t="s">
        <v>118</v>
      </c>
      <c r="CJ1" s="73" t="s">
        <v>119</v>
      </c>
      <c r="CK1" s="73" t="s">
        <v>120</v>
      </c>
      <c r="CL1" s="73" t="s">
        <v>121</v>
      </c>
      <c r="CM1" s="73" t="s">
        <v>122</v>
      </c>
      <c r="CN1" s="73" t="s">
        <v>123</v>
      </c>
      <c r="CO1" s="73" t="s">
        <v>124</v>
      </c>
      <c r="CP1" s="73" t="s">
        <v>584</v>
      </c>
      <c r="CQ1" s="73" t="s">
        <v>1317</v>
      </c>
    </row>
    <row r="2" spans="1:280" ht="45" x14ac:dyDescent="0.25">
      <c r="A2" s="79" t="s">
        <v>1171</v>
      </c>
      <c r="B2" s="8">
        <v>7.34</v>
      </c>
      <c r="C2" s="8">
        <v>7.47</v>
      </c>
      <c r="D2" s="8">
        <v>7.43</v>
      </c>
      <c r="E2" s="8">
        <v>7.56</v>
      </c>
      <c r="F2" s="8">
        <v>7.69</v>
      </c>
      <c r="G2" s="8">
        <v>7.76</v>
      </c>
      <c r="H2" s="8">
        <v>7.82</v>
      </c>
      <c r="I2" s="8">
        <v>7.93</v>
      </c>
      <c r="J2" s="8">
        <v>8.09</v>
      </c>
      <c r="K2" s="8">
        <v>8.19</v>
      </c>
      <c r="L2" s="8">
        <v>8.16</v>
      </c>
      <c r="M2" s="8">
        <v>8.24</v>
      </c>
      <c r="N2" s="8">
        <v>8.49</v>
      </c>
      <c r="O2" s="8">
        <v>8.64</v>
      </c>
      <c r="P2" s="8">
        <v>8.64</v>
      </c>
      <c r="Q2" s="8">
        <v>8.7799999999999994</v>
      </c>
      <c r="R2" s="71">
        <f>AVERAGE(Q2,S2)</f>
        <v>8.9349999999999987</v>
      </c>
      <c r="S2" s="8">
        <v>9.09</v>
      </c>
      <c r="T2" s="8">
        <v>9.1445718483321112</v>
      </c>
      <c r="U2" s="8">
        <v>9.3341134876729388</v>
      </c>
      <c r="V2" s="8">
        <v>9.3201565147633616</v>
      </c>
      <c r="W2" s="8">
        <v>9.461418962402826</v>
      </c>
      <c r="X2" s="8">
        <v>9.5360199197731372</v>
      </c>
      <c r="Y2" s="8">
        <v>9.592934503184722</v>
      </c>
      <c r="Z2" s="8">
        <v>9.6473564072074858</v>
      </c>
      <c r="AA2" s="8">
        <v>9.7382712342512807</v>
      </c>
      <c r="AB2" s="8">
        <v>9.818971791265966</v>
      </c>
      <c r="AC2" s="8">
        <v>9.9387034777981871</v>
      </c>
      <c r="AD2" s="8">
        <v>10.004733861137046</v>
      </c>
      <c r="AE2" s="8">
        <v>10.27553210164818</v>
      </c>
      <c r="AF2" s="8">
        <v>10.156139175025649</v>
      </c>
      <c r="AG2" s="8">
        <v>10.242884962536804</v>
      </c>
      <c r="AH2" s="8">
        <v>10.458733317588333</v>
      </c>
      <c r="AI2" s="8">
        <v>10.601607726170696</v>
      </c>
      <c r="AJ2" s="8">
        <v>10.636832386206962</v>
      </c>
      <c r="AK2" s="8">
        <v>10.744478269281908</v>
      </c>
      <c r="AL2" s="8">
        <v>10.982595598234324</v>
      </c>
      <c r="AM2" s="8">
        <v>10.957454580975499</v>
      </c>
      <c r="AN2" s="8">
        <v>11.038987093503801</v>
      </c>
      <c r="AO2" s="8">
        <v>11.163000402229342</v>
      </c>
      <c r="AP2" s="8">
        <v>11.404626451764448</v>
      </c>
      <c r="AQ2" s="8">
        <v>11.4117774449322</v>
      </c>
      <c r="AR2" s="8">
        <v>11.44404346365406</v>
      </c>
      <c r="AS2" s="8">
        <v>11.525096223167131</v>
      </c>
      <c r="AT2" s="8">
        <v>11.836589672695744</v>
      </c>
      <c r="AU2" s="8">
        <v>11.775684663542332</v>
      </c>
      <c r="AV2" s="8">
        <v>11.870382046221229</v>
      </c>
      <c r="AW2" s="8">
        <v>12.029946814722308</v>
      </c>
      <c r="AX2" s="8">
        <v>12.073926849205767</v>
      </c>
      <c r="AY2" s="8">
        <v>12.233833553672914</v>
      </c>
      <c r="AZ2" s="8">
        <v>12.141768228181316</v>
      </c>
      <c r="BA2" s="8">
        <v>12.371951248659949</v>
      </c>
      <c r="BB2" s="8">
        <v>12.39935694549847</v>
      </c>
      <c r="BC2" s="8">
        <v>12.512892090182614</v>
      </c>
      <c r="BD2" s="8">
        <v>12.403499728348278</v>
      </c>
      <c r="BE2" s="8">
        <v>12.559533203540997</v>
      </c>
      <c r="BF2" s="8">
        <v>12.595746772970775</v>
      </c>
      <c r="BG2" s="8">
        <v>12.609144371289139</v>
      </c>
      <c r="BH2" s="8">
        <v>12.657719359562559</v>
      </c>
      <c r="BI2" s="8">
        <v>12.608840019339228</v>
      </c>
      <c r="BJ2" s="8">
        <v>12.662774638598941</v>
      </c>
      <c r="BK2" s="8">
        <v>12.807341726894943</v>
      </c>
      <c r="BL2" s="8">
        <v>12.943741656455707</v>
      </c>
      <c r="BM2" s="8">
        <v>12.942922179678753</v>
      </c>
      <c r="BN2" s="8">
        <v>13.003607527428066</v>
      </c>
      <c r="BO2" s="8">
        <v>13.088627810374401</v>
      </c>
      <c r="BP2" s="8">
        <v>13.126954209565877</v>
      </c>
      <c r="BQ2" s="8">
        <v>12.953116785471018</v>
      </c>
      <c r="BR2" s="8">
        <v>13.150071245715273</v>
      </c>
      <c r="BS2" s="8">
        <v>13.07799780772689</v>
      </c>
      <c r="BT2" s="8">
        <v>13.286736462739544</v>
      </c>
      <c r="BU2" s="8">
        <v>13.222338639851642</v>
      </c>
      <c r="BV2" s="8">
        <v>13.333768387256255</v>
      </c>
      <c r="BW2" s="8">
        <v>13.493141896889506</v>
      </c>
      <c r="BX2" s="8">
        <v>13.36208958677569</v>
      </c>
      <c r="BY2" s="8">
        <v>13.499228637627587</v>
      </c>
      <c r="BZ2" s="8">
        <v>13.560305795232127</v>
      </c>
      <c r="CA2" s="8">
        <v>13.79787983417801</v>
      </c>
      <c r="CB2" s="8">
        <v>13.828350205069968</v>
      </c>
      <c r="CC2" s="8">
        <v>13.684618188969916</v>
      </c>
      <c r="CD2" s="8">
        <v>13.992868393161295</v>
      </c>
      <c r="CE2" s="8">
        <v>14.095328845221514</v>
      </c>
      <c r="CF2" s="8">
        <v>13.858059384007412</v>
      </c>
      <c r="CG2" s="8">
        <v>14.18479786185677</v>
      </c>
      <c r="CH2" s="8">
        <v>14.281103932610508</v>
      </c>
      <c r="CI2" s="8">
        <v>14.523631068689022</v>
      </c>
      <c r="CJ2" s="8">
        <v>14.45851551787386</v>
      </c>
      <c r="CK2" s="8">
        <v>14.800965142253764</v>
      </c>
      <c r="CL2" s="8">
        <v>14.701579330396045</v>
      </c>
      <c r="CM2" s="8">
        <v>15.02165590194728</v>
      </c>
      <c r="CN2" s="8">
        <v>15.12911835075856</v>
      </c>
      <c r="CO2" s="8">
        <v>15.257849520379281</v>
      </c>
      <c r="CP2" s="34">
        <f>SUM(B2:CO2)</f>
        <v>1050.6479432439974</v>
      </c>
      <c r="CQ2" s="34">
        <f>AVERAGE(B2:CO2)</f>
        <v>11.420086339608668</v>
      </c>
    </row>
    <row r="3" spans="1:280" ht="30" x14ac:dyDescent="0.25">
      <c r="A3" s="79" t="s">
        <v>1172</v>
      </c>
      <c r="B3" s="82">
        <v>212557</v>
      </c>
      <c r="C3" s="82">
        <v>212463</v>
      </c>
      <c r="D3" s="82">
        <v>219980</v>
      </c>
      <c r="E3" s="82">
        <v>216075</v>
      </c>
      <c r="F3" s="82">
        <v>219868</v>
      </c>
      <c r="G3" s="82">
        <v>222786</v>
      </c>
      <c r="H3" s="82">
        <v>225209</v>
      </c>
      <c r="I3" s="82">
        <v>231745</v>
      </c>
      <c r="J3" s="82">
        <v>232417</v>
      </c>
      <c r="K3" s="82">
        <v>231763</v>
      </c>
      <c r="L3" s="82">
        <v>233773</v>
      </c>
      <c r="M3" s="82">
        <v>236954</v>
      </c>
      <c r="N3" s="82">
        <v>242172</v>
      </c>
      <c r="O3" s="82">
        <v>245192</v>
      </c>
      <c r="P3" s="82">
        <v>248100</v>
      </c>
      <c r="Q3" s="82">
        <v>249799</v>
      </c>
      <c r="R3" s="82">
        <v>251864</v>
      </c>
      <c r="S3" s="82">
        <v>257248</v>
      </c>
      <c r="T3" s="82">
        <v>257273</v>
      </c>
      <c r="U3" s="82">
        <v>260620</v>
      </c>
      <c r="V3" s="82">
        <v>262283</v>
      </c>
      <c r="W3" s="82">
        <v>265182</v>
      </c>
      <c r="X3" s="82">
        <v>269273</v>
      </c>
      <c r="Y3" s="82">
        <v>274316</v>
      </c>
      <c r="Z3" s="82">
        <v>277788</v>
      </c>
      <c r="AA3" s="82">
        <v>280187</v>
      </c>
      <c r="AB3" s="82">
        <v>286810</v>
      </c>
      <c r="AC3" s="82">
        <v>289743</v>
      </c>
      <c r="AD3" s="82">
        <v>289823</v>
      </c>
      <c r="AE3" s="82">
        <v>297122</v>
      </c>
      <c r="AF3" s="82">
        <v>299185</v>
      </c>
      <c r="AG3" s="82">
        <v>303441</v>
      </c>
      <c r="AH3" s="82">
        <v>306422</v>
      </c>
      <c r="AI3" s="82">
        <v>314317</v>
      </c>
      <c r="AJ3" s="82">
        <v>315888</v>
      </c>
      <c r="AK3" s="82">
        <v>324186</v>
      </c>
      <c r="AL3" s="82">
        <v>326291</v>
      </c>
      <c r="AM3" s="82">
        <v>331777</v>
      </c>
      <c r="AN3" s="82">
        <v>334164</v>
      </c>
      <c r="AO3" s="82">
        <v>338379</v>
      </c>
      <c r="AP3" s="82">
        <v>342534</v>
      </c>
      <c r="AQ3" s="82">
        <v>347004</v>
      </c>
      <c r="AR3" s="82">
        <v>351927</v>
      </c>
      <c r="AS3" s="82">
        <v>356526</v>
      </c>
      <c r="AT3" s="82">
        <v>363012</v>
      </c>
      <c r="AU3" s="82">
        <v>361007</v>
      </c>
      <c r="AV3" s="82">
        <v>362364</v>
      </c>
      <c r="AW3" s="82">
        <v>360792</v>
      </c>
      <c r="AX3" s="82">
        <v>354399</v>
      </c>
      <c r="AY3" s="82">
        <v>354144</v>
      </c>
      <c r="AZ3" s="82">
        <v>356294</v>
      </c>
      <c r="BA3" s="82">
        <v>353659</v>
      </c>
      <c r="BB3" s="82">
        <v>356880</v>
      </c>
      <c r="BC3" s="82">
        <v>362270</v>
      </c>
      <c r="BD3" s="82">
        <v>365541</v>
      </c>
      <c r="BE3" s="82">
        <v>367954</v>
      </c>
      <c r="BF3" s="82">
        <v>372751</v>
      </c>
      <c r="BG3" s="82">
        <v>369126</v>
      </c>
      <c r="BH3" s="82">
        <v>372137</v>
      </c>
      <c r="BI3" s="82">
        <v>377228</v>
      </c>
      <c r="BJ3" s="82">
        <v>378645</v>
      </c>
      <c r="BK3" s="82">
        <v>380946</v>
      </c>
      <c r="BL3" s="82">
        <v>389732</v>
      </c>
      <c r="BM3" s="82">
        <v>389927</v>
      </c>
      <c r="BN3" s="82">
        <v>392619</v>
      </c>
      <c r="BO3" s="82">
        <v>395973</v>
      </c>
      <c r="BP3" s="82">
        <v>404389</v>
      </c>
      <c r="BQ3" s="82">
        <v>408633</v>
      </c>
      <c r="BR3" s="82">
        <v>412480</v>
      </c>
      <c r="BS3" s="82">
        <v>416017</v>
      </c>
      <c r="BT3" s="82">
        <v>422939</v>
      </c>
      <c r="BU3" s="82">
        <v>422951</v>
      </c>
      <c r="BV3" s="82">
        <v>427093</v>
      </c>
      <c r="BW3" s="82">
        <v>432562</v>
      </c>
      <c r="BX3" s="82">
        <v>432994</v>
      </c>
      <c r="BY3" s="82">
        <v>434994</v>
      </c>
      <c r="BZ3" s="82">
        <v>440522</v>
      </c>
      <c r="CA3" s="82">
        <v>448054</v>
      </c>
      <c r="CB3" s="82">
        <v>452402</v>
      </c>
      <c r="CC3" s="82">
        <v>458314</v>
      </c>
      <c r="CD3" s="82">
        <v>462562</v>
      </c>
      <c r="CE3" s="82">
        <v>465134</v>
      </c>
      <c r="CF3" s="82">
        <v>468332</v>
      </c>
      <c r="CG3" s="82">
        <v>476393</v>
      </c>
      <c r="CH3" s="82">
        <v>480066</v>
      </c>
      <c r="CI3" s="82">
        <v>481066</v>
      </c>
      <c r="CJ3" s="82">
        <v>488782</v>
      </c>
      <c r="CK3" s="82">
        <v>492705</v>
      </c>
      <c r="CL3" s="82">
        <v>498591</v>
      </c>
      <c r="CM3" s="82">
        <v>500611</v>
      </c>
      <c r="CN3" s="82">
        <v>508813</v>
      </c>
      <c r="CO3" s="82">
        <v>509329</v>
      </c>
      <c r="CP3" s="88">
        <f t="shared" ref="CP3:CP13" si="0">SUM(B3:CO3)</f>
        <v>32076554</v>
      </c>
      <c r="CQ3" s="34">
        <f t="shared" ref="CQ3:CQ13" si="1">AVERAGE(B3:CO3)</f>
        <v>348658.19565217389</v>
      </c>
      <c r="CR3" s="81"/>
      <c r="CS3" s="81"/>
      <c r="CT3" s="81"/>
      <c r="CU3" s="81"/>
      <c r="CV3" s="81"/>
    </row>
    <row r="4" spans="1:280" s="89" customFormat="1" ht="30" x14ac:dyDescent="0.25">
      <c r="A4" s="79" t="s">
        <v>1167</v>
      </c>
      <c r="B4" s="81">
        <v>11358008746.2904</v>
      </c>
      <c r="C4" s="81">
        <v>11418222244.656494</v>
      </c>
      <c r="D4" s="81">
        <v>11442368127.387466</v>
      </c>
      <c r="E4" s="81">
        <v>11437962616.08725</v>
      </c>
      <c r="F4" s="81">
        <v>11493907246.401196</v>
      </c>
      <c r="G4" s="81">
        <v>11493828495.920172</v>
      </c>
      <c r="H4" s="81">
        <v>11538710527.555294</v>
      </c>
      <c r="I4" s="81">
        <v>11481170951.220707</v>
      </c>
      <c r="J4" s="81">
        <v>11547930906.926451</v>
      </c>
      <c r="K4" s="81">
        <v>11577518647.33581</v>
      </c>
      <c r="L4" s="81">
        <v>11632402755.305752</v>
      </c>
      <c r="M4" s="81">
        <v>11660971107.534229</v>
      </c>
      <c r="N4" s="81">
        <v>11497212760.219181</v>
      </c>
      <c r="O4" s="81">
        <v>11638990565.312199</v>
      </c>
      <c r="P4" s="81">
        <v>11648324965.275244</v>
      </c>
      <c r="Q4" s="81">
        <v>11743624917.42058</v>
      </c>
      <c r="R4" s="81">
        <v>11706820574.792599</v>
      </c>
      <c r="S4" s="81">
        <v>11783410009.897049</v>
      </c>
      <c r="T4" s="81">
        <v>11763109281.876307</v>
      </c>
      <c r="U4" s="81">
        <v>11745883410.629353</v>
      </c>
      <c r="V4" s="81">
        <v>11719218695.174862</v>
      </c>
      <c r="W4" s="81">
        <v>11665824579.900572</v>
      </c>
      <c r="X4" s="81">
        <v>11750618173.853153</v>
      </c>
      <c r="Y4" s="81">
        <v>11768501552.926308</v>
      </c>
      <c r="Z4" s="81">
        <v>11759237005.986454</v>
      </c>
      <c r="AA4" s="81">
        <v>11793711593.319681</v>
      </c>
      <c r="AB4" s="81">
        <v>11807985280.194614</v>
      </c>
      <c r="AC4" s="81">
        <v>11750893045.260176</v>
      </c>
      <c r="AD4" s="81">
        <v>11870677375.93026</v>
      </c>
      <c r="AE4" s="81">
        <v>11827783951.797579</v>
      </c>
      <c r="AF4" s="81">
        <v>11855144983.240519</v>
      </c>
      <c r="AG4" s="81">
        <v>11999229807.155685</v>
      </c>
      <c r="AH4" s="81">
        <v>12009937273.77611</v>
      </c>
      <c r="AI4" s="81">
        <v>11997881541.000015</v>
      </c>
      <c r="AJ4" s="81">
        <v>12083057032.199541</v>
      </c>
      <c r="AK4" s="81">
        <v>12080519463.647156</v>
      </c>
      <c r="AL4" s="81">
        <v>12112250759.034309</v>
      </c>
      <c r="AM4" s="81">
        <v>12096536535.337814</v>
      </c>
      <c r="AN4" s="81">
        <v>12113778598.758835</v>
      </c>
      <c r="AO4" s="81">
        <v>12162752230.290398</v>
      </c>
      <c r="AP4" s="81">
        <v>12182608527.75758</v>
      </c>
      <c r="AQ4" s="81">
        <v>12236183769.160606</v>
      </c>
      <c r="AR4" s="81">
        <v>12260620263.983353</v>
      </c>
      <c r="AS4" s="81">
        <v>12260470567.807177</v>
      </c>
      <c r="AT4" s="81">
        <v>12415837721.721552</v>
      </c>
      <c r="AU4" s="81">
        <v>12279367479.709938</v>
      </c>
      <c r="AV4" s="81">
        <v>12287189221.144421</v>
      </c>
      <c r="AW4" s="81">
        <v>12213013587.02931</v>
      </c>
      <c r="AX4" s="81">
        <v>12005834774.903959</v>
      </c>
      <c r="AY4" s="81">
        <v>11961083171.768879</v>
      </c>
      <c r="AZ4" s="81">
        <v>11898175417.827276</v>
      </c>
      <c r="BA4" s="81">
        <v>11902502957.104116</v>
      </c>
      <c r="BB4" s="81">
        <v>11887612291.37006</v>
      </c>
      <c r="BC4" s="81">
        <v>11989465968.61578</v>
      </c>
      <c r="BD4" s="81">
        <v>12050310349.29397</v>
      </c>
      <c r="BE4" s="81">
        <v>12101281988.224812</v>
      </c>
      <c r="BF4" s="81">
        <v>12106823306.275366</v>
      </c>
      <c r="BG4" s="81">
        <v>11977868039.23056</v>
      </c>
      <c r="BH4" s="81">
        <v>12050764323.035383</v>
      </c>
      <c r="BI4" s="81">
        <v>12038375570.556309</v>
      </c>
      <c r="BJ4" s="81">
        <v>12153193155.715046</v>
      </c>
      <c r="BK4" s="81">
        <v>12237243399.581347</v>
      </c>
      <c r="BL4" s="81">
        <v>12360768757.478926</v>
      </c>
      <c r="BM4" s="81">
        <v>12397762325.211287</v>
      </c>
      <c r="BN4" s="81">
        <v>12408764785.788002</v>
      </c>
      <c r="BO4" s="81">
        <v>12442164618.528347</v>
      </c>
      <c r="BP4" s="81">
        <v>12589462239.44063</v>
      </c>
      <c r="BQ4" s="81">
        <v>12611600890.271343</v>
      </c>
      <c r="BR4" s="81">
        <v>12726184468.268126</v>
      </c>
      <c r="BS4" s="81">
        <v>12848688565.001562</v>
      </c>
      <c r="BT4" s="81">
        <v>12890988830.98315</v>
      </c>
      <c r="BU4" s="81">
        <v>12967741288.115433</v>
      </c>
      <c r="BV4" s="81">
        <v>13003516969.7337</v>
      </c>
      <c r="BW4" s="81">
        <v>12986678074.027534</v>
      </c>
      <c r="BX4" s="81">
        <v>12991278124.19949</v>
      </c>
      <c r="BY4" s="81">
        <v>13247413960.176456</v>
      </c>
      <c r="BZ4" s="81">
        <v>13181295522.763266</v>
      </c>
      <c r="CA4" s="81">
        <v>13214737313.112724</v>
      </c>
      <c r="CB4" s="81">
        <v>13245167542.534746</v>
      </c>
      <c r="CC4" s="81">
        <v>13297141529.65188</v>
      </c>
      <c r="CD4" s="81">
        <v>13380674443.865108</v>
      </c>
      <c r="CE4" s="81">
        <v>13451798376.504496</v>
      </c>
      <c r="CF4" s="81">
        <v>13318801057.471062</v>
      </c>
      <c r="CG4" s="81">
        <v>13349191321.925499</v>
      </c>
      <c r="CH4" s="81">
        <v>13414483784.286139</v>
      </c>
      <c r="CI4" s="81">
        <v>13437046881.993254</v>
      </c>
      <c r="CJ4" s="81">
        <v>13555270845.586624</v>
      </c>
      <c r="CK4" s="81">
        <v>13545544705.477594</v>
      </c>
      <c r="CL4" s="81">
        <v>13688226766.418734</v>
      </c>
      <c r="CM4" s="81">
        <v>13683868824.964022</v>
      </c>
      <c r="CN4" s="81">
        <v>13684152301.304625</v>
      </c>
      <c r="CO4" s="81">
        <v>13651477964.04846</v>
      </c>
      <c r="CP4" s="88">
        <f t="shared" si="0"/>
        <v>1129903637267.7771</v>
      </c>
      <c r="CQ4" s="88">
        <f t="shared" si="1"/>
        <v>12281561274.649752</v>
      </c>
    </row>
    <row r="5" spans="1:280" ht="45" x14ac:dyDescent="0.25">
      <c r="A5" s="80" t="s">
        <v>1168</v>
      </c>
      <c r="B5">
        <f>B2/B9</f>
        <v>10.576368876080691</v>
      </c>
      <c r="C5">
        <f t="shared" ref="C5:BN5" si="2">C2/C9</f>
        <v>10.671428571428573</v>
      </c>
      <c r="D5">
        <f t="shared" si="2"/>
        <v>10.568990042674253</v>
      </c>
      <c r="E5">
        <f t="shared" si="2"/>
        <v>10.708215297450424</v>
      </c>
      <c r="F5">
        <f t="shared" si="2"/>
        <v>10.907801418439718</v>
      </c>
      <c r="G5">
        <f t="shared" si="2"/>
        <v>10.8835904628331</v>
      </c>
      <c r="H5">
        <f t="shared" si="2"/>
        <v>10.98314606741573</v>
      </c>
      <c r="I5">
        <f t="shared" si="2"/>
        <v>11.075418994413408</v>
      </c>
      <c r="J5">
        <f t="shared" si="2"/>
        <v>11.298882681564246</v>
      </c>
      <c r="K5">
        <f t="shared" si="2"/>
        <v>11.327800829875518</v>
      </c>
      <c r="L5">
        <f t="shared" si="2"/>
        <v>11.317614424410541</v>
      </c>
      <c r="M5">
        <f t="shared" si="2"/>
        <v>11.365517241379312</v>
      </c>
      <c r="N5">
        <f t="shared" si="2"/>
        <v>11.775312066574203</v>
      </c>
      <c r="O5">
        <f t="shared" si="2"/>
        <v>11.884456671251721</v>
      </c>
      <c r="P5">
        <f t="shared" si="2"/>
        <v>11.884456671251721</v>
      </c>
      <c r="Q5">
        <f t="shared" si="2"/>
        <v>11.994535519125682</v>
      </c>
      <c r="R5">
        <f t="shared" si="2"/>
        <v>12.273351648351646</v>
      </c>
      <c r="S5">
        <f t="shared" si="2"/>
        <v>12.317073170731707</v>
      </c>
      <c r="T5">
        <f t="shared" si="2"/>
        <v>12.391018764677657</v>
      </c>
      <c r="U5">
        <f t="shared" si="2"/>
        <v>12.630735436634557</v>
      </c>
      <c r="V5">
        <f t="shared" si="2"/>
        <v>12.6118491404105</v>
      </c>
      <c r="W5">
        <f t="shared" si="2"/>
        <v>12.69989122470178</v>
      </c>
      <c r="X5">
        <f t="shared" si="2"/>
        <v>12.782868525165064</v>
      </c>
      <c r="Y5">
        <f t="shared" si="2"/>
        <v>12.790579337579629</v>
      </c>
      <c r="Z5">
        <f t="shared" si="2"/>
        <v>12.863141876276648</v>
      </c>
      <c r="AA5">
        <f t="shared" si="2"/>
        <v>12.89837249569706</v>
      </c>
      <c r="AB5">
        <f t="shared" si="2"/>
        <v>12.988057924954983</v>
      </c>
      <c r="AC5">
        <f t="shared" si="2"/>
        <v>13.077241418155509</v>
      </c>
      <c r="AD5">
        <f t="shared" si="2"/>
        <v>13.181467537729969</v>
      </c>
      <c r="AE5">
        <f t="shared" si="2"/>
        <v>13.432068106729647</v>
      </c>
      <c r="AF5">
        <f t="shared" si="2"/>
        <v>13.258667330320693</v>
      </c>
      <c r="AG5">
        <f t="shared" si="2"/>
        <v>13.285194503938788</v>
      </c>
      <c r="AH5">
        <f t="shared" si="2"/>
        <v>13.530056038277275</v>
      </c>
      <c r="AI5">
        <f t="shared" si="2"/>
        <v>13.591804777141919</v>
      </c>
      <c r="AJ5">
        <f t="shared" si="2"/>
        <v>13.567388247712961</v>
      </c>
      <c r="AK5">
        <f t="shared" si="2"/>
        <v>13.635124707210544</v>
      </c>
      <c r="AL5">
        <f t="shared" si="2"/>
        <v>13.955013466625569</v>
      </c>
      <c r="AM5">
        <f t="shared" si="2"/>
        <v>13.731146091447995</v>
      </c>
      <c r="AN5">
        <f t="shared" si="2"/>
        <v>13.747181934624908</v>
      </c>
      <c r="AO5">
        <f t="shared" si="2"/>
        <v>13.798517184461485</v>
      </c>
      <c r="AP5">
        <f t="shared" si="2"/>
        <v>14.079785742919071</v>
      </c>
      <c r="AQ5">
        <f t="shared" si="2"/>
        <v>13.950828172288753</v>
      </c>
      <c r="AR5">
        <f t="shared" si="2"/>
        <v>14.007397140335446</v>
      </c>
      <c r="AS5">
        <f t="shared" si="2"/>
        <v>13.952900996570376</v>
      </c>
      <c r="AT5">
        <f t="shared" si="2"/>
        <v>14.278154008076893</v>
      </c>
      <c r="AU5">
        <f t="shared" si="2"/>
        <v>13.919249011279353</v>
      </c>
      <c r="AV5">
        <f t="shared" si="2"/>
        <v>13.851087568519521</v>
      </c>
      <c r="AW5">
        <f t="shared" si="2"/>
        <v>14.020917033475884</v>
      </c>
      <c r="AX5">
        <f t="shared" si="2"/>
        <v>14.138087645440008</v>
      </c>
      <c r="AY5">
        <f t="shared" si="2"/>
        <v>14.159529576010316</v>
      </c>
      <c r="AZ5">
        <f t="shared" si="2"/>
        <v>13.972115337377808</v>
      </c>
      <c r="BA5">
        <f t="shared" si="2"/>
        <v>14.123232019018209</v>
      </c>
      <c r="BB5">
        <f t="shared" si="2"/>
        <v>14.058227829363345</v>
      </c>
      <c r="BC5">
        <f t="shared" si="2"/>
        <v>14.012197189454215</v>
      </c>
      <c r="BD5">
        <f t="shared" si="2"/>
        <v>13.84319166110299</v>
      </c>
      <c r="BE5">
        <f t="shared" si="2"/>
        <v>13.877937241481765</v>
      </c>
      <c r="BF5">
        <f t="shared" si="2"/>
        <v>13.720857051166423</v>
      </c>
      <c r="BG5">
        <f t="shared" si="2"/>
        <v>13.514624192164137</v>
      </c>
      <c r="BH5">
        <f t="shared" si="2"/>
        <v>13.494370319363071</v>
      </c>
      <c r="BI5">
        <f t="shared" si="2"/>
        <v>13.314508996134347</v>
      </c>
      <c r="BJ5">
        <f t="shared" si="2"/>
        <v>13.315220440167131</v>
      </c>
      <c r="BK5">
        <f t="shared" si="2"/>
        <v>13.368832700307875</v>
      </c>
      <c r="BL5">
        <f t="shared" si="2"/>
        <v>13.469033981743712</v>
      </c>
      <c r="BM5">
        <f t="shared" si="2"/>
        <v>13.302078293606119</v>
      </c>
      <c r="BN5">
        <f t="shared" si="2"/>
        <v>13.309731348442238</v>
      </c>
      <c r="BO5">
        <f t="shared" ref="BO5:CO5" si="3">BO2/BO9</f>
        <v>13.301451026803251</v>
      </c>
      <c r="BP5">
        <f t="shared" si="3"/>
        <v>13.299852289327131</v>
      </c>
      <c r="BQ5">
        <f t="shared" si="3"/>
        <v>13.044427779930531</v>
      </c>
      <c r="BR5">
        <f t="shared" si="3"/>
        <v>13.229447933315162</v>
      </c>
      <c r="BS5">
        <f t="shared" si="3"/>
        <v>13.064932874852039</v>
      </c>
      <c r="BT5">
        <f t="shared" si="3"/>
        <v>13.273462999739806</v>
      </c>
      <c r="BU5">
        <f t="shared" si="3"/>
        <v>13.195946746358924</v>
      </c>
      <c r="BV5">
        <f t="shared" si="3"/>
        <v>13.400772248498749</v>
      </c>
      <c r="BW5">
        <f t="shared" si="3"/>
        <v>13.479662234654853</v>
      </c>
      <c r="BX5">
        <f t="shared" si="3"/>
        <v>13.348740845929763</v>
      </c>
      <c r="BY5">
        <f t="shared" si="3"/>
        <v>13.458852081383437</v>
      </c>
      <c r="BZ5">
        <f t="shared" si="3"/>
        <v>13.587480756745618</v>
      </c>
      <c r="CA5">
        <f t="shared" si="3"/>
        <v>13.74290820137252</v>
      </c>
      <c r="CB5">
        <f t="shared" si="3"/>
        <v>13.705005158642187</v>
      </c>
      <c r="CC5">
        <f t="shared" si="3"/>
        <v>13.48238245218711</v>
      </c>
      <c r="CD5">
        <f t="shared" si="3"/>
        <v>13.718498424667937</v>
      </c>
      <c r="CE5">
        <f t="shared" si="3"/>
        <v>13.658264384904568</v>
      </c>
      <c r="CF5">
        <f t="shared" si="3"/>
        <v>13.363605963362982</v>
      </c>
      <c r="CG5">
        <f t="shared" si="3"/>
        <v>13.560992219748346</v>
      </c>
      <c r="CH5">
        <f t="shared" si="3"/>
        <v>13.640022858271736</v>
      </c>
      <c r="CI5">
        <f t="shared" si="3"/>
        <v>13.740426744265868</v>
      </c>
      <c r="CJ5">
        <f t="shared" si="3"/>
        <v>13.601613845600998</v>
      </c>
      <c r="CK5">
        <f t="shared" si="3"/>
        <v>13.845617532510538</v>
      </c>
      <c r="CL5">
        <f t="shared" si="3"/>
        <v>13.778424864476145</v>
      </c>
      <c r="CM5">
        <f t="shared" si="3"/>
        <v>13.934745734644972</v>
      </c>
      <c r="CN5">
        <f t="shared" si="3"/>
        <v>13.969638366351395</v>
      </c>
      <c r="CO5">
        <f t="shared" si="3"/>
        <v>14.062534120165237</v>
      </c>
      <c r="CP5" s="34">
        <f t="shared" si="0"/>
        <v>1204.8051529102484</v>
      </c>
      <c r="CQ5" s="34">
        <f t="shared" si="1"/>
        <v>13.095708183807048</v>
      </c>
    </row>
    <row r="6" spans="1:280" ht="45" x14ac:dyDescent="0.25">
      <c r="A6" s="80" t="s">
        <v>1169</v>
      </c>
      <c r="B6">
        <f>B2/B10</f>
        <v>10.463830496510255</v>
      </c>
      <c r="C6">
        <f t="shared" ref="C6:BN6" si="4">C2/C10</f>
        <v>10.621169406339677</v>
      </c>
      <c r="D6">
        <f t="shared" si="4"/>
        <v>10.33131028317343</v>
      </c>
      <c r="E6">
        <f t="shared" si="4"/>
        <v>10.764471087650652</v>
      </c>
      <c r="F6">
        <f t="shared" si="4"/>
        <v>10.819850448472206</v>
      </c>
      <c r="G6">
        <f t="shared" si="4"/>
        <v>10.891068569110336</v>
      </c>
      <c r="H6">
        <f t="shared" si="4"/>
        <v>10.902781611106493</v>
      </c>
      <c r="I6">
        <f t="shared" si="4"/>
        <v>10.983121112074583</v>
      </c>
      <c r="J6">
        <f t="shared" si="4"/>
        <v>11.191060529717964</v>
      </c>
      <c r="K6">
        <f t="shared" si="4"/>
        <v>11.273881582116875</v>
      </c>
      <c r="L6">
        <f t="shared" si="4"/>
        <v>11.275963767479936</v>
      </c>
      <c r="M6">
        <f t="shared" si="4"/>
        <v>11.302776613165628</v>
      </c>
      <c r="N6">
        <f t="shared" si="4"/>
        <v>11.575067146651682</v>
      </c>
      <c r="O6">
        <f t="shared" si="4"/>
        <v>11.796835739430078</v>
      </c>
      <c r="P6">
        <f t="shared" si="4"/>
        <v>11.77518278916444</v>
      </c>
      <c r="Q6">
        <f t="shared" si="4"/>
        <v>11.944819447506017</v>
      </c>
      <c r="R6">
        <f t="shared" si="4"/>
        <v>12.072597028204733</v>
      </c>
      <c r="S6">
        <f t="shared" si="4"/>
        <v>12.168961794149649</v>
      </c>
      <c r="T6">
        <f t="shared" si="4"/>
        <v>12.244419179896344</v>
      </c>
      <c r="U6">
        <f t="shared" si="4"/>
        <v>12.527674366277376</v>
      </c>
      <c r="V6">
        <f t="shared" si="4"/>
        <v>12.366581426453525</v>
      </c>
      <c r="W6">
        <f t="shared" si="4"/>
        <v>12.485109349464851</v>
      </c>
      <c r="X6">
        <f t="shared" si="4"/>
        <v>12.516306008907438</v>
      </c>
      <c r="Y6">
        <f t="shared" si="4"/>
        <v>12.48040324277323</v>
      </c>
      <c r="Z6">
        <f t="shared" si="4"/>
        <v>12.508006757243001</v>
      </c>
      <c r="AA6">
        <f t="shared" si="4"/>
        <v>12.514495702403478</v>
      </c>
      <c r="AB6">
        <f t="shared" si="4"/>
        <v>12.552941820584399</v>
      </c>
      <c r="AC6">
        <f t="shared" si="4"/>
        <v>12.69389474987668</v>
      </c>
      <c r="AD6">
        <f t="shared" si="4"/>
        <v>12.736185220165266</v>
      </c>
      <c r="AE6">
        <f t="shared" si="4"/>
        <v>12.878185249423803</v>
      </c>
      <c r="AF6">
        <f t="shared" si="4"/>
        <v>12.703662639849226</v>
      </c>
      <c r="AG6">
        <f t="shared" si="4"/>
        <v>12.609479182669105</v>
      </c>
      <c r="AH6">
        <f t="shared" si="4"/>
        <v>12.866862826637085</v>
      </c>
      <c r="AI6">
        <f t="shared" si="4"/>
        <v>12.878582060707412</v>
      </c>
      <c r="AJ6">
        <f t="shared" si="4"/>
        <v>12.899171764661434</v>
      </c>
      <c r="AK6">
        <f t="shared" si="4"/>
        <v>12.967886472140588</v>
      </c>
      <c r="AL6">
        <f t="shared" si="4"/>
        <v>13.165782849855157</v>
      </c>
      <c r="AM6">
        <f t="shared" si="4"/>
        <v>12.972485472198404</v>
      </c>
      <c r="AN6">
        <f t="shared" si="4"/>
        <v>12.970009998417918</v>
      </c>
      <c r="AO6">
        <f t="shared" si="4"/>
        <v>13.114498293369678</v>
      </c>
      <c r="AP6">
        <f t="shared" si="4"/>
        <v>13.376141728515094</v>
      </c>
      <c r="AQ6">
        <f t="shared" si="4"/>
        <v>13.159653157300149</v>
      </c>
      <c r="AR6">
        <f t="shared" si="4"/>
        <v>13.185055738975914</v>
      </c>
      <c r="AS6">
        <f t="shared" si="4"/>
        <v>13.257155750690426</v>
      </c>
      <c r="AT6">
        <f t="shared" si="4"/>
        <v>13.488556115150619</v>
      </c>
      <c r="AU6">
        <f t="shared" si="4"/>
        <v>13.251690486351892</v>
      </c>
      <c r="AV6">
        <f t="shared" si="4"/>
        <v>13.175654236849626</v>
      </c>
      <c r="AW6">
        <f t="shared" si="4"/>
        <v>13.227859318447715</v>
      </c>
      <c r="AX6">
        <f t="shared" si="4"/>
        <v>13.283375400374593</v>
      </c>
      <c r="AY6">
        <f t="shared" si="4"/>
        <v>13.427207639165827</v>
      </c>
      <c r="AZ6">
        <f t="shared" si="4"/>
        <v>13.26623817438974</v>
      </c>
      <c r="BA6">
        <f t="shared" si="4"/>
        <v>13.621081867081278</v>
      </c>
      <c r="BB6">
        <f t="shared" si="4"/>
        <v>13.450453687640438</v>
      </c>
      <c r="BC6">
        <f t="shared" si="4"/>
        <v>13.546983331011718</v>
      </c>
      <c r="BD6">
        <f t="shared" si="4"/>
        <v>13.402219292765457</v>
      </c>
      <c r="BE6">
        <f t="shared" si="4"/>
        <v>13.498764208848504</v>
      </c>
      <c r="BF6">
        <f t="shared" si="4"/>
        <v>13.312567227795371</v>
      </c>
      <c r="BG6">
        <f t="shared" si="4"/>
        <v>13.417460316568583</v>
      </c>
      <c r="BH6">
        <f t="shared" si="4"/>
        <v>13.388797093936612</v>
      </c>
      <c r="BI6">
        <f t="shared" si="4"/>
        <v>13.252294372065226</v>
      </c>
      <c r="BJ6">
        <f t="shared" si="4"/>
        <v>13.259502795240508</v>
      </c>
      <c r="BK6">
        <f t="shared" si="4"/>
        <v>13.382256197967276</v>
      </c>
      <c r="BL6">
        <f t="shared" si="4"/>
        <v>13.462546732434596</v>
      </c>
      <c r="BM6">
        <f t="shared" si="4"/>
        <v>13.376716843877567</v>
      </c>
      <c r="BN6">
        <f t="shared" si="4"/>
        <v>13.330038550219347</v>
      </c>
      <c r="BO6">
        <f t="shared" ref="BO6:CO6" si="5">BO2/BO10</f>
        <v>13.390805652626543</v>
      </c>
      <c r="BP6">
        <f t="shared" si="5"/>
        <v>13.338757919524257</v>
      </c>
      <c r="BQ6">
        <f t="shared" si="5"/>
        <v>13.150839289737778</v>
      </c>
      <c r="BR6">
        <f t="shared" si="5"/>
        <v>13.297722595811088</v>
      </c>
      <c r="BS6">
        <f t="shared" si="5"/>
        <v>13.235891471773527</v>
      </c>
      <c r="BT6">
        <f t="shared" si="5"/>
        <v>13.290716090432321</v>
      </c>
      <c r="BU6">
        <f t="shared" si="5"/>
        <v>13.261083581173857</v>
      </c>
      <c r="BV6">
        <f t="shared" si="5"/>
        <v>13.351784958444876</v>
      </c>
      <c r="BW6">
        <f t="shared" si="5"/>
        <v>13.540496107951084</v>
      </c>
      <c r="BX6">
        <f t="shared" si="5"/>
        <v>13.36616110738346</v>
      </c>
      <c r="BY6">
        <f t="shared" si="5"/>
        <v>13.430047532392207</v>
      </c>
      <c r="BZ6">
        <f t="shared" si="5"/>
        <v>13.41607053336292</v>
      </c>
      <c r="CA6">
        <f t="shared" si="5"/>
        <v>13.616158789498675</v>
      </c>
      <c r="CB6">
        <f t="shared" si="5"/>
        <v>13.510049688220159</v>
      </c>
      <c r="CC6">
        <f t="shared" si="5"/>
        <v>13.275946440977348</v>
      </c>
      <c r="CD6">
        <f t="shared" si="5"/>
        <v>13.519381271749394</v>
      </c>
      <c r="CE6">
        <f t="shared" si="5"/>
        <v>13.602650896993222</v>
      </c>
      <c r="CF6">
        <f t="shared" si="5"/>
        <v>13.365332002592083</v>
      </c>
      <c r="CG6">
        <f t="shared" si="5"/>
        <v>13.560160887343846</v>
      </c>
      <c r="CH6">
        <f t="shared" si="5"/>
        <v>13.625599739646892</v>
      </c>
      <c r="CI6">
        <f t="shared" si="5"/>
        <v>13.761043223329546</v>
      </c>
      <c r="CJ6">
        <f t="shared" si="5"/>
        <v>13.627262203376446</v>
      </c>
      <c r="CK6">
        <f t="shared" si="5"/>
        <v>13.839430175893655</v>
      </c>
      <c r="CL6">
        <f t="shared" si="5"/>
        <v>13.751017526569541</v>
      </c>
      <c r="CM6">
        <f t="shared" si="5"/>
        <v>13.915662105690757</v>
      </c>
      <c r="CN6">
        <f t="shared" si="5"/>
        <v>13.941735600119216</v>
      </c>
      <c r="CO6">
        <f t="shared" si="5"/>
        <v>13.991839326386666</v>
      </c>
      <c r="CP6" s="34">
        <f t="shared" si="0"/>
        <v>1180.5812910686659</v>
      </c>
      <c r="CQ6" s="34">
        <f t="shared" si="1"/>
        <v>12.832405337702891</v>
      </c>
    </row>
    <row r="7" spans="1:280" ht="45" x14ac:dyDescent="0.25">
      <c r="A7" s="80" t="s">
        <v>1170</v>
      </c>
      <c r="B7">
        <f>B3/B10</f>
        <v>303019.13063306955</v>
      </c>
      <c r="C7">
        <f t="shared" ref="C7:BN7" si="6">C3/C10</f>
        <v>302089.09177766356</v>
      </c>
      <c r="D7">
        <f t="shared" si="6"/>
        <v>305879.08964905672</v>
      </c>
      <c r="E7">
        <f t="shared" si="6"/>
        <v>307663.10717779293</v>
      </c>
      <c r="F7">
        <f t="shared" si="6"/>
        <v>309354.86065080453</v>
      </c>
      <c r="G7">
        <f t="shared" si="6"/>
        <v>312677.52606157411</v>
      </c>
      <c r="H7">
        <f t="shared" si="6"/>
        <v>313990.3508766857</v>
      </c>
      <c r="I7">
        <f t="shared" si="6"/>
        <v>320968.9031674306</v>
      </c>
      <c r="J7">
        <f t="shared" si="6"/>
        <v>321507.13413293695</v>
      </c>
      <c r="K7">
        <f t="shared" si="6"/>
        <v>319031.57718145952</v>
      </c>
      <c r="L7">
        <f t="shared" si="6"/>
        <v>323041.16149694694</v>
      </c>
      <c r="M7">
        <f t="shared" si="6"/>
        <v>325028.8992228214</v>
      </c>
      <c r="N7">
        <f t="shared" si="6"/>
        <v>330171.63263120502</v>
      </c>
      <c r="O7">
        <f t="shared" si="6"/>
        <v>334778.90609054855</v>
      </c>
      <c r="P7">
        <f t="shared" si="6"/>
        <v>338127.64467496495</v>
      </c>
      <c r="Q7">
        <f t="shared" si="6"/>
        <v>339840.99694391293</v>
      </c>
      <c r="R7">
        <f t="shared" si="6"/>
        <v>340308.06691793585</v>
      </c>
      <c r="S7">
        <f t="shared" si="6"/>
        <v>344382.9574941044</v>
      </c>
      <c r="T7">
        <f t="shared" si="6"/>
        <v>344483.9745279089</v>
      </c>
      <c r="U7">
        <f t="shared" si="6"/>
        <v>349788.17191917263</v>
      </c>
      <c r="V7">
        <f t="shared" si="6"/>
        <v>348013.90632621403</v>
      </c>
      <c r="W7">
        <f t="shared" si="6"/>
        <v>349929.14706199302</v>
      </c>
      <c r="X7">
        <f t="shared" si="6"/>
        <v>353428.71515485598</v>
      </c>
      <c r="Y7">
        <f t="shared" si="6"/>
        <v>356884.98600798345</v>
      </c>
      <c r="Z7">
        <f t="shared" si="6"/>
        <v>360158.16503733437</v>
      </c>
      <c r="AA7">
        <f t="shared" si="6"/>
        <v>360063.80629825516</v>
      </c>
      <c r="AB7">
        <f t="shared" si="6"/>
        <v>366668.66145438037</v>
      </c>
      <c r="AC7">
        <f t="shared" si="6"/>
        <v>370065.08492074796</v>
      </c>
      <c r="AD7">
        <f t="shared" si="6"/>
        <v>368949.28543800826</v>
      </c>
      <c r="AE7">
        <f t="shared" si="6"/>
        <v>372378.97948521335</v>
      </c>
      <c r="AF7">
        <f t="shared" si="6"/>
        <v>374231.31382932153</v>
      </c>
      <c r="AG7">
        <f t="shared" si="6"/>
        <v>373550.32167818781</v>
      </c>
      <c r="AH7">
        <f t="shared" si="6"/>
        <v>376975.84605522087</v>
      </c>
      <c r="AI7">
        <f t="shared" si="6"/>
        <v>381824.84978978703</v>
      </c>
      <c r="AJ7">
        <f t="shared" si="6"/>
        <v>383073.96623821254</v>
      </c>
      <c r="AK7">
        <f t="shared" si="6"/>
        <v>391271.41760586738</v>
      </c>
      <c r="AL7">
        <f t="shared" si="6"/>
        <v>391153.11252585304</v>
      </c>
      <c r="AM7">
        <f t="shared" si="6"/>
        <v>392789.42757218383</v>
      </c>
      <c r="AN7">
        <f t="shared" si="6"/>
        <v>392618.48794640345</v>
      </c>
      <c r="AO7">
        <f t="shared" si="6"/>
        <v>397533.87602905568</v>
      </c>
      <c r="AP7">
        <f t="shared" si="6"/>
        <v>401747.77755446133</v>
      </c>
      <c r="AQ7">
        <f t="shared" si="6"/>
        <v>400152.58851929975</v>
      </c>
      <c r="AR7">
        <f t="shared" si="6"/>
        <v>405466.5753225807</v>
      </c>
      <c r="AS7">
        <f t="shared" si="6"/>
        <v>410106.83291907416</v>
      </c>
      <c r="AT7">
        <f t="shared" si="6"/>
        <v>413675.54911260965</v>
      </c>
      <c r="AU7">
        <f t="shared" si="6"/>
        <v>406256.88986200665</v>
      </c>
      <c r="AV7">
        <f t="shared" si="6"/>
        <v>402209.69748834969</v>
      </c>
      <c r="AW7">
        <f t="shared" si="6"/>
        <v>396718.77961927245</v>
      </c>
      <c r="AX7">
        <f t="shared" si="6"/>
        <v>389899.2446543625</v>
      </c>
      <c r="AY7">
        <f t="shared" si="6"/>
        <v>388689.69414228451</v>
      </c>
      <c r="AZ7">
        <f t="shared" si="6"/>
        <v>389290.99742945883</v>
      </c>
      <c r="BA7">
        <f t="shared" si="6"/>
        <v>389366.08261787874</v>
      </c>
      <c r="BB7">
        <f t="shared" si="6"/>
        <v>387132.811253394</v>
      </c>
      <c r="BC7">
        <f t="shared" si="6"/>
        <v>392208.74086943339</v>
      </c>
      <c r="BD7">
        <f t="shared" si="6"/>
        <v>394974.05972444563</v>
      </c>
      <c r="BE7">
        <f t="shared" si="6"/>
        <v>395470.45301829232</v>
      </c>
      <c r="BF7">
        <f t="shared" si="6"/>
        <v>393964.15600990789</v>
      </c>
      <c r="BG7">
        <f t="shared" si="6"/>
        <v>392789.01969676907</v>
      </c>
      <c r="BH7">
        <f t="shared" si="6"/>
        <v>393630.68832634308</v>
      </c>
      <c r="BI7">
        <f t="shared" si="6"/>
        <v>396478.70015939843</v>
      </c>
      <c r="BJ7">
        <f t="shared" si="6"/>
        <v>396488.49317745934</v>
      </c>
      <c r="BK7">
        <f t="shared" si="6"/>
        <v>398046.45478346257</v>
      </c>
      <c r="BL7">
        <f t="shared" si="6"/>
        <v>405353.05805553985</v>
      </c>
      <c r="BM7">
        <f t="shared" si="6"/>
        <v>402995.78382477065</v>
      </c>
      <c r="BN7">
        <f t="shared" si="6"/>
        <v>402474.95893039374</v>
      </c>
      <c r="BO7">
        <f t="shared" ref="BO7:CO7" si="7">BO3/BO10</f>
        <v>405114.84958604036</v>
      </c>
      <c r="BP7">
        <f t="shared" si="7"/>
        <v>410913.82587346452</v>
      </c>
      <c r="BQ7">
        <f t="shared" si="7"/>
        <v>414870.56748465856</v>
      </c>
      <c r="BR7">
        <f t="shared" si="7"/>
        <v>417111.39915742783</v>
      </c>
      <c r="BS7">
        <f t="shared" si="7"/>
        <v>421039.6685614583</v>
      </c>
      <c r="BT7">
        <f t="shared" si="7"/>
        <v>423065.67819230666</v>
      </c>
      <c r="BU7">
        <f t="shared" si="7"/>
        <v>424190.35803820525</v>
      </c>
      <c r="BV7">
        <f t="shared" si="7"/>
        <v>427670.08752808516</v>
      </c>
      <c r="BW7">
        <f t="shared" si="7"/>
        <v>434080.07728709502</v>
      </c>
      <c r="BX7">
        <f t="shared" si="7"/>
        <v>433125.93625013455</v>
      </c>
      <c r="BY7">
        <f t="shared" si="7"/>
        <v>432764.73442501179</v>
      </c>
      <c r="BZ7">
        <f t="shared" si="7"/>
        <v>435836.35301027744</v>
      </c>
      <c r="CA7">
        <f t="shared" si="7"/>
        <v>442153.03246504063</v>
      </c>
      <c r="CB7">
        <f t="shared" si="7"/>
        <v>441988.62542614137</v>
      </c>
      <c r="CC7">
        <f t="shared" si="7"/>
        <v>444627.10125550797</v>
      </c>
      <c r="CD7">
        <f t="shared" si="7"/>
        <v>446909.9447029194</v>
      </c>
      <c r="CE7">
        <f t="shared" si="7"/>
        <v>448876.04197095358</v>
      </c>
      <c r="CF7">
        <f t="shared" si="7"/>
        <v>451680.31785615621</v>
      </c>
      <c r="CG7">
        <f t="shared" si="7"/>
        <v>455414.71852590755</v>
      </c>
      <c r="CH7">
        <f t="shared" si="7"/>
        <v>458030.91942190158</v>
      </c>
      <c r="CI7">
        <f t="shared" si="7"/>
        <v>455806.81497384002</v>
      </c>
      <c r="CJ7">
        <f t="shared" si="7"/>
        <v>460680.79852711031</v>
      </c>
      <c r="CK7">
        <f t="shared" si="7"/>
        <v>460696.74371082144</v>
      </c>
      <c r="CL7">
        <f t="shared" si="7"/>
        <v>466353.54103858286</v>
      </c>
      <c r="CM7">
        <f t="shared" si="7"/>
        <v>463752.70262241189</v>
      </c>
      <c r="CN7">
        <f t="shared" si="7"/>
        <v>468879.68957872456</v>
      </c>
      <c r="CO7">
        <f t="shared" si="7"/>
        <v>467067.75569851371</v>
      </c>
      <c r="CP7" s="90">
        <f t="shared" si="0"/>
        <v>35805986.909923024</v>
      </c>
      <c r="CQ7" s="34">
        <f t="shared" si="1"/>
        <v>389195.50989046769</v>
      </c>
    </row>
    <row r="8" spans="1:280" ht="30" x14ac:dyDescent="0.25">
      <c r="A8" s="80" t="s">
        <v>1173</v>
      </c>
      <c r="B8">
        <f>B7*1000000/B4</f>
        <v>26.678895693933818</v>
      </c>
      <c r="C8">
        <f t="shared" ref="C8:BN8" si="8">C7*1000000/C4</f>
        <v>26.456753538759976</v>
      </c>
      <c r="D8">
        <f t="shared" si="8"/>
        <v>26.732148996057106</v>
      </c>
      <c r="E8">
        <f t="shared" si="8"/>
        <v>26.898418669866199</v>
      </c>
      <c r="F8">
        <f t="shared" si="8"/>
        <v>26.914682189354295</v>
      </c>
      <c r="G8">
        <f t="shared" si="8"/>
        <v>27.203949160417832</v>
      </c>
      <c r="H8">
        <f t="shared" si="8"/>
        <v>27.211909868685368</v>
      </c>
      <c r="I8">
        <f t="shared" si="8"/>
        <v>27.956112188478858</v>
      </c>
      <c r="J8">
        <f t="shared" si="8"/>
        <v>27.841103027391419</v>
      </c>
      <c r="K8">
        <f t="shared" si="8"/>
        <v>27.556127258311459</v>
      </c>
      <c r="L8">
        <f t="shared" si="8"/>
        <v>27.770802670119203</v>
      </c>
      <c r="M8">
        <f t="shared" si="8"/>
        <v>27.873227386080917</v>
      </c>
      <c r="N8">
        <f t="shared" si="8"/>
        <v>28.717536981972895</v>
      </c>
      <c r="O8">
        <f t="shared" si="8"/>
        <v>28.763568817410462</v>
      </c>
      <c r="P8">
        <f t="shared" si="8"/>
        <v>29.028005801946236</v>
      </c>
      <c r="Q8">
        <f t="shared" si="8"/>
        <v>28.938338829247716</v>
      </c>
      <c r="R8">
        <f t="shared" si="8"/>
        <v>29.069213519057016</v>
      </c>
      <c r="S8">
        <f t="shared" si="8"/>
        <v>29.226086269157431</v>
      </c>
      <c r="T8">
        <f t="shared" si="8"/>
        <v>29.285112147913416</v>
      </c>
      <c r="U8">
        <f t="shared" si="8"/>
        <v>29.779639358810112</v>
      </c>
      <c r="V8">
        <f t="shared" si="8"/>
        <v>29.695998972141492</v>
      </c>
      <c r="W8">
        <f t="shared" si="8"/>
        <v>29.996091974921114</v>
      </c>
      <c r="X8">
        <f t="shared" si="8"/>
        <v>30.077457196361518</v>
      </c>
      <c r="Y8">
        <f t="shared" si="8"/>
        <v>30.325439853406138</v>
      </c>
      <c r="Z8">
        <f t="shared" si="8"/>
        <v>30.627681443445962</v>
      </c>
      <c r="AA8">
        <f t="shared" si="8"/>
        <v>30.530151890623333</v>
      </c>
      <c r="AB8">
        <f t="shared" si="8"/>
        <v>31.052601502594108</v>
      </c>
      <c r="AC8">
        <f t="shared" si="8"/>
        <v>31.492507292457823</v>
      </c>
      <c r="AD8">
        <f t="shared" si="8"/>
        <v>31.080727220007955</v>
      </c>
      <c r="AE8">
        <f t="shared" si="8"/>
        <v>31.483410671245771</v>
      </c>
      <c r="AF8">
        <f t="shared" si="8"/>
        <v>31.566995963218336</v>
      </c>
      <c r="AG8">
        <f t="shared" si="8"/>
        <v>31.131191558263414</v>
      </c>
      <c r="AH8">
        <f t="shared" si="8"/>
        <v>31.388660695035743</v>
      </c>
      <c r="AI8">
        <f t="shared" si="8"/>
        <v>31.824355698544611</v>
      </c>
      <c r="AJ8">
        <f t="shared" si="8"/>
        <v>31.703398007422926</v>
      </c>
      <c r="AK8">
        <f t="shared" si="8"/>
        <v>32.388625239443222</v>
      </c>
      <c r="AL8">
        <f t="shared" si="8"/>
        <v>32.294007142652575</v>
      </c>
      <c r="AM8">
        <f t="shared" si="8"/>
        <v>32.47123062247789</v>
      </c>
      <c r="AN8">
        <f t="shared" si="8"/>
        <v>32.410901746762214</v>
      </c>
      <c r="AO8">
        <f t="shared" si="8"/>
        <v>32.684532949625343</v>
      </c>
      <c r="AP8">
        <f t="shared" si="8"/>
        <v>32.977155642742296</v>
      </c>
      <c r="AQ8">
        <f t="shared" si="8"/>
        <v>32.702401015570061</v>
      </c>
      <c r="AR8">
        <f t="shared" si="8"/>
        <v>33.070641337263687</v>
      </c>
      <c r="AS8">
        <f t="shared" si="8"/>
        <v>33.449518160902286</v>
      </c>
      <c r="AT8">
        <f t="shared" si="8"/>
        <v>33.318375963378031</v>
      </c>
      <c r="AU8">
        <f t="shared" si="8"/>
        <v>33.084512743290198</v>
      </c>
      <c r="AV8">
        <f t="shared" si="8"/>
        <v>32.734068813411511</v>
      </c>
      <c r="AW8">
        <f t="shared" si="8"/>
        <v>32.48328324473519</v>
      </c>
      <c r="AX8">
        <f t="shared" si="8"/>
        <v>32.47581296632341</v>
      </c>
      <c r="AY8">
        <f t="shared" si="8"/>
        <v>32.49619524924703</v>
      </c>
      <c r="AZ8">
        <f t="shared" si="8"/>
        <v>32.718545807130759</v>
      </c>
      <c r="BA8">
        <f t="shared" si="8"/>
        <v>32.712958276181908</v>
      </c>
      <c r="BB8">
        <f t="shared" si="8"/>
        <v>32.566069767806709</v>
      </c>
      <c r="BC8">
        <f t="shared" si="8"/>
        <v>32.712778191797568</v>
      </c>
      <c r="BD8">
        <f t="shared" si="8"/>
        <v>32.777086089536873</v>
      </c>
      <c r="BE8">
        <f t="shared" si="8"/>
        <v>32.680046081324775</v>
      </c>
      <c r="BF8">
        <f t="shared" si="8"/>
        <v>32.540671160675423</v>
      </c>
      <c r="BG8">
        <f t="shared" si="8"/>
        <v>32.792899238018421</v>
      </c>
      <c r="BH8">
        <f t="shared" si="8"/>
        <v>32.66437528563285</v>
      </c>
      <c r="BI8">
        <f t="shared" si="8"/>
        <v>32.93456810976339</v>
      </c>
      <c r="BJ8">
        <f t="shared" si="8"/>
        <v>32.624223781962229</v>
      </c>
      <c r="BK8">
        <f t="shared" si="8"/>
        <v>32.527460783944228</v>
      </c>
      <c r="BL8">
        <f t="shared" si="8"/>
        <v>32.793515193808602</v>
      </c>
      <c r="BM8">
        <f t="shared" si="8"/>
        <v>32.505525856489804</v>
      </c>
      <c r="BN8">
        <f t="shared" si="8"/>
        <v>32.434731891393099</v>
      </c>
      <c r="BO8">
        <f t="shared" ref="BO8:CO8" si="9">BO7*1000000/BO4</f>
        <v>32.559836813504333</v>
      </c>
      <c r="BP8">
        <f t="shared" si="9"/>
        <v>32.639505807177521</v>
      </c>
      <c r="BQ8">
        <f t="shared" si="9"/>
        <v>32.895948031838842</v>
      </c>
      <c r="BR8">
        <f t="shared" si="9"/>
        <v>32.775841038409176</v>
      </c>
      <c r="BS8">
        <f t="shared" si="9"/>
        <v>32.769077282200207</v>
      </c>
      <c r="BT8">
        <f t="shared" si="9"/>
        <v>32.818714199447562</v>
      </c>
      <c r="BU8">
        <f t="shared" si="9"/>
        <v>32.711198397130552</v>
      </c>
      <c r="BV8">
        <f t="shared" si="9"/>
        <v>32.888801431451775</v>
      </c>
      <c r="BW8">
        <f t="shared" si="9"/>
        <v>33.425027925749959</v>
      </c>
      <c r="BX8">
        <f t="shared" si="9"/>
        <v>33.339747799204581</v>
      </c>
      <c r="BY8">
        <f t="shared" si="9"/>
        <v>32.667865269852811</v>
      </c>
      <c r="BZ8">
        <f t="shared" si="9"/>
        <v>33.064758487328923</v>
      </c>
      <c r="CA8">
        <f t="shared" si="9"/>
        <v>33.459086018024806</v>
      </c>
      <c r="CB8">
        <f t="shared" si="9"/>
        <v>33.369802534151816</v>
      </c>
      <c r="CC8">
        <f t="shared" si="9"/>
        <v>33.437795654352819</v>
      </c>
      <c r="CD8">
        <f t="shared" si="9"/>
        <v>33.399657586604135</v>
      </c>
      <c r="CE8">
        <f t="shared" si="9"/>
        <v>33.369221676335876</v>
      </c>
      <c r="CF8">
        <f t="shared" si="9"/>
        <v>33.912986304633641</v>
      </c>
      <c r="CG8">
        <f t="shared" si="9"/>
        <v>34.115528614674027</v>
      </c>
      <c r="CH8">
        <f t="shared" si="9"/>
        <v>34.144505803379744</v>
      </c>
      <c r="CI8">
        <f t="shared" si="9"/>
        <v>33.9216510128173</v>
      </c>
      <c r="CJ8">
        <f t="shared" si="9"/>
        <v>33.985362872856243</v>
      </c>
      <c r="CK8">
        <f t="shared" si="9"/>
        <v>34.010942618241351</v>
      </c>
      <c r="CL8">
        <f t="shared" si="9"/>
        <v>34.069682581726802</v>
      </c>
      <c r="CM8">
        <f t="shared" si="9"/>
        <v>33.890466837592705</v>
      </c>
      <c r="CN8">
        <f t="shared" si="9"/>
        <v>34.264430799562376</v>
      </c>
      <c r="CO8">
        <f t="shared" si="9"/>
        <v>34.213713484250526</v>
      </c>
      <c r="CP8" s="34">
        <f t="shared" si="0"/>
        <v>2907.0261775484519</v>
      </c>
      <c r="CQ8" s="34">
        <f t="shared" si="1"/>
        <v>31.598110625526651</v>
      </c>
    </row>
    <row r="9" spans="1:280" x14ac:dyDescent="0.25">
      <c r="A9" s="87" t="s">
        <v>1315</v>
      </c>
      <c r="B9" s="24">
        <v>0.69400000000000006</v>
      </c>
      <c r="C9" s="24">
        <v>0.7</v>
      </c>
      <c r="D9" s="24">
        <v>0.70299999999999996</v>
      </c>
      <c r="E9" s="24">
        <v>0.70599999999999996</v>
      </c>
      <c r="F9" s="24">
        <v>0.70499999999999996</v>
      </c>
      <c r="G9" s="24">
        <v>0.71299999999999997</v>
      </c>
      <c r="H9" s="24">
        <v>0.71200000000000008</v>
      </c>
      <c r="I9" s="24">
        <v>0.71599999999999997</v>
      </c>
      <c r="J9" s="24">
        <v>0.71599999999999997</v>
      </c>
      <c r="K9" s="24">
        <v>0.72299999999999998</v>
      </c>
      <c r="L9" s="24">
        <v>0.72099999999999997</v>
      </c>
      <c r="M9" s="24">
        <v>0.72499999999999998</v>
      </c>
      <c r="N9" s="24">
        <v>0.72099999999999997</v>
      </c>
      <c r="O9" s="24">
        <v>0.72699999999999998</v>
      </c>
      <c r="P9" s="24">
        <v>0.72699999999999998</v>
      </c>
      <c r="Q9" s="24">
        <v>0.73199999999999998</v>
      </c>
      <c r="R9" s="24">
        <v>0.72799999999999998</v>
      </c>
      <c r="S9" s="24">
        <v>0.73799999999999999</v>
      </c>
      <c r="T9" s="24">
        <v>0.73799999999999999</v>
      </c>
      <c r="U9" s="24">
        <v>0.7390000000000001</v>
      </c>
      <c r="V9" s="24">
        <v>0.7390000000000001</v>
      </c>
      <c r="W9" s="24">
        <v>0.745</v>
      </c>
      <c r="X9" s="24">
        <v>0.746</v>
      </c>
      <c r="Y9" s="24">
        <v>0.75</v>
      </c>
      <c r="Z9" s="24">
        <v>0.75</v>
      </c>
      <c r="AA9" s="24">
        <v>0.755</v>
      </c>
      <c r="AB9" s="24">
        <v>0.75599999999999989</v>
      </c>
      <c r="AC9" s="24">
        <v>0.76</v>
      </c>
      <c r="AD9" s="24">
        <v>0.75900000000000001</v>
      </c>
      <c r="AE9" s="24">
        <v>0.76500000000000001</v>
      </c>
      <c r="AF9" s="24">
        <v>0.7659999999999999</v>
      </c>
      <c r="AG9" s="24">
        <v>0.77099999999999991</v>
      </c>
      <c r="AH9" s="24">
        <v>0.77300000000000002</v>
      </c>
      <c r="AI9" s="24">
        <v>0.78</v>
      </c>
      <c r="AJ9" s="24">
        <v>0.78400000000000003</v>
      </c>
      <c r="AK9" s="24">
        <v>0.78799999999999992</v>
      </c>
      <c r="AL9" s="24">
        <v>0.78700000000000003</v>
      </c>
      <c r="AM9" s="24">
        <v>0.79799999999999993</v>
      </c>
      <c r="AN9" s="24">
        <v>0.80299999999999994</v>
      </c>
      <c r="AO9" s="24">
        <v>0.80900000000000005</v>
      </c>
      <c r="AP9" s="24">
        <v>0.81</v>
      </c>
      <c r="AQ9" s="24">
        <v>0.81799999999999995</v>
      </c>
      <c r="AR9" s="24">
        <v>0.81700000000000006</v>
      </c>
      <c r="AS9" s="24">
        <v>0.82599999999999996</v>
      </c>
      <c r="AT9" s="24">
        <v>0.82900000000000007</v>
      </c>
      <c r="AU9" s="24">
        <v>0.84599999999999997</v>
      </c>
      <c r="AV9" s="24">
        <v>0.85699999999999998</v>
      </c>
      <c r="AW9" s="24">
        <v>0.85799999999999998</v>
      </c>
      <c r="AX9" s="24">
        <v>0.85400000000000009</v>
      </c>
      <c r="AY9" s="24">
        <v>0.8640000000000001</v>
      </c>
      <c r="AZ9" s="24">
        <v>0.86900000000000011</v>
      </c>
      <c r="BA9" s="24">
        <v>0.87599999999999989</v>
      </c>
      <c r="BB9" s="24">
        <v>0.88200000000000001</v>
      </c>
      <c r="BC9" s="24">
        <v>0.89300000000000002</v>
      </c>
      <c r="BD9" s="24">
        <v>0.89599999999999991</v>
      </c>
      <c r="BE9" s="24">
        <v>0.90500000000000003</v>
      </c>
      <c r="BF9" s="24">
        <v>0.91799999999999993</v>
      </c>
      <c r="BG9" s="24">
        <v>0.93299999999999994</v>
      </c>
      <c r="BH9" s="24">
        <v>0.93799999999999994</v>
      </c>
      <c r="BI9" s="24">
        <v>0.94700000000000006</v>
      </c>
      <c r="BJ9" s="24">
        <v>0.95099999999999996</v>
      </c>
      <c r="BK9" s="24">
        <v>0.95799999999999996</v>
      </c>
      <c r="BL9" s="24">
        <v>0.96099999999999997</v>
      </c>
      <c r="BM9" s="24">
        <v>0.97299999999999998</v>
      </c>
      <c r="BN9" s="24">
        <v>0.97699999999999998</v>
      </c>
      <c r="BO9" s="24">
        <v>0.9840000000000001</v>
      </c>
      <c r="BP9" s="24">
        <v>0.98699999999999999</v>
      </c>
      <c r="BQ9" s="24">
        <v>0.99299999999999999</v>
      </c>
      <c r="BR9" s="24">
        <v>0.99400000000000011</v>
      </c>
      <c r="BS9" s="24">
        <v>1.0009999999999999</v>
      </c>
      <c r="BT9" s="24">
        <v>1.0009999999999999</v>
      </c>
      <c r="BU9" s="24">
        <v>1.002</v>
      </c>
      <c r="BV9" s="24">
        <v>0.995</v>
      </c>
      <c r="BW9" s="24">
        <v>1.0009999999999999</v>
      </c>
      <c r="BX9" s="24">
        <v>1.0009999999999999</v>
      </c>
      <c r="BY9" s="24">
        <v>1.0029999999999999</v>
      </c>
      <c r="BZ9" s="24">
        <v>0.998</v>
      </c>
      <c r="CA9" s="24">
        <v>1.004</v>
      </c>
      <c r="CB9" s="24">
        <v>1.0090000000000001</v>
      </c>
      <c r="CC9" s="24">
        <v>1.0149999999999999</v>
      </c>
      <c r="CD9" s="24">
        <v>1.02</v>
      </c>
      <c r="CE9" s="24">
        <v>1.032</v>
      </c>
      <c r="CF9" s="24">
        <v>1.0369999999999999</v>
      </c>
      <c r="CG9" s="24">
        <v>1.046</v>
      </c>
      <c r="CH9" s="24">
        <v>1.0469999999999999</v>
      </c>
      <c r="CI9" s="24">
        <v>1.0569999999999999</v>
      </c>
      <c r="CJ9" s="24">
        <v>1.0629999999999999</v>
      </c>
      <c r="CK9" s="24">
        <v>1.069</v>
      </c>
      <c r="CL9" s="24">
        <v>1.0669999999999999</v>
      </c>
      <c r="CM9" s="24">
        <v>1.0780000000000001</v>
      </c>
      <c r="CN9" s="24">
        <v>1.083</v>
      </c>
      <c r="CO9" s="24">
        <v>1.085</v>
      </c>
      <c r="CP9" s="34">
        <f t="shared" si="0"/>
        <v>79.695999999999984</v>
      </c>
      <c r="CQ9" s="34">
        <f t="shared" si="1"/>
        <v>0.8662608695652172</v>
      </c>
    </row>
    <row r="10" spans="1:280" x14ac:dyDescent="0.25">
      <c r="A10" s="87" t="s">
        <v>1316</v>
      </c>
      <c r="B10" s="24">
        <v>0.70146396221230167</v>
      </c>
      <c r="C10" s="24">
        <v>0.70331238625581349</v>
      </c>
      <c r="D10" s="24">
        <v>0.71917305708078627</v>
      </c>
      <c r="E10" s="24">
        <v>0.70231040043138537</v>
      </c>
      <c r="F10" s="24">
        <v>0.71073071080070715</v>
      </c>
      <c r="G10" s="24">
        <v>0.71251043465185848</v>
      </c>
      <c r="H10" s="24">
        <v>0.7172481554646466</v>
      </c>
      <c r="I10" s="24">
        <v>0.7220169857985036</v>
      </c>
      <c r="J10" s="24">
        <v>0.72289842222878975</v>
      </c>
      <c r="K10" s="24">
        <v>0.7264578699310924</v>
      </c>
      <c r="L10" s="24">
        <v>0.72366319795506739</v>
      </c>
      <c r="M10" s="24">
        <v>0.7290244054192786</v>
      </c>
      <c r="N10" s="24">
        <v>0.73347306693213454</v>
      </c>
      <c r="O10" s="24">
        <v>0.73239978845525666</v>
      </c>
      <c r="P10" s="24">
        <v>0.73374657147153211</v>
      </c>
      <c r="Q10" s="24">
        <v>0.73504669020620428</v>
      </c>
      <c r="R10" s="24">
        <v>0.74010587607003786</v>
      </c>
      <c r="S10" s="24">
        <v>0.74698237645631438</v>
      </c>
      <c r="T10" s="24">
        <v>0.74683590246128162</v>
      </c>
      <c r="U10" s="24">
        <v>0.74507951075093193</v>
      </c>
      <c r="V10" s="24">
        <v>0.75365666495564299</v>
      </c>
      <c r="W10" s="24">
        <v>0.75781626716856676</v>
      </c>
      <c r="X10" s="24">
        <v>0.7618877257384622</v>
      </c>
      <c r="Y10" s="24">
        <v>0.76863978804046296</v>
      </c>
      <c r="Z10" s="24">
        <v>0.77129446717167782</v>
      </c>
      <c r="AA10" s="24">
        <v>0.77815930148755352</v>
      </c>
      <c r="AB10" s="24">
        <v>0.78220483545655806</v>
      </c>
      <c r="AC10" s="24">
        <v>0.78295146396221227</v>
      </c>
      <c r="AD10" s="24">
        <v>0.78553614667102201</v>
      </c>
      <c r="AE10" s="24">
        <v>0.79790218129591894</v>
      </c>
      <c r="AF10" s="24">
        <v>0.79946543472963227</v>
      </c>
      <c r="AG10" s="24">
        <v>0.81231625939118657</v>
      </c>
      <c r="AH10" s="24">
        <v>0.81284252878926921</v>
      </c>
      <c r="AI10" s="24">
        <v>0.82319681438504244</v>
      </c>
      <c r="AJ10" s="24">
        <v>0.82461359382372312</v>
      </c>
      <c r="AK10" s="24">
        <v>0.82854505954880819</v>
      </c>
      <c r="AL10" s="24">
        <v>0.83417717909232791</v>
      </c>
      <c r="AM10" s="24">
        <v>0.84466886507282213</v>
      </c>
      <c r="AN10" s="24">
        <v>0.85111631331435644</v>
      </c>
      <c r="AO10" s="24">
        <v>0.85119538334707334</v>
      </c>
      <c r="AP10" s="24">
        <v>0.85260957032566476</v>
      </c>
      <c r="AQ10" s="24">
        <v>0.86717919602627702</v>
      </c>
      <c r="AR10" s="24">
        <v>0.86795563782295559</v>
      </c>
      <c r="AS10" s="24">
        <v>0.86934908512083442</v>
      </c>
      <c r="AT10" s="24">
        <v>0.87752829670187216</v>
      </c>
      <c r="AU10" s="24">
        <v>0.88861754473289878</v>
      </c>
      <c r="AV10" s="24">
        <v>0.90093302638605866</v>
      </c>
      <c r="AW10" s="24">
        <v>0.90944018416836458</v>
      </c>
      <c r="AX10" s="24">
        <v>0.90895020921152925</v>
      </c>
      <c r="AY10" s="24">
        <v>0.91112269076617547</v>
      </c>
      <c r="AZ10" s="24">
        <v>0.91523822115758524</v>
      </c>
      <c r="BA10" s="24">
        <v>0.90829431680899275</v>
      </c>
      <c r="BB10" s="24">
        <v>0.92185417930490954</v>
      </c>
      <c r="BC10" s="24">
        <v>0.92366630890717449</v>
      </c>
      <c r="BD10" s="24">
        <v>0.92548103096952827</v>
      </c>
      <c r="BE10" s="24">
        <v>0.93042096366926419</v>
      </c>
      <c r="BF10" s="24">
        <v>0.94615460394987205</v>
      </c>
      <c r="BG10" s="24">
        <v>0.93975641245003028</v>
      </c>
      <c r="BH10" s="24">
        <v>0.94539630937381702</v>
      </c>
      <c r="BI10" s="24">
        <v>0.95144581499167813</v>
      </c>
      <c r="BJ10" s="24">
        <v>0.95499618908366901</v>
      </c>
      <c r="BK10" s="24">
        <v>0.95703904763386161</v>
      </c>
      <c r="BL10" s="24">
        <v>0.96146308077587139</v>
      </c>
      <c r="BM10" s="24">
        <v>0.96757091674573659</v>
      </c>
      <c r="BN10" s="24">
        <v>0.97551162199857933</v>
      </c>
      <c r="BO10" s="24">
        <v>0.97743393115462984</v>
      </c>
      <c r="BP10" s="24">
        <v>0.9841211819544039</v>
      </c>
      <c r="BQ10" s="24">
        <v>0.98496502771339833</v>
      </c>
      <c r="BR10" s="24">
        <v>0.98889649343848351</v>
      </c>
      <c r="BS10" s="24">
        <v>0.98807079490011251</v>
      </c>
      <c r="BT10" s="24">
        <v>0.99970057085971153</v>
      </c>
      <c r="BU10" s="24">
        <v>0.9970782974796103</v>
      </c>
      <c r="BV10" s="24">
        <v>0.99865062452363529</v>
      </c>
      <c r="BW10" s="24">
        <v>0.99650277133983511</v>
      </c>
      <c r="BX10" s="24">
        <v>0.99969538593953344</v>
      </c>
      <c r="BY10" s="24">
        <v>1.0051512181969959</v>
      </c>
      <c r="BZ10" s="24">
        <v>1.0107509319894021</v>
      </c>
      <c r="CA10" s="24">
        <v>1.0133459845385679</v>
      </c>
      <c r="CB10" s="24">
        <v>1.0235602772895311</v>
      </c>
      <c r="CC10" s="24">
        <v>1.0307828710976994</v>
      </c>
      <c r="CD10" s="24">
        <v>1.0350228395733847</v>
      </c>
      <c r="CE10" s="24">
        <v>1.0362192599044937</v>
      </c>
      <c r="CF10" s="24">
        <v>1.0368660786967183</v>
      </c>
      <c r="CG10" s="24">
        <v>1.0460641270927633</v>
      </c>
      <c r="CH10" s="24">
        <v>1.0481082818730005</v>
      </c>
      <c r="CI10" s="24">
        <v>1.0554164268641084</v>
      </c>
      <c r="CJ10" s="24">
        <v>1.0609992896659355</v>
      </c>
      <c r="CK10" s="24">
        <v>1.0694779303872617</v>
      </c>
      <c r="CL10" s="24">
        <v>1.0691266520451916</v>
      </c>
      <c r="CM10" s="24">
        <v>1.0794783451808758</v>
      </c>
      <c r="CN10" s="24">
        <v>1.0851674988463553</v>
      </c>
      <c r="CO10" s="24">
        <v>1.0904820420289629</v>
      </c>
      <c r="CP10" s="34">
        <f t="shared" si="0"/>
        <v>81.215775638134062</v>
      </c>
      <c r="CQ10" s="34">
        <f t="shared" si="1"/>
        <v>0.88278016997971809</v>
      </c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</row>
    <row r="11" spans="1:280" ht="30" x14ac:dyDescent="0.25">
      <c r="A11" s="86" t="s">
        <v>1313</v>
      </c>
      <c r="B11" t="s">
        <v>598</v>
      </c>
      <c r="C11" s="72">
        <f>(C5-B5)/B5</f>
        <v>8.9879330478787149E-3</v>
      </c>
      <c r="D11" s="72">
        <f t="shared" ref="D11:BO11" si="10">(D5-C5)/C5</f>
        <v>-9.5993266570312957E-3</v>
      </c>
      <c r="E11" s="72">
        <f t="shared" si="10"/>
        <v>1.3172995169266287E-2</v>
      </c>
      <c r="F11" s="72">
        <f t="shared" si="10"/>
        <v>1.8638598071222364E-2</v>
      </c>
      <c r="G11" s="72">
        <f t="shared" si="10"/>
        <v>-2.219599961334931E-3</v>
      </c>
      <c r="H11" s="72">
        <f t="shared" si="10"/>
        <v>9.1473126375534852E-3</v>
      </c>
      <c r="I11" s="72">
        <f t="shared" si="10"/>
        <v>8.4013202074612273E-3</v>
      </c>
      <c r="J11" s="72">
        <f t="shared" si="10"/>
        <v>2.0176544766708722E-2</v>
      </c>
      <c r="K11" s="72">
        <f t="shared" si="10"/>
        <v>2.5593812349654563E-3</v>
      </c>
      <c r="L11" s="72">
        <f t="shared" si="10"/>
        <v>-8.9923945679827328E-4</v>
      </c>
      <c r="M11" s="72">
        <f t="shared" si="10"/>
        <v>4.2325895875592583E-3</v>
      </c>
      <c r="N11" s="72">
        <f t="shared" si="10"/>
        <v>3.605597673134666E-2</v>
      </c>
      <c r="O11" s="72">
        <f t="shared" si="10"/>
        <v>9.2689352146631473E-3</v>
      </c>
      <c r="P11" s="72">
        <f t="shared" si="10"/>
        <v>0</v>
      </c>
      <c r="Q11" s="72">
        <f t="shared" si="10"/>
        <v>9.2624215745798141E-3</v>
      </c>
      <c r="R11" s="72">
        <f t="shared" si="10"/>
        <v>2.3245262709955097E-2</v>
      </c>
      <c r="S11" s="72">
        <f t="shared" si="10"/>
        <v>3.5623131832886591E-3</v>
      </c>
      <c r="T11" s="72">
        <f t="shared" si="10"/>
        <v>6.0035036668989392E-3</v>
      </c>
      <c r="U11" s="72">
        <f t="shared" si="10"/>
        <v>1.9346001850973425E-2</v>
      </c>
      <c r="V11" s="72">
        <f t="shared" si="10"/>
        <v>-1.4952649684418732E-3</v>
      </c>
      <c r="W11" s="72">
        <f t="shared" si="10"/>
        <v>6.980902111267547E-3</v>
      </c>
      <c r="X11" s="72">
        <f t="shared" si="10"/>
        <v>6.5337016668213701E-3</v>
      </c>
      <c r="Y11" s="72">
        <f t="shared" si="10"/>
        <v>6.0321456012673127E-4</v>
      </c>
      <c r="Z11" s="72">
        <f t="shared" si="10"/>
        <v>5.6731236937661708E-3</v>
      </c>
      <c r="AA11" s="72">
        <f t="shared" si="10"/>
        <v>2.7388813525712264E-3</v>
      </c>
      <c r="AB11" s="72">
        <f t="shared" si="10"/>
        <v>6.9532360991933001E-3</v>
      </c>
      <c r="AC11" s="72">
        <f t="shared" si="10"/>
        <v>6.8665764901749233E-3</v>
      </c>
      <c r="AD11" s="72">
        <f t="shared" si="10"/>
        <v>7.9700386527818672E-3</v>
      </c>
      <c r="AE11" s="72">
        <f t="shared" si="10"/>
        <v>1.9011583367509841E-2</v>
      </c>
      <c r="AF11" s="72">
        <f t="shared" si="10"/>
        <v>-1.2909462268291946E-2</v>
      </c>
      <c r="AG11" s="72">
        <f t="shared" si="10"/>
        <v>2.0007420774056047E-3</v>
      </c>
      <c r="AH11" s="72">
        <f t="shared" si="10"/>
        <v>1.8431159157352956E-2</v>
      </c>
      <c r="AI11" s="72">
        <f t="shared" si="10"/>
        <v>4.5638198903207227E-3</v>
      </c>
      <c r="AJ11" s="72">
        <f t="shared" si="10"/>
        <v>-1.796415548141231E-3</v>
      </c>
      <c r="AK11" s="72">
        <f t="shared" si="10"/>
        <v>4.9925938773810333E-3</v>
      </c>
      <c r="AL11" s="72">
        <f t="shared" si="10"/>
        <v>2.3460640535679277E-2</v>
      </c>
      <c r="AM11" s="72">
        <f t="shared" si="10"/>
        <v>-1.6042075180577198E-2</v>
      </c>
      <c r="AN11" s="72">
        <f t="shared" si="10"/>
        <v>1.1678444807240859E-3</v>
      </c>
      <c r="AO11" s="72">
        <f t="shared" si="10"/>
        <v>3.734238048256172E-3</v>
      </c>
      <c r="AP11" s="72">
        <f t="shared" si="10"/>
        <v>2.0383969864118685E-2</v>
      </c>
      <c r="AQ11" s="72">
        <f t="shared" si="10"/>
        <v>-9.1590577431316742E-3</v>
      </c>
      <c r="AR11" s="72">
        <f t="shared" si="10"/>
        <v>4.0548824304967026E-3</v>
      </c>
      <c r="AS11" s="72">
        <f t="shared" si="10"/>
        <v>-3.8905260712672595E-3</v>
      </c>
      <c r="AT11" s="72">
        <f t="shared" si="10"/>
        <v>2.331078043099882E-2</v>
      </c>
      <c r="AU11" s="72">
        <f t="shared" si="10"/>
        <v>-2.5136652580894803E-2</v>
      </c>
      <c r="AV11" s="72">
        <f t="shared" si="10"/>
        <v>-4.8969195611486072E-3</v>
      </c>
      <c r="AW11" s="72">
        <f t="shared" si="10"/>
        <v>1.2261092431640405E-2</v>
      </c>
      <c r="AX11" s="72">
        <f t="shared" si="10"/>
        <v>8.3568436846442259E-3</v>
      </c>
      <c r="AY11" s="72">
        <f t="shared" si="10"/>
        <v>1.5166075574035577E-3</v>
      </c>
      <c r="AZ11" s="72">
        <f t="shared" si="10"/>
        <v>-1.323590855377238E-2</v>
      </c>
      <c r="BA11" s="72">
        <f t="shared" si="10"/>
        <v>1.0815590767143037E-2</v>
      </c>
      <c r="BB11" s="72">
        <f t="shared" si="10"/>
        <v>-4.6026426222645286E-3</v>
      </c>
      <c r="BC11" s="72">
        <f t="shared" si="10"/>
        <v>-3.2742846728508837E-3</v>
      </c>
      <c r="BD11" s="72">
        <f t="shared" si="10"/>
        <v>-1.2061315300245734E-2</v>
      </c>
      <c r="BE11" s="72">
        <f t="shared" si="10"/>
        <v>2.5099399928417121E-3</v>
      </c>
      <c r="BF11" s="72">
        <f t="shared" si="10"/>
        <v>-1.1318698707313873E-2</v>
      </c>
      <c r="BG11" s="72">
        <f t="shared" si="10"/>
        <v>-1.5030610568510669E-2</v>
      </c>
      <c r="BH11" s="72">
        <f t="shared" si="10"/>
        <v>-1.4986634118031058E-3</v>
      </c>
      <c r="BI11" s="72">
        <f t="shared" si="10"/>
        <v>-1.3328619192452536E-2</v>
      </c>
      <c r="BJ11" s="72">
        <f t="shared" si="10"/>
        <v>5.3433741566529091E-5</v>
      </c>
      <c r="BK11" s="72">
        <f t="shared" si="10"/>
        <v>4.0263892273998949E-3</v>
      </c>
      <c r="BL11" s="72">
        <f t="shared" si="10"/>
        <v>7.4951406515491106E-3</v>
      </c>
      <c r="BM11" s="72">
        <f t="shared" si="10"/>
        <v>-1.2395520596643313E-2</v>
      </c>
      <c r="BN11" s="72">
        <f t="shared" si="10"/>
        <v>5.753277545958881E-4</v>
      </c>
      <c r="BO11" s="72">
        <f t="shared" si="10"/>
        <v>-6.2212537745592769E-4</v>
      </c>
      <c r="BP11" s="72">
        <f t="shared" ref="BP11:CO11" si="11">(BP5-BO5)/BO5</f>
        <v>-1.201927122762057E-4</v>
      </c>
      <c r="BQ11" s="72">
        <f t="shared" si="11"/>
        <v>-1.9205063623268383E-2</v>
      </c>
      <c r="BR11" s="72">
        <f t="shared" si="11"/>
        <v>1.4183845892365873E-2</v>
      </c>
      <c r="BS11" s="72">
        <f t="shared" si="11"/>
        <v>-1.2435519553981728E-2</v>
      </c>
      <c r="BT11" s="72">
        <f t="shared" si="11"/>
        <v>1.5961055972140151E-2</v>
      </c>
      <c r="BU11" s="72">
        <f t="shared" si="11"/>
        <v>-5.8399419490152097E-3</v>
      </c>
      <c r="BV11" s="72">
        <f t="shared" si="11"/>
        <v>1.5521849707095905E-2</v>
      </c>
      <c r="BW11" s="72">
        <f t="shared" si="11"/>
        <v>5.8869731305927061E-3</v>
      </c>
      <c r="BX11" s="72">
        <f t="shared" si="11"/>
        <v>-9.7125125575108617E-3</v>
      </c>
      <c r="BY11" s="72">
        <f t="shared" si="11"/>
        <v>8.2488106349932477E-3</v>
      </c>
      <c r="BZ11" s="72">
        <f t="shared" si="11"/>
        <v>9.5571802546298209E-3</v>
      </c>
      <c r="CA11" s="72">
        <f t="shared" si="11"/>
        <v>1.1439018564919674E-2</v>
      </c>
      <c r="CB11" s="72">
        <f t="shared" si="11"/>
        <v>-2.7580074155299714E-3</v>
      </c>
      <c r="CC11" s="72">
        <f t="shared" si="11"/>
        <v>-1.6243898041489912E-2</v>
      </c>
      <c r="CD11" s="72">
        <f t="shared" si="11"/>
        <v>1.751292646668124E-2</v>
      </c>
      <c r="CE11" s="72">
        <f t="shared" si="11"/>
        <v>-4.3907166731206541E-3</v>
      </c>
      <c r="CF11" s="72">
        <f t="shared" si="11"/>
        <v>-2.1573635803041644E-2</v>
      </c>
      <c r="CG11" s="72">
        <f t="shared" si="11"/>
        <v>1.477043373820726E-2</v>
      </c>
      <c r="CH11" s="72">
        <f t="shared" si="11"/>
        <v>5.827791745820844E-3</v>
      </c>
      <c r="CI11" s="72">
        <f t="shared" si="11"/>
        <v>7.3609763735288285E-3</v>
      </c>
      <c r="CJ11" s="72">
        <f t="shared" si="11"/>
        <v>-1.0102517283373269E-2</v>
      </c>
      <c r="CK11" s="72">
        <f t="shared" si="11"/>
        <v>1.7939318795501258E-2</v>
      </c>
      <c r="CL11" s="72">
        <f t="shared" si="11"/>
        <v>-4.8529917771178667E-3</v>
      </c>
      <c r="CM11" s="72">
        <f t="shared" si="11"/>
        <v>1.1345336764281153E-2</v>
      </c>
      <c r="CN11" s="72">
        <f t="shared" si="11"/>
        <v>2.5040020371288321E-3</v>
      </c>
      <c r="CO11" s="72">
        <f t="shared" si="11"/>
        <v>6.6498323992122479E-3</v>
      </c>
      <c r="CP11" s="85">
        <f t="shared" si="0"/>
        <v>0.29116481033705394</v>
      </c>
      <c r="CQ11" s="91">
        <f t="shared" si="1"/>
        <v>3.1996133004071861E-3</v>
      </c>
    </row>
    <row r="12" spans="1:280" ht="30" x14ac:dyDescent="0.25">
      <c r="A12" s="86" t="s">
        <v>1314</v>
      </c>
      <c r="B12" t="s">
        <v>598</v>
      </c>
      <c r="C12" s="72">
        <f>(C6-B6)/B6</f>
        <v>1.5036454373175787E-2</v>
      </c>
      <c r="D12" s="72">
        <f t="shared" ref="D12:BO12" si="12">(D6-C6)/C6</f>
        <v>-2.729069766962126E-2</v>
      </c>
      <c r="E12" s="72">
        <f t="shared" si="12"/>
        <v>4.1926995957396546E-2</v>
      </c>
      <c r="F12" s="72">
        <f t="shared" si="12"/>
        <v>5.1446429992354431E-3</v>
      </c>
      <c r="G12" s="72">
        <f t="shared" si="12"/>
        <v>6.5821723671039096E-3</v>
      </c>
      <c r="H12" s="72">
        <f t="shared" si="12"/>
        <v>1.0754722479093713E-3</v>
      </c>
      <c r="I12" s="72">
        <f t="shared" si="12"/>
        <v>7.3687159693495022E-3</v>
      </c>
      <c r="J12" s="72">
        <f t="shared" si="12"/>
        <v>1.8932634496288781E-2</v>
      </c>
      <c r="K12" s="72">
        <f t="shared" si="12"/>
        <v>7.4006437708900741E-3</v>
      </c>
      <c r="L12" s="72">
        <f t="shared" si="12"/>
        <v>1.8469107981090892E-4</v>
      </c>
      <c r="M12" s="72">
        <f t="shared" si="12"/>
        <v>2.3778761832332629E-3</v>
      </c>
      <c r="N12" s="72">
        <f t="shared" si="12"/>
        <v>2.4090587897568971E-2</v>
      </c>
      <c r="O12" s="72">
        <f t="shared" si="12"/>
        <v>1.9159162531730719E-2</v>
      </c>
      <c r="P12" s="72">
        <f t="shared" si="12"/>
        <v>-1.8354879854149998E-3</v>
      </c>
      <c r="Q12" s="72">
        <f t="shared" si="12"/>
        <v>1.4406286626622694E-2</v>
      </c>
      <c r="R12" s="72">
        <f t="shared" si="12"/>
        <v>1.0697322070062328E-2</v>
      </c>
      <c r="S12" s="72">
        <f t="shared" si="12"/>
        <v>7.9821073891377832E-3</v>
      </c>
      <c r="T12" s="72">
        <f t="shared" si="12"/>
        <v>6.200807186605848E-3</v>
      </c>
      <c r="U12" s="72">
        <f t="shared" si="12"/>
        <v>2.3133411411306315E-2</v>
      </c>
      <c r="V12" s="72">
        <f t="shared" si="12"/>
        <v>-1.2858966086913054E-2</v>
      </c>
      <c r="W12" s="72">
        <f t="shared" si="12"/>
        <v>9.5845342317304929E-3</v>
      </c>
      <c r="X12" s="72">
        <f t="shared" si="12"/>
        <v>2.4987093480222009E-3</v>
      </c>
      <c r="Y12" s="72">
        <f t="shared" si="12"/>
        <v>-2.8684794146657819E-3</v>
      </c>
      <c r="Z12" s="72">
        <f t="shared" si="12"/>
        <v>2.2117486056193441E-3</v>
      </c>
      <c r="AA12" s="72">
        <f t="shared" si="12"/>
        <v>5.1878331107548339E-4</v>
      </c>
      <c r="AB12" s="72">
        <f t="shared" si="12"/>
        <v>3.0721268435561239E-3</v>
      </c>
      <c r="AC12" s="72">
        <f t="shared" si="12"/>
        <v>1.1228677015067919E-2</v>
      </c>
      <c r="AD12" s="72">
        <f t="shared" si="12"/>
        <v>3.3315598657375888E-3</v>
      </c>
      <c r="AE12" s="72">
        <f t="shared" si="12"/>
        <v>1.1149337639476774E-2</v>
      </c>
      <c r="AF12" s="72">
        <f t="shared" si="12"/>
        <v>-1.3551801452955928E-2</v>
      </c>
      <c r="AG12" s="72">
        <f t="shared" si="12"/>
        <v>-7.4138821102414272E-3</v>
      </c>
      <c r="AH12" s="72">
        <f t="shared" si="12"/>
        <v>2.0411917117222175E-2</v>
      </c>
      <c r="AI12" s="72">
        <f t="shared" si="12"/>
        <v>9.1080741500295466E-4</v>
      </c>
      <c r="AJ12" s="72">
        <f t="shared" si="12"/>
        <v>1.5987555040582245E-3</v>
      </c>
      <c r="AK12" s="72">
        <f t="shared" si="12"/>
        <v>5.3270635303427081E-3</v>
      </c>
      <c r="AL12" s="72">
        <f t="shared" si="12"/>
        <v>1.526049585178876E-2</v>
      </c>
      <c r="AM12" s="72">
        <f t="shared" si="12"/>
        <v>-1.4681799013484398E-2</v>
      </c>
      <c r="AN12" s="72">
        <f t="shared" si="12"/>
        <v>-1.908249414339876E-4</v>
      </c>
      <c r="AO12" s="72">
        <f t="shared" si="12"/>
        <v>1.1140183775446937E-2</v>
      </c>
      <c r="AP12" s="72">
        <f t="shared" si="12"/>
        <v>1.9950701070867161E-2</v>
      </c>
      <c r="AQ12" s="72">
        <f t="shared" si="12"/>
        <v>-1.6184679828372177E-2</v>
      </c>
      <c r="AR12" s="72">
        <f t="shared" si="12"/>
        <v>1.9303382370433736E-3</v>
      </c>
      <c r="AS12" s="72">
        <f t="shared" si="12"/>
        <v>5.4683130008605311E-3</v>
      </c>
      <c r="AT12" s="72">
        <f t="shared" si="12"/>
        <v>1.7454751894888262E-2</v>
      </c>
      <c r="AU12" s="72">
        <f t="shared" si="12"/>
        <v>-1.7560488074233126E-2</v>
      </c>
      <c r="AV12" s="72">
        <f t="shared" si="12"/>
        <v>-5.7378528105962792E-3</v>
      </c>
      <c r="AW12" s="72">
        <f t="shared" si="12"/>
        <v>3.9622382812750205E-3</v>
      </c>
      <c r="AX12" s="72">
        <f t="shared" si="12"/>
        <v>4.196905983831805E-3</v>
      </c>
      <c r="AY12" s="72">
        <f t="shared" si="12"/>
        <v>1.082798870437536E-2</v>
      </c>
      <c r="AZ12" s="72">
        <f t="shared" si="12"/>
        <v>-1.1988305320203408E-2</v>
      </c>
      <c r="BA12" s="72">
        <f t="shared" si="12"/>
        <v>2.6747875925864098E-2</v>
      </c>
      <c r="BB12" s="72">
        <f t="shared" si="12"/>
        <v>-1.2526771449278567E-2</v>
      </c>
      <c r="BC12" s="72">
        <f t="shared" si="12"/>
        <v>7.1766830779827727E-3</v>
      </c>
      <c r="BD12" s="72">
        <f t="shared" si="12"/>
        <v>-1.0686071925316993E-2</v>
      </c>
      <c r="BE12" s="72">
        <f t="shared" si="12"/>
        <v>7.2036514232506638E-3</v>
      </c>
      <c r="BF12" s="72">
        <f t="shared" si="12"/>
        <v>-1.3793631637115326E-2</v>
      </c>
      <c r="BG12" s="72">
        <f t="shared" si="12"/>
        <v>7.8792532633529012E-3</v>
      </c>
      <c r="BH12" s="72">
        <f t="shared" si="12"/>
        <v>-2.1362628959354221E-3</v>
      </c>
      <c r="BI12" s="72">
        <f t="shared" si="12"/>
        <v>-1.0195293939677667E-2</v>
      </c>
      <c r="BJ12" s="72">
        <f t="shared" si="12"/>
        <v>5.4393774941164806E-4</v>
      </c>
      <c r="BK12" s="72">
        <f t="shared" si="12"/>
        <v>9.2577681548384298E-3</v>
      </c>
      <c r="BL12" s="72">
        <f t="shared" si="12"/>
        <v>5.9997756192648457E-3</v>
      </c>
      <c r="BM12" s="72">
        <f t="shared" si="12"/>
        <v>-6.3754570559999505E-3</v>
      </c>
      <c r="BN12" s="72">
        <f t="shared" si="12"/>
        <v>-3.4895179589290518E-3</v>
      </c>
      <c r="BO12" s="72">
        <f t="shared" si="12"/>
        <v>4.5586591650326408E-3</v>
      </c>
      <c r="BP12" s="72">
        <f t="shared" ref="BP12:CO12" si="13">(BP6-BO6)/BO6</f>
        <v>-3.8868261143105657E-3</v>
      </c>
      <c r="BQ12" s="72">
        <f t="shared" si="13"/>
        <v>-1.4088165548864022E-2</v>
      </c>
      <c r="BR12" s="72">
        <f t="shared" si="13"/>
        <v>1.1169120300019915E-2</v>
      </c>
      <c r="BS12" s="72">
        <f t="shared" si="13"/>
        <v>-4.649752887538639E-3</v>
      </c>
      <c r="BT12" s="72">
        <f t="shared" si="13"/>
        <v>4.1421175729425466E-3</v>
      </c>
      <c r="BU12" s="72">
        <f t="shared" si="13"/>
        <v>-2.2295645363906258E-3</v>
      </c>
      <c r="BV12" s="72">
        <f t="shared" si="13"/>
        <v>6.8396656061940168E-3</v>
      </c>
      <c r="BW12" s="72">
        <f t="shared" si="13"/>
        <v>1.4133776876540386E-2</v>
      </c>
      <c r="BX12" s="72">
        <f t="shared" si="13"/>
        <v>-1.2875082211002043E-2</v>
      </c>
      <c r="BY12" s="72">
        <f t="shared" si="13"/>
        <v>4.7797138232499462E-3</v>
      </c>
      <c r="BZ12" s="72">
        <f t="shared" si="13"/>
        <v>-1.0407259539160882E-3</v>
      </c>
      <c r="CA12" s="72">
        <f t="shared" si="13"/>
        <v>1.4914073061719399E-2</v>
      </c>
      <c r="CB12" s="72">
        <f t="shared" si="13"/>
        <v>-7.7928807176038386E-3</v>
      </c>
      <c r="CC12" s="72">
        <f t="shared" si="13"/>
        <v>-1.7328081883143068E-2</v>
      </c>
      <c r="CD12" s="72">
        <f t="shared" si="13"/>
        <v>1.8336533056555804E-2</v>
      </c>
      <c r="CE12" s="72">
        <f t="shared" si="13"/>
        <v>6.1592778227085873E-3</v>
      </c>
      <c r="CF12" s="72">
        <f t="shared" si="13"/>
        <v>-1.7446518049918931E-2</v>
      </c>
      <c r="CG12" s="72">
        <f t="shared" si="13"/>
        <v>1.4577182573091148E-2</v>
      </c>
      <c r="CH12" s="72">
        <f t="shared" si="13"/>
        <v>4.8258168060618311E-3</v>
      </c>
      <c r="CI12" s="72">
        <f t="shared" si="13"/>
        <v>9.940368590789346E-3</v>
      </c>
      <c r="CJ12" s="72">
        <f t="shared" si="13"/>
        <v>-9.7217207868583837E-3</v>
      </c>
      <c r="CK12" s="72">
        <f t="shared" si="13"/>
        <v>1.5569376251132808E-2</v>
      </c>
      <c r="CL12" s="72">
        <f t="shared" si="13"/>
        <v>-6.3884602328582018E-3</v>
      </c>
      <c r="CM12" s="72">
        <f t="shared" si="13"/>
        <v>1.1973265164057258E-2</v>
      </c>
      <c r="CN12" s="72">
        <f t="shared" si="13"/>
        <v>1.8736797595708106E-3</v>
      </c>
      <c r="CO12" s="72">
        <f t="shared" si="13"/>
        <v>3.5937940371657388E-3</v>
      </c>
      <c r="CP12" s="85">
        <f t="shared" si="0"/>
        <v>0.29711723697272174</v>
      </c>
      <c r="CQ12" s="91">
        <f t="shared" si="1"/>
        <v>3.2650245821178214E-3</v>
      </c>
    </row>
    <row r="13" spans="1:280" ht="30" x14ac:dyDescent="0.25">
      <c r="A13" s="86" t="s">
        <v>1312</v>
      </c>
      <c r="B13" t="s">
        <v>598</v>
      </c>
      <c r="C13" s="72">
        <f>(C8-B8)/B8</f>
        <v>-8.3265123760108174E-3</v>
      </c>
      <c r="D13" s="72">
        <f t="shared" ref="D13:BO13" si="14">(D8-C8)/C8</f>
        <v>1.040926872957661E-2</v>
      </c>
      <c r="E13" s="72">
        <f t="shared" si="14"/>
        <v>6.2198394088562731E-3</v>
      </c>
      <c r="F13" s="72">
        <f t="shared" si="14"/>
        <v>6.0462734585640487E-4</v>
      </c>
      <c r="G13" s="72">
        <f t="shared" si="14"/>
        <v>1.0747552916599254E-2</v>
      </c>
      <c r="H13" s="72">
        <f t="shared" si="14"/>
        <v>2.9263061111431849E-4</v>
      </c>
      <c r="I13" s="72">
        <f t="shared" si="14"/>
        <v>2.7348404554650391E-2</v>
      </c>
      <c r="J13" s="72">
        <f t="shared" si="14"/>
        <v>-4.1139182842039141E-3</v>
      </c>
      <c r="K13" s="72">
        <f t="shared" si="14"/>
        <v>-1.0235793057465683E-2</v>
      </c>
      <c r="L13" s="72">
        <f t="shared" si="14"/>
        <v>7.7904783134209454E-3</v>
      </c>
      <c r="M13" s="72">
        <f t="shared" si="14"/>
        <v>3.6882158999286259E-3</v>
      </c>
      <c r="N13" s="72">
        <f t="shared" si="14"/>
        <v>3.0291059739770292E-2</v>
      </c>
      <c r="O13" s="72">
        <f t="shared" si="14"/>
        <v>1.6029172511021136E-3</v>
      </c>
      <c r="P13" s="72">
        <f t="shared" si="14"/>
        <v>9.1934692184549478E-3</v>
      </c>
      <c r="Q13" s="72">
        <f t="shared" si="14"/>
        <v>-3.0889814929177225E-3</v>
      </c>
      <c r="R13" s="72">
        <f t="shared" si="14"/>
        <v>4.5225363688473361E-3</v>
      </c>
      <c r="S13" s="72">
        <f t="shared" si="14"/>
        <v>5.3965254339465975E-3</v>
      </c>
      <c r="T13" s="72">
        <f t="shared" si="14"/>
        <v>2.0196299365021716E-3</v>
      </c>
      <c r="U13" s="72">
        <f t="shared" si="14"/>
        <v>1.6886642209151682E-2</v>
      </c>
      <c r="V13" s="72">
        <f t="shared" si="14"/>
        <v>-2.8086433707557733E-3</v>
      </c>
      <c r="W13" s="72">
        <f t="shared" si="14"/>
        <v>1.0105502867950207E-2</v>
      </c>
      <c r="X13" s="72">
        <f t="shared" si="14"/>
        <v>2.7125274021839534E-3</v>
      </c>
      <c r="Y13" s="72">
        <f t="shared" si="14"/>
        <v>8.2448012618107393E-3</v>
      </c>
      <c r="Z13" s="72">
        <f t="shared" si="14"/>
        <v>9.966602018004235E-3</v>
      </c>
      <c r="AA13" s="72">
        <f t="shared" si="14"/>
        <v>-3.1843596454637518E-3</v>
      </c>
      <c r="AB13" s="72">
        <f t="shared" si="14"/>
        <v>1.7112578209322091E-2</v>
      </c>
      <c r="AC13" s="72">
        <f t="shared" si="14"/>
        <v>1.4166471360763959E-2</v>
      </c>
      <c r="AD13" s="72">
        <f t="shared" si="14"/>
        <v>-1.3075493438037126E-2</v>
      </c>
      <c r="AE13" s="72">
        <f t="shared" si="14"/>
        <v>1.2956049850036729E-2</v>
      </c>
      <c r="AF13" s="72">
        <f t="shared" si="14"/>
        <v>2.6548995229701772E-3</v>
      </c>
      <c r="AG13" s="72">
        <f t="shared" si="14"/>
        <v>-1.380569774402096E-2</v>
      </c>
      <c r="AH13" s="72">
        <f t="shared" si="14"/>
        <v>8.2704555747718164E-3</v>
      </c>
      <c r="AI13" s="72">
        <f t="shared" si="14"/>
        <v>1.3880649695186766E-2</v>
      </c>
      <c r="AJ13" s="72">
        <f t="shared" si="14"/>
        <v>-3.8007899442632424E-3</v>
      </c>
      <c r="AK13" s="72">
        <f t="shared" si="14"/>
        <v>2.1613684181735312E-2</v>
      </c>
      <c r="AL13" s="72">
        <f t="shared" si="14"/>
        <v>-2.9213372315481977E-3</v>
      </c>
      <c r="AM13" s="72">
        <f t="shared" si="14"/>
        <v>5.4878132355165614E-3</v>
      </c>
      <c r="AN13" s="72">
        <f t="shared" si="14"/>
        <v>-1.8579177493172699E-3</v>
      </c>
      <c r="AO13" s="72">
        <f t="shared" si="14"/>
        <v>8.4425667943800464E-3</v>
      </c>
      <c r="AP13" s="72">
        <f t="shared" si="14"/>
        <v>8.9529409390048525E-3</v>
      </c>
      <c r="AQ13" s="72">
        <f t="shared" si="14"/>
        <v>-8.33166541556183E-3</v>
      </c>
      <c r="AR13" s="72">
        <f t="shared" si="14"/>
        <v>1.1260345120173355E-2</v>
      </c>
      <c r="AS13" s="72">
        <f t="shared" si="14"/>
        <v>1.1456591354691518E-2</v>
      </c>
      <c r="AT13" s="72">
        <f t="shared" si="14"/>
        <v>-3.9206004969465236E-3</v>
      </c>
      <c r="AU13" s="72">
        <f t="shared" si="14"/>
        <v>-7.0190461967559572E-3</v>
      </c>
      <c r="AV13" s="72">
        <f t="shared" si="14"/>
        <v>-1.0592386008458268E-2</v>
      </c>
      <c r="AW13" s="72">
        <f t="shared" si="14"/>
        <v>-7.6613014442485413E-3</v>
      </c>
      <c r="AX13" s="72">
        <f t="shared" si="14"/>
        <v>-2.2997300967078654E-4</v>
      </c>
      <c r="AY13" s="72">
        <f t="shared" si="14"/>
        <v>6.2761424770970678E-4</v>
      </c>
      <c r="AZ13" s="72">
        <f t="shared" si="14"/>
        <v>6.8423566567806463E-3</v>
      </c>
      <c r="BA13" s="72">
        <f t="shared" si="14"/>
        <v>-1.7077565065968115E-4</v>
      </c>
      <c r="BB13" s="72">
        <f t="shared" si="14"/>
        <v>-4.490223939243889E-3</v>
      </c>
      <c r="BC13" s="72">
        <f t="shared" si="14"/>
        <v>4.5049471746783452E-3</v>
      </c>
      <c r="BD13" s="72">
        <f t="shared" si="14"/>
        <v>1.9658341875539382E-3</v>
      </c>
      <c r="BE13" s="72">
        <f t="shared" si="14"/>
        <v>-2.9606050991541513E-3</v>
      </c>
      <c r="BF13" s="72">
        <f t="shared" si="14"/>
        <v>-4.2648324394193287E-3</v>
      </c>
      <c r="BG13" s="72">
        <f t="shared" si="14"/>
        <v>7.7511639541045976E-3</v>
      </c>
      <c r="BH13" s="72">
        <f t="shared" si="14"/>
        <v>-3.9192616502955208E-3</v>
      </c>
      <c r="BI13" s="72">
        <f t="shared" si="14"/>
        <v>8.2717891209565433E-3</v>
      </c>
      <c r="BJ13" s="72">
        <f t="shared" si="14"/>
        <v>-9.4230574625073053E-3</v>
      </c>
      <c r="BK13" s="72">
        <f t="shared" si="14"/>
        <v>-2.9659862151724353E-3</v>
      </c>
      <c r="BL13" s="72">
        <f t="shared" si="14"/>
        <v>8.1793783914328854E-3</v>
      </c>
      <c r="BM13" s="72">
        <f t="shared" si="14"/>
        <v>-8.7818989704760448E-3</v>
      </c>
      <c r="BN13" s="72">
        <f t="shared" si="14"/>
        <v>-2.1779055477907519E-3</v>
      </c>
      <c r="BO13" s="72">
        <f t="shared" si="14"/>
        <v>3.8571282947596013E-3</v>
      </c>
      <c r="BP13" s="72">
        <f t="shared" ref="BP13:CO13" si="15">(BP8-BO8)/BO8</f>
        <v>2.446848678312324E-3</v>
      </c>
      <c r="BQ13" s="72">
        <f t="shared" si="15"/>
        <v>7.8568047621887741E-3</v>
      </c>
      <c r="BR13" s="72">
        <f t="shared" si="15"/>
        <v>-3.6511181654779517E-3</v>
      </c>
      <c r="BS13" s="72">
        <f t="shared" si="15"/>
        <v>-2.0636407776820602E-4</v>
      </c>
      <c r="BT13" s="72">
        <f t="shared" si="15"/>
        <v>1.5147487010358143E-3</v>
      </c>
      <c r="BU13" s="72">
        <f t="shared" si="15"/>
        <v>-3.2760516351618744E-3</v>
      </c>
      <c r="BV13" s="72">
        <f t="shared" si="15"/>
        <v>5.4294260994363986E-3</v>
      </c>
      <c r="BW13" s="72">
        <f t="shared" si="15"/>
        <v>1.6304227304111695E-2</v>
      </c>
      <c r="BX13" s="72">
        <f t="shared" si="15"/>
        <v>-2.551385349170634E-3</v>
      </c>
      <c r="BY13" s="72">
        <f t="shared" si="15"/>
        <v>-2.0152597836022003E-2</v>
      </c>
      <c r="BZ13" s="72">
        <f t="shared" si="15"/>
        <v>1.2149346588691268E-2</v>
      </c>
      <c r="CA13" s="72">
        <f t="shared" si="15"/>
        <v>1.1925915952085258E-2</v>
      </c>
      <c r="CB13" s="72">
        <f t="shared" si="15"/>
        <v>-2.6684376203489719E-3</v>
      </c>
      <c r="CC13" s="72">
        <f t="shared" si="15"/>
        <v>2.0375643557199938E-3</v>
      </c>
      <c r="CD13" s="72">
        <f t="shared" si="15"/>
        <v>-1.1405676421650849E-3</v>
      </c>
      <c r="CE13" s="72">
        <f t="shared" si="15"/>
        <v>-9.1126414063798125E-4</v>
      </c>
      <c r="CF13" s="72">
        <f t="shared" si="15"/>
        <v>1.6295394407816875E-2</v>
      </c>
      <c r="CG13" s="72">
        <f t="shared" si="15"/>
        <v>5.9724115187317368E-3</v>
      </c>
      <c r="CH13" s="72">
        <f t="shared" si="15"/>
        <v>8.4938413333725097E-4</v>
      </c>
      <c r="CI13" s="72">
        <f t="shared" si="15"/>
        <v>-6.5268125960219608E-3</v>
      </c>
      <c r="CJ13" s="72">
        <f t="shared" si="15"/>
        <v>1.8782063412794757E-3</v>
      </c>
      <c r="CK13" s="72">
        <f t="shared" si="15"/>
        <v>7.5266947952876042E-4</v>
      </c>
      <c r="CL13" s="72">
        <f t="shared" si="15"/>
        <v>1.7270901352186038E-3</v>
      </c>
      <c r="CM13" s="72">
        <f t="shared" si="15"/>
        <v>-5.2602704385106168E-3</v>
      </c>
      <c r="CN13" s="72">
        <f t="shared" si="15"/>
        <v>1.103448836399195E-2</v>
      </c>
      <c r="CO13" s="72">
        <f t="shared" si="15"/>
        <v>-1.4801738750172919E-3</v>
      </c>
      <c r="CP13" s="85">
        <f t="shared" si="0"/>
        <v>0.25251900891907469</v>
      </c>
      <c r="CQ13" s="91">
        <f t="shared" si="1"/>
        <v>2.7749341639458757E-3</v>
      </c>
    </row>
    <row r="14" spans="1:280" ht="30" x14ac:dyDescent="0.25">
      <c r="A14" s="92" t="s">
        <v>1318</v>
      </c>
      <c r="B14">
        <v>100</v>
      </c>
      <c r="C14" s="34">
        <f>B14*(1+C11)</f>
        <v>100.89879330478789</v>
      </c>
      <c r="D14" s="34">
        <f t="shared" ref="D14:BO14" si="16">C14*(1+D$11)</f>
        <v>99.930232828554935</v>
      </c>
      <c r="E14" s="34">
        <f t="shared" si="16"/>
        <v>101.24661330286915</v>
      </c>
      <c r="F14" s="34">
        <f t="shared" si="16"/>
        <v>103.13370823429379</v>
      </c>
      <c r="G14" s="34">
        <f t="shared" si="16"/>
        <v>102.90479265948463</v>
      </c>
      <c r="H14" s="34">
        <f t="shared" si="16"/>
        <v>103.84609496984355</v>
      </c>
      <c r="I14" s="34">
        <f t="shared" si="16"/>
        <v>104.71853926597964</v>
      </c>
      <c r="J14" s="34">
        <f t="shared" si="16"/>
        <v>106.83139756138404</v>
      </c>
      <c r="K14" s="34">
        <f t="shared" si="16"/>
        <v>107.10481983560777</v>
      </c>
      <c r="L14" s="34">
        <f t="shared" si="16"/>
        <v>107.00850695559832</v>
      </c>
      <c r="M14" s="34">
        <f t="shared" si="16"/>
        <v>107.46143004791885</v>
      </c>
      <c r="N14" s="34">
        <f t="shared" si="16"/>
        <v>111.33605686924385</v>
      </c>
      <c r="O14" s="34">
        <f t="shared" si="16"/>
        <v>112.36802356742092</v>
      </c>
      <c r="P14" s="34">
        <f t="shared" si="16"/>
        <v>112.36802356742092</v>
      </c>
      <c r="Q14" s="34">
        <f t="shared" si="16"/>
        <v>113.40882357320469</v>
      </c>
      <c r="R14" s="34">
        <f t="shared" si="16"/>
        <v>116.04504147079078</v>
      </c>
      <c r="S14" s="34">
        <f t="shared" si="16"/>
        <v>116.45843025187746</v>
      </c>
      <c r="T14" s="34">
        <f t="shared" si="16"/>
        <v>117.15758886493589</v>
      </c>
      <c r="U14" s="34">
        <f t="shared" si="16"/>
        <v>119.42411979597253</v>
      </c>
      <c r="V14" s="34">
        <f t="shared" si="16"/>
        <v>119.24554909325461</v>
      </c>
      <c r="W14" s="34">
        <f t="shared" si="16"/>
        <v>120.07799059867895</v>
      </c>
      <c r="X14" s="34">
        <f t="shared" si="16"/>
        <v>120.86254436600211</v>
      </c>
      <c r="Y14" s="34">
        <f t="shared" si="16"/>
        <v>120.93545041253765</v>
      </c>
      <c r="Z14" s="34">
        <f t="shared" si="16"/>
        <v>121.6215321816893</v>
      </c>
      <c r="AA14" s="34">
        <f t="shared" si="16"/>
        <v>121.95463912825288</v>
      </c>
      <c r="AB14" s="34">
        <f t="shared" si="16"/>
        <v>122.80261852750354</v>
      </c>
      <c r="AC14" s="34">
        <f t="shared" si="16"/>
        <v>123.64585210081643</v>
      </c>
      <c r="AD14" s="34">
        <f t="shared" si="16"/>
        <v>124.63131432131608</v>
      </c>
      <c r="AE14" s="34">
        <f t="shared" si="16"/>
        <v>127.00075294373809</v>
      </c>
      <c r="AF14" s="34">
        <f t="shared" si="16"/>
        <v>125.36124151556623</v>
      </c>
      <c r="AG14" s="34">
        <f t="shared" si="16"/>
        <v>125.61205702634223</v>
      </c>
      <c r="AH14" s="34">
        <f t="shared" si="16"/>
        <v>127.92723284147723</v>
      </c>
      <c r="AI14" s="34">
        <f t="shared" si="16"/>
        <v>128.51106969123285</v>
      </c>
      <c r="AJ14" s="34">
        <f t="shared" si="16"/>
        <v>128.28021040753126</v>
      </c>
      <c r="AK14" s="34">
        <f t="shared" si="16"/>
        <v>128.92066140060103</v>
      </c>
      <c r="AL14" s="34">
        <f t="shared" si="16"/>
        <v>131.94522269534255</v>
      </c>
      <c r="AM14" s="34">
        <f t="shared" si="16"/>
        <v>129.82854751314585</v>
      </c>
      <c r="AN14" s="34">
        <f t="shared" si="16"/>
        <v>129.98016706579952</v>
      </c>
      <c r="AO14" s="34">
        <f t="shared" si="16"/>
        <v>130.46554395117531</v>
      </c>
      <c r="AP14" s="34">
        <f t="shared" si="16"/>
        <v>133.12494966738191</v>
      </c>
      <c r="AQ14" s="34">
        <f t="shared" si="16"/>
        <v>131.90565056632687</v>
      </c>
      <c r="AR14" s="34">
        <f t="shared" si="16"/>
        <v>132.4405124712915</v>
      </c>
      <c r="AS14" s="34">
        <f t="shared" si="16"/>
        <v>131.92524920462995</v>
      </c>
      <c r="AT14" s="34">
        <f t="shared" si="16"/>
        <v>135.00052972214388</v>
      </c>
      <c r="AU14" s="34">
        <f t="shared" si="16"/>
        <v>131.60706830828158</v>
      </c>
      <c r="AV14" s="34">
        <f t="shared" si="16"/>
        <v>130.96259908109735</v>
      </c>
      <c r="AW14" s="34">
        <f t="shared" si="16"/>
        <v>132.56834361351855</v>
      </c>
      <c r="AX14" s="34">
        <f t="shared" si="16"/>
        <v>133.67619653862891</v>
      </c>
      <c r="AY14" s="34">
        <f t="shared" si="16"/>
        <v>133.87893086854436</v>
      </c>
      <c r="AZ14" s="34">
        <f t="shared" si="16"/>
        <v>132.10692158229151</v>
      </c>
      <c r="BA14" s="34">
        <f t="shared" si="16"/>
        <v>133.53573598363263</v>
      </c>
      <c r="BB14" s="34">
        <f t="shared" si="16"/>
        <v>132.9211187135989</v>
      </c>
      <c r="BC14" s="34">
        <f t="shared" si="16"/>
        <v>132.48589713189676</v>
      </c>
      <c r="BD14" s="34">
        <f t="shared" si="16"/>
        <v>130.88794295375303</v>
      </c>
      <c r="BE14" s="34">
        <f t="shared" si="16"/>
        <v>131.21646383635343</v>
      </c>
      <c r="BF14" s="34">
        <f t="shared" si="16"/>
        <v>129.73126421675059</v>
      </c>
      <c r="BG14" s="34">
        <f t="shared" si="16"/>
        <v>127.78132410574806</v>
      </c>
      <c r="BH14" s="34">
        <f t="shared" si="16"/>
        <v>127.58982291059901</v>
      </c>
      <c r="BI14" s="34">
        <f t="shared" si="16"/>
        <v>125.88922674819118</v>
      </c>
      <c r="BJ14" s="34">
        <f t="shared" si="16"/>
        <v>125.89595348059925</v>
      </c>
      <c r="BK14" s="34">
        <f t="shared" si="16"/>
        <v>126.40285959146678</v>
      </c>
      <c r="BL14" s="34">
        <f t="shared" si="16"/>
        <v>127.35026680286283</v>
      </c>
      <c r="BM14" s="34">
        <f t="shared" si="16"/>
        <v>125.77169394771992</v>
      </c>
      <c r="BN14" s="34">
        <f t="shared" si="16"/>
        <v>125.84405389399059</v>
      </c>
      <c r="BO14" s="34">
        <f t="shared" si="16"/>
        <v>125.76576311446121</v>
      </c>
      <c r="BP14" s="34">
        <f t="shared" ref="BP14:CQ14" si="17">BO14*(1+BP$11)</f>
        <v>125.75064698628098</v>
      </c>
      <c r="BQ14" s="34">
        <f t="shared" si="17"/>
        <v>123.33559781024231</v>
      </c>
      <c r="BR14" s="34">
        <f t="shared" si="17"/>
        <v>125.08497092262559</v>
      </c>
      <c r="BS14" s="34">
        <f t="shared" si="17"/>
        <v>123.52947432080805</v>
      </c>
      <c r="BT14" s="34">
        <f t="shared" si="17"/>
        <v>125.50113517465151</v>
      </c>
      <c r="BU14" s="34">
        <f t="shared" si="17"/>
        <v>124.76821583069604</v>
      </c>
      <c r="BV14" s="34">
        <f t="shared" si="17"/>
        <v>126.7048493250426</v>
      </c>
      <c r="BW14" s="34">
        <f t="shared" si="17"/>
        <v>127.45075736853491</v>
      </c>
      <c r="BX14" s="34">
        <f t="shared" si="17"/>
        <v>126.21289028712874</v>
      </c>
      <c r="BY14" s="34">
        <f t="shared" si="17"/>
        <v>127.25399651880244</v>
      </c>
      <c r="BZ14" s="34">
        <f t="shared" si="17"/>
        <v>128.47018590165467</v>
      </c>
      <c r="CA14" s="34">
        <f t="shared" si="17"/>
        <v>129.93975874322237</v>
      </c>
      <c r="CB14" s="34">
        <f t="shared" si="17"/>
        <v>129.58138392503639</v>
      </c>
      <c r="CC14" s="34">
        <f t="shared" si="17"/>
        <v>127.47647713648294</v>
      </c>
      <c r="CD14" s="34">
        <f t="shared" si="17"/>
        <v>129.70896330680574</v>
      </c>
      <c r="CE14" s="34">
        <f t="shared" si="17"/>
        <v>129.13944799896134</v>
      </c>
      <c r="CF14" s="34">
        <f t="shared" si="17"/>
        <v>126.35344058002592</v>
      </c>
      <c r="CG14" s="34">
        <f t="shared" si="17"/>
        <v>128.21973570170769</v>
      </c>
      <c r="CH14" s="34">
        <f t="shared" si="17"/>
        <v>128.96697361908144</v>
      </c>
      <c r="CI14" s="34">
        <f t="shared" si="17"/>
        <v>129.916296464857</v>
      </c>
      <c r="CJ14" s="34">
        <f t="shared" si="17"/>
        <v>128.60381483442893</v>
      </c>
      <c r="CK14" s="34">
        <f t="shared" si="17"/>
        <v>130.91087966706135</v>
      </c>
      <c r="CL14" s="34">
        <f t="shared" si="17"/>
        <v>130.27557024450184</v>
      </c>
      <c r="CM14" s="34">
        <f t="shared" si="17"/>
        <v>131.75359046108446</v>
      </c>
      <c r="CN14" s="34">
        <f t="shared" si="17"/>
        <v>132.08350171999803</v>
      </c>
      <c r="CO14" s="34">
        <f t="shared" si="17"/>
        <v>132.96183486913708</v>
      </c>
      <c r="CP14" s="34">
        <f t="shared" si="17"/>
        <v>171.67564230087606</v>
      </c>
      <c r="CQ14" s="34">
        <f t="shared" si="17"/>
        <v>172.22493796933787</v>
      </c>
    </row>
    <row r="15" spans="1:280" ht="45" x14ac:dyDescent="0.25">
      <c r="A15" s="92" t="s">
        <v>1319</v>
      </c>
      <c r="B15">
        <v>100</v>
      </c>
      <c r="C15" s="34">
        <f t="shared" ref="C15:C16" si="18">B15*(1+C12)</f>
        <v>101.50364543731757</v>
      </c>
      <c r="D15" s="34">
        <f t="shared" ref="D15:BO15" si="19">C15*(1+D$11)</f>
        <v>100.52927878788527</v>
      </c>
      <c r="E15" s="34">
        <f t="shared" si="19"/>
        <v>101.85355049172792</v>
      </c>
      <c r="F15" s="34">
        <f t="shared" si="19"/>
        <v>103.75195788147018</v>
      </c>
      <c r="G15" s="34">
        <f t="shared" si="19"/>
        <v>103.52167003976804</v>
      </c>
      <c r="H15" s="34">
        <f t="shared" si="19"/>
        <v>104.46861512038345</v>
      </c>
      <c r="I15" s="34">
        <f t="shared" si="19"/>
        <v>105.34628940763983</v>
      </c>
      <c r="J15" s="34">
        <f t="shared" si="19"/>
        <v>107.47181353187973</v>
      </c>
      <c r="K15" s="34">
        <f t="shared" si="19"/>
        <v>107.74687487472092</v>
      </c>
      <c r="L15" s="34">
        <f t="shared" si="19"/>
        <v>107.64998463348687</v>
      </c>
      <c r="M15" s="34">
        <f t="shared" si="19"/>
        <v>108.10562283754747</v>
      </c>
      <c r="N15" s="34">
        <f t="shared" si="19"/>
        <v>112.00347665910581</v>
      </c>
      <c r="O15" s="34">
        <f t="shared" si="19"/>
        <v>113.04162962807609</v>
      </c>
      <c r="P15" s="34">
        <f t="shared" si="19"/>
        <v>113.04162962807609</v>
      </c>
      <c r="Q15" s="34">
        <f t="shared" si="19"/>
        <v>114.08866885716884</v>
      </c>
      <c r="R15" s="34">
        <f t="shared" si="19"/>
        <v>116.7406899369828</v>
      </c>
      <c r="S15" s="34">
        <f t="shared" si="19"/>
        <v>117.15655683577154</v>
      </c>
      <c r="T15" s="34">
        <f t="shared" si="19"/>
        <v>117.85990665433634</v>
      </c>
      <c r="U15" s="34">
        <f t="shared" si="19"/>
        <v>120.1400246266267</v>
      </c>
      <c r="V15" s="34">
        <f t="shared" si="19"/>
        <v>119.96038345649475</v>
      </c>
      <c r="W15" s="34">
        <f t="shared" si="19"/>
        <v>120.79781515063465</v>
      </c>
      <c r="X15" s="34">
        <f t="shared" si="19"/>
        <v>121.58707203683274</v>
      </c>
      <c r="Y15" s="34">
        <f t="shared" si="19"/>
        <v>121.66041512900853</v>
      </c>
      <c r="Z15" s="34">
        <f t="shared" si="19"/>
        <v>122.35060971267033</v>
      </c>
      <c r="AA15" s="34">
        <f t="shared" si="19"/>
        <v>122.68571351608809</v>
      </c>
      <c r="AB15" s="34">
        <f t="shared" si="19"/>
        <v>123.53877624816343</v>
      </c>
      <c r="AC15" s="34">
        <f t="shared" si="19"/>
        <v>124.38706470477405</v>
      </c>
      <c r="AD15" s="34">
        <f t="shared" si="19"/>
        <v>125.37843441837718</v>
      </c>
      <c r="AE15" s="34">
        <f t="shared" si="19"/>
        <v>127.76207697681001</v>
      </c>
      <c r="AF15" s="34">
        <f t="shared" si="19"/>
        <v>126.11273726475928</v>
      </c>
      <c r="AG15" s="34">
        <f t="shared" si="19"/>
        <v>126.36505632470167</v>
      </c>
      <c r="AH15" s="34">
        <f t="shared" si="19"/>
        <v>128.69411078975011</v>
      </c>
      <c r="AI15" s="34">
        <f t="shared" si="19"/>
        <v>129.28144753233951</v>
      </c>
      <c r="AJ15" s="34">
        <f t="shared" si="19"/>
        <v>129.04920432990622</v>
      </c>
      <c r="AK15" s="34">
        <f t="shared" si="19"/>
        <v>129.69349459732459</v>
      </c>
      <c r="AL15" s="34">
        <f t="shared" si="19"/>
        <v>132.73618705388847</v>
      </c>
      <c r="AM15" s="34">
        <f t="shared" si="19"/>
        <v>130.60682316198682</v>
      </c>
      <c r="AN15" s="34">
        <f t="shared" si="19"/>
        <v>130.75935161956147</v>
      </c>
      <c r="AO15" s="34">
        <f t="shared" si="19"/>
        <v>131.24763816554454</v>
      </c>
      <c r="AP15" s="34">
        <f t="shared" si="19"/>
        <v>133.92298606664775</v>
      </c>
      <c r="AQ15" s="34">
        <f t="shared" si="19"/>
        <v>132.69637770413073</v>
      </c>
      <c r="AR15" s="34">
        <f t="shared" si="19"/>
        <v>133.23444591467376</v>
      </c>
      <c r="AS15" s="34">
        <f t="shared" si="19"/>
        <v>132.71609382925186</v>
      </c>
      <c r="AT15" s="34">
        <f t="shared" si="19"/>
        <v>135.8098095521654</v>
      </c>
      <c r="AU15" s="34">
        <f t="shared" si="19"/>
        <v>132.39600555237513</v>
      </c>
      <c r="AV15" s="34">
        <f t="shared" si="19"/>
        <v>131.74767296296775</v>
      </c>
      <c r="AW15" s="34">
        <f t="shared" si="19"/>
        <v>133.36304335882025</v>
      </c>
      <c r="AX15" s="34">
        <f t="shared" si="19"/>
        <v>134.47753746547832</v>
      </c>
      <c r="AY15" s="34">
        <f t="shared" si="19"/>
        <v>134.68148711509949</v>
      </c>
      <c r="AZ15" s="34">
        <f t="shared" si="19"/>
        <v>132.89885526775797</v>
      </c>
      <c r="BA15" s="34">
        <f t="shared" si="19"/>
        <v>134.33623489975579</v>
      </c>
      <c r="BB15" s="34">
        <f t="shared" si="19"/>
        <v>133.71793321929164</v>
      </c>
      <c r="BC15" s="34">
        <f t="shared" si="19"/>
        <v>133.28010264006642</v>
      </c>
      <c r="BD15" s="34">
        <f t="shared" si="19"/>
        <v>131.67256929887546</v>
      </c>
      <c r="BE15" s="34">
        <f t="shared" si="19"/>
        <v>132.00305954651893</v>
      </c>
      <c r="BF15" s="34">
        <f t="shared" si="19"/>
        <v>130.50895668706826</v>
      </c>
      <c r="BG15" s="34">
        <f t="shared" si="19"/>
        <v>128.54732738340232</v>
      </c>
      <c r="BH15" s="34">
        <f t="shared" si="19"/>
        <v>128.35467820716772</v>
      </c>
      <c r="BI15" s="34">
        <f t="shared" si="19"/>
        <v>126.6438875797746</v>
      </c>
      <c r="BJ15" s="34">
        <f t="shared" si="19"/>
        <v>126.65065463653451</v>
      </c>
      <c r="BK15" s="34">
        <f t="shared" si="19"/>
        <v>127.16059946800621</v>
      </c>
      <c r="BL15" s="34">
        <f t="shared" si="19"/>
        <v>128.11368604635422</v>
      </c>
      <c r="BM15" s="34">
        <f t="shared" si="19"/>
        <v>126.52565021225475</v>
      </c>
      <c r="BN15" s="34">
        <f t="shared" si="19"/>
        <v>126.59844393049015</v>
      </c>
      <c r="BO15" s="34">
        <f t="shared" si="19"/>
        <v>126.51968382577456</v>
      </c>
      <c r="BP15" s="34">
        <f t="shared" ref="BP15:CQ15" si="20">BO15*(1+BP$11)</f>
        <v>126.5044770818192</v>
      </c>
      <c r="BQ15" s="34">
        <f t="shared" si="20"/>
        <v>124.07495055083457</v>
      </c>
      <c r="BR15" s="34">
        <f t="shared" si="20"/>
        <v>125.83481052855051</v>
      </c>
      <c r="BS15" s="34">
        <f t="shared" si="20"/>
        <v>124.26998928165114</v>
      </c>
      <c r="BT15" s="34">
        <f t="shared" si="20"/>
        <v>126.25346953623283</v>
      </c>
      <c r="BU15" s="34">
        <f t="shared" si="20"/>
        <v>125.51615660327947</v>
      </c>
      <c r="BV15" s="34">
        <f t="shared" si="20"/>
        <v>127.46439952188788</v>
      </c>
      <c r="BW15" s="34">
        <f t="shared" si="20"/>
        <v>128.21477901698037</v>
      </c>
      <c r="BX15" s="34">
        <f t="shared" si="20"/>
        <v>126.96949136571948</v>
      </c>
      <c r="BY15" s="34">
        <f t="shared" si="20"/>
        <v>128.0168386564167</v>
      </c>
      <c r="BZ15" s="34">
        <f t="shared" si="20"/>
        <v>129.24031865908395</v>
      </c>
      <c r="CA15" s="34">
        <f t="shared" si="20"/>
        <v>130.71870106356133</v>
      </c>
      <c r="CB15" s="34">
        <f t="shared" si="20"/>
        <v>130.35817791667958</v>
      </c>
      <c r="CC15" s="34">
        <f t="shared" si="20"/>
        <v>128.24065296572664</v>
      </c>
      <c r="CD15" s="34">
        <f t="shared" si="20"/>
        <v>130.4865220911546</v>
      </c>
      <c r="CE15" s="34">
        <f t="shared" si="20"/>
        <v>129.91359274299145</v>
      </c>
      <c r="CF15" s="34">
        <f t="shared" si="20"/>
        <v>127.11088420728949</v>
      </c>
      <c r="CG15" s="34">
        <f t="shared" si="20"/>
        <v>128.98836709987819</v>
      </c>
      <c r="CH15" s="34">
        <f t="shared" si="20"/>
        <v>129.74008444096978</v>
      </c>
      <c r="CI15" s="34">
        <f t="shared" si="20"/>
        <v>130.69509813723937</v>
      </c>
      <c r="CJ15" s="34">
        <f t="shared" si="20"/>
        <v>129.37474864945574</v>
      </c>
      <c r="CK15" s="34">
        <f t="shared" si="20"/>
        <v>131.69564350956617</v>
      </c>
      <c r="CL15" s="34">
        <f t="shared" si="20"/>
        <v>131.05652563453199</v>
      </c>
      <c r="CM15" s="34">
        <f t="shared" si="20"/>
        <v>132.5434060530124</v>
      </c>
      <c r="CN15" s="34">
        <f t="shared" si="20"/>
        <v>132.87529501177713</v>
      </c>
      <c r="CO15" s="34">
        <f t="shared" si="20"/>
        <v>133.75889345360133</v>
      </c>
      <c r="CP15" s="34">
        <f t="shared" si="20"/>
        <v>172.70477629691337</v>
      </c>
      <c r="CQ15" s="34">
        <f t="shared" si="20"/>
        <v>173.25736479619681</v>
      </c>
    </row>
    <row r="16" spans="1:280" ht="45" x14ac:dyDescent="0.25">
      <c r="A16" s="92" t="s">
        <v>1320</v>
      </c>
      <c r="B16">
        <v>100</v>
      </c>
      <c r="C16" s="34">
        <f t="shared" si="18"/>
        <v>99.167348762398916</v>
      </c>
      <c r="D16" s="34">
        <f t="shared" ref="D16:BO16" si="21">C16*(1+D$11)</f>
        <v>98.215408987916902</v>
      </c>
      <c r="E16" s="34">
        <f t="shared" si="21"/>
        <v>99.509200096062244</v>
      </c>
      <c r="F16" s="34">
        <f t="shared" si="21"/>
        <v>101.36391208104158</v>
      </c>
      <c r="G16" s="34">
        <f t="shared" si="21"/>
        <v>101.13892474570574</v>
      </c>
      <c r="H16" s="34">
        <f t="shared" si="21"/>
        <v>102.0640741101807</v>
      </c>
      <c r="I16" s="34">
        <f t="shared" si="21"/>
        <v>102.92154707845839</v>
      </c>
      <c r="J16" s="34">
        <f t="shared" si="21"/>
        <v>104.99814828054583</v>
      </c>
      <c r="K16" s="34">
        <f t="shared" si="21"/>
        <v>105.26687857096117</v>
      </c>
      <c r="L16" s="34">
        <f t="shared" si="21"/>
        <v>105.17221844025617</v>
      </c>
      <c r="M16" s="34">
        <f t="shared" si="21"/>
        <v>105.61736927692691</v>
      </c>
      <c r="N16" s="34">
        <f t="shared" si="21"/>
        <v>109.42550668600182</v>
      </c>
      <c r="O16" s="34">
        <f t="shared" si="21"/>
        <v>110.43976461830606</v>
      </c>
      <c r="P16" s="34">
        <f t="shared" si="21"/>
        <v>110.43976461830606</v>
      </c>
      <c r="Q16" s="34">
        <f t="shared" si="21"/>
        <v>111.46270427679816</v>
      </c>
      <c r="R16" s="34">
        <f t="shared" si="21"/>
        <v>114.05368412007437</v>
      </c>
      <c r="S16" s="34">
        <f t="shared" si="21"/>
        <v>114.45997906261795</v>
      </c>
      <c r="T16" s="34">
        <f t="shared" si="21"/>
        <v>115.14713996663353</v>
      </c>
      <c r="U16" s="34">
        <f t="shared" si="21"/>
        <v>117.37477674956233</v>
      </c>
      <c r="V16" s="34">
        <f t="shared" si="21"/>
        <v>117.19927035771002</v>
      </c>
      <c r="W16" s="34">
        <f t="shared" si="21"/>
        <v>118.01742699158916</v>
      </c>
      <c r="X16" s="34">
        <f t="shared" si="21"/>
        <v>118.78851765103808</v>
      </c>
      <c r="Y16" s="34">
        <f t="shared" si="21"/>
        <v>118.86017261446105</v>
      </c>
      <c r="Z16" s="34">
        <f t="shared" si="21"/>
        <v>119.53448107596529</v>
      </c>
      <c r="AA16" s="34">
        <f t="shared" si="21"/>
        <v>119.86187183717354</v>
      </c>
      <c r="AB16" s="34">
        <f t="shared" si="21"/>
        <v>120.69529973134865</v>
      </c>
      <c r="AC16" s="34">
        <f t="shared" si="21"/>
        <v>121.52406323895856</v>
      </c>
      <c r="AD16" s="34">
        <f t="shared" si="21"/>
        <v>122.49261472021617</v>
      </c>
      <c r="AE16" s="34">
        <f t="shared" si="21"/>
        <v>124.82139327687381</v>
      </c>
      <c r="AF16" s="34">
        <f t="shared" si="21"/>
        <v>123.21001621009037</v>
      </c>
      <c r="AG16" s="34">
        <f t="shared" si="21"/>
        <v>123.45652767387972</v>
      </c>
      <c r="AH16" s="34">
        <f t="shared" si="21"/>
        <v>125.73197458445114</v>
      </c>
      <c r="AI16" s="34">
        <f t="shared" si="21"/>
        <v>126.30579267090894</v>
      </c>
      <c r="AJ16" s="34">
        <f t="shared" si="21"/>
        <v>126.07889498113461</v>
      </c>
      <c r="AK16" s="34">
        <f t="shared" si="21"/>
        <v>126.70835570028437</v>
      </c>
      <c r="AL16" s="34">
        <f t="shared" si="21"/>
        <v>129.68101488623572</v>
      </c>
      <c r="AM16" s="34">
        <f t="shared" si="21"/>
        <v>127.60066229593717</v>
      </c>
      <c r="AN16" s="34">
        <f t="shared" si="21"/>
        <v>127.74968002513623</v>
      </c>
      <c r="AO16" s="34">
        <f t="shared" si="21"/>
        <v>128.22672774093863</v>
      </c>
      <c r="AP16" s="34">
        <f t="shared" si="21"/>
        <v>130.84049749498448</v>
      </c>
      <c r="AQ16" s="34">
        <f t="shared" si="21"/>
        <v>129.64212182328785</v>
      </c>
      <c r="AR16" s="34">
        <f t="shared" si="21"/>
        <v>130.1678053853214</v>
      </c>
      <c r="AS16" s="34">
        <f t="shared" si="21"/>
        <v>129.66138414483015</v>
      </c>
      <c r="AT16" s="34">
        <f t="shared" si="21"/>
        <v>132.68389220100968</v>
      </c>
      <c r="AU16" s="34">
        <f t="shared" si="21"/>
        <v>129.34866329967201</v>
      </c>
      <c r="AV16" s="34">
        <f t="shared" si="21"/>
        <v>128.71525330015143</v>
      </c>
      <c r="AW16" s="34">
        <f t="shared" si="21"/>
        <v>130.29344291822659</v>
      </c>
      <c r="AX16" s="34">
        <f t="shared" si="21"/>
        <v>131.38228485382831</v>
      </c>
      <c r="AY16" s="34">
        <f t="shared" si="21"/>
        <v>131.58154021994656</v>
      </c>
      <c r="AZ16" s="34">
        <f t="shared" si="21"/>
        <v>129.83993898623083</v>
      </c>
      <c r="BA16" s="34">
        <f t="shared" si="21"/>
        <v>131.24423463153673</v>
      </c>
      <c r="BB16" s="34">
        <f t="shared" si="21"/>
        <v>130.64016432329512</v>
      </c>
      <c r="BC16" s="34">
        <f t="shared" si="21"/>
        <v>130.21241123559264</v>
      </c>
      <c r="BD16" s="34">
        <f t="shared" si="21"/>
        <v>128.6418782876749</v>
      </c>
      <c r="BE16" s="34">
        <f t="shared" si="21"/>
        <v>128.96476168274341</v>
      </c>
      <c r="BF16" s="34">
        <f t="shared" si="21"/>
        <v>127.50504840139591</v>
      </c>
      <c r="BG16" s="34">
        <f t="shared" si="21"/>
        <v>125.58856967335544</v>
      </c>
      <c r="BH16" s="34">
        <f t="shared" si="21"/>
        <v>125.40035467904529</v>
      </c>
      <c r="BI16" s="34">
        <f t="shared" si="21"/>
        <v>123.72894110492982</v>
      </c>
      <c r="BJ16" s="34">
        <f t="shared" si="21"/>
        <v>123.73555240519312</v>
      </c>
      <c r="BK16" s="34">
        <f t="shared" si="21"/>
        <v>124.23375990044377</v>
      </c>
      <c r="BL16" s="34">
        <f t="shared" si="21"/>
        <v>125.16490940456838</v>
      </c>
      <c r="BM16" s="34">
        <f t="shared" si="21"/>
        <v>123.61342519206706</v>
      </c>
      <c r="BN16" s="34">
        <f t="shared" si="21"/>
        <v>123.68454342642072</v>
      </c>
      <c r="BO16" s="34">
        <f t="shared" si="21"/>
        <v>123.60759613315609</v>
      </c>
      <c r="BP16" s="34">
        <f t="shared" ref="BP16:CQ16" si="22">BO16*(1+BP$11)</f>
        <v>123.5927394009189</v>
      </c>
      <c r="BQ16" s="34">
        <f t="shared" si="22"/>
        <v>121.21913297735023</v>
      </c>
      <c r="BR16" s="34">
        <f t="shared" si="22"/>
        <v>122.93848647870716</v>
      </c>
      <c r="BS16" s="34">
        <f t="shared" si="22"/>
        <v>121.40968252616429</v>
      </c>
      <c r="BT16" s="34">
        <f t="shared" si="22"/>
        <v>123.34750926452416</v>
      </c>
      <c r="BU16" s="34">
        <f t="shared" si="22"/>
        <v>122.62716697086373</v>
      </c>
      <c r="BV16" s="34">
        <f t="shared" si="22"/>
        <v>124.53056742659243</v>
      </c>
      <c r="BW16" s="34">
        <f t="shared" si="22"/>
        <v>125.26367553097023</v>
      </c>
      <c r="BX16" s="34">
        <f t="shared" si="22"/>
        <v>124.04705050937572</v>
      </c>
      <c r="BY16" s="34">
        <f t="shared" si="22"/>
        <v>125.070291138857</v>
      </c>
      <c r="BZ16" s="34">
        <f t="shared" si="22"/>
        <v>126.2656104557701</v>
      </c>
      <c r="CA16" s="34">
        <f t="shared" si="22"/>
        <v>127.70996511788456</v>
      </c>
      <c r="CB16" s="34">
        <f t="shared" si="22"/>
        <v>127.35774008705236</v>
      </c>
      <c r="CC16" s="34">
        <f t="shared" si="22"/>
        <v>125.28895394228371</v>
      </c>
      <c r="CD16" s="34">
        <f t="shared" si="22"/>
        <v>127.48313017976236</v>
      </c>
      <c r="CE16" s="34">
        <f t="shared" si="22"/>
        <v>126.92338787454047</v>
      </c>
      <c r="CF16" s="34">
        <f t="shared" si="22"/>
        <v>124.18518892964694</v>
      </c>
      <c r="CG16" s="34">
        <f t="shared" si="22"/>
        <v>126.01945803399904</v>
      </c>
      <c r="CH16" s="34">
        <f t="shared" si="22"/>
        <v>126.75387319134241</v>
      </c>
      <c r="CI16" s="34">
        <f t="shared" si="22"/>
        <v>127.68690545715714</v>
      </c>
      <c r="CJ16" s="34">
        <f t="shared" si="22"/>
        <v>126.39694628791575</v>
      </c>
      <c r="CK16" s="34">
        <f t="shared" si="22"/>
        <v>128.66442140215253</v>
      </c>
      <c r="CL16" s="34">
        <f t="shared" si="22"/>
        <v>128.04001402308026</v>
      </c>
      <c r="CM16" s="34">
        <f t="shared" si="22"/>
        <v>129.49267110147537</v>
      </c>
      <c r="CN16" s="34">
        <f t="shared" si="22"/>
        <v>129.81692101370669</v>
      </c>
      <c r="CO16" s="34">
        <f t="shared" si="22"/>
        <v>130.68018178102963</v>
      </c>
      <c r="CP16" s="34">
        <f t="shared" si="22"/>
        <v>168.72965212411484</v>
      </c>
      <c r="CQ16" s="34">
        <f t="shared" si="22"/>
        <v>169.26952176322422</v>
      </c>
    </row>
    <row r="17" spans="1:95" ht="45" x14ac:dyDescent="0.25">
      <c r="A17" s="78" t="s">
        <v>1321</v>
      </c>
      <c r="B17">
        <f>LN(B14)</f>
        <v>4.6051701859880918</v>
      </c>
      <c r="C17">
        <f t="shared" ref="C17:BN18" si="23">LN(C14)</f>
        <v>4.6141179679697935</v>
      </c>
      <c r="D17">
        <f t="shared" si="23"/>
        <v>4.6044722707874746</v>
      </c>
      <c r="E17">
        <f t="shared" si="23"/>
        <v>4.617559256566671</v>
      </c>
      <c r="F17">
        <f t="shared" si="23"/>
        <v>4.6360262845737559</v>
      </c>
      <c r="G17">
        <f t="shared" si="23"/>
        <v>4.6338042176493035</v>
      </c>
      <c r="H17">
        <f t="shared" si="23"/>
        <v>4.6429099470137158</v>
      </c>
      <c r="I17">
        <f t="shared" si="23"/>
        <v>4.6512761725545824</v>
      </c>
      <c r="J17">
        <f t="shared" si="23"/>
        <v>4.6712518679782269</v>
      </c>
      <c r="K17">
        <f t="shared" si="23"/>
        <v>4.6738079795746854</v>
      </c>
      <c r="L17">
        <f t="shared" si="23"/>
        <v>4.672908335559538</v>
      </c>
      <c r="M17">
        <f t="shared" si="23"/>
        <v>4.6771319929351778</v>
      </c>
      <c r="N17">
        <f t="shared" si="23"/>
        <v>4.7125531669067788</v>
      </c>
      <c r="O17">
        <f t="shared" si="23"/>
        <v>4.7217794091509164</v>
      </c>
      <c r="P17">
        <f t="shared" si="23"/>
        <v>4.7217794091509164</v>
      </c>
      <c r="Q17">
        <f t="shared" si="23"/>
        <v>4.7309991975541852</v>
      </c>
      <c r="R17">
        <f t="shared" si="23"/>
        <v>4.7539784042831768</v>
      </c>
      <c r="S17">
        <f t="shared" si="23"/>
        <v>4.7575343874573868</v>
      </c>
      <c r="T17">
        <f t="shared" si="23"/>
        <v>4.7635199418991467</v>
      </c>
      <c r="U17">
        <f t="shared" si="23"/>
        <v>4.7826811888990424</v>
      </c>
      <c r="V17">
        <f t="shared" si="23"/>
        <v>4.7811848049063066</v>
      </c>
      <c r="W17">
        <f t="shared" si="23"/>
        <v>4.7881414533300886</v>
      </c>
      <c r="X17">
        <f t="shared" si="23"/>
        <v>4.7946539028879078</v>
      </c>
      <c r="Y17">
        <f t="shared" si="23"/>
        <v>4.7952569355872621</v>
      </c>
      <c r="Z17">
        <f t="shared" si="23"/>
        <v>4.8009140277189175</v>
      </c>
      <c r="AA17">
        <f t="shared" si="23"/>
        <v>4.8036491651704658</v>
      </c>
      <c r="AB17">
        <f t="shared" si="23"/>
        <v>4.810578338999572</v>
      </c>
      <c r="AC17">
        <f t="shared" si="23"/>
        <v>4.8174214479200597</v>
      </c>
      <c r="AD17">
        <f t="shared" si="23"/>
        <v>4.8253598935687343</v>
      </c>
      <c r="AE17">
        <f t="shared" si="23"/>
        <v>4.844193015131868</v>
      </c>
      <c r="AF17">
        <f t="shared" si="23"/>
        <v>4.8311995016008806</v>
      </c>
      <c r="AG17">
        <f t="shared" si="23"/>
        <v>4.833198244859493</v>
      </c>
      <c r="AH17">
        <f t="shared" si="23"/>
        <v>4.8514616088400011</v>
      </c>
      <c r="AI17">
        <f t="shared" si="23"/>
        <v>4.8560150460820326</v>
      </c>
      <c r="AJ17">
        <f t="shared" si="23"/>
        <v>4.8542170150444637</v>
      </c>
      <c r="AK17">
        <f t="shared" si="23"/>
        <v>4.8591971872521116</v>
      </c>
      <c r="AL17">
        <f t="shared" si="23"/>
        <v>4.882386856877778</v>
      </c>
      <c r="AM17">
        <f t="shared" si="23"/>
        <v>4.8662147147038333</v>
      </c>
      <c r="AN17">
        <f t="shared" si="23"/>
        <v>4.8673818777846529</v>
      </c>
      <c r="AO17">
        <f t="shared" si="23"/>
        <v>4.8711091608749433</v>
      </c>
      <c r="AP17">
        <f t="shared" si="23"/>
        <v>4.8912881583782237</v>
      </c>
      <c r="AQ17">
        <f t="shared" si="23"/>
        <v>4.8820868985807051</v>
      </c>
      <c r="AR17">
        <f t="shared" si="23"/>
        <v>4.8861335821316283</v>
      </c>
      <c r="AS17">
        <f t="shared" si="23"/>
        <v>4.8822354682770985</v>
      </c>
      <c r="AT17">
        <f t="shared" si="23"/>
        <v>4.9052787022984639</v>
      </c>
      <c r="AU17">
        <f t="shared" si="23"/>
        <v>4.8798207279981094</v>
      </c>
      <c r="AV17">
        <f t="shared" si="23"/>
        <v>4.8749117792396248</v>
      </c>
      <c r="AW17">
        <f t="shared" si="23"/>
        <v>4.8870983133034844</v>
      </c>
      <c r="AX17">
        <f t="shared" si="23"/>
        <v>4.895420431897251</v>
      </c>
      <c r="AY17">
        <f t="shared" si="23"/>
        <v>4.8969358905668745</v>
      </c>
      <c r="AZ17">
        <f t="shared" si="23"/>
        <v>4.8836116066907653</v>
      </c>
      <c r="BA17">
        <f t="shared" si="23"/>
        <v>4.894369127289651</v>
      </c>
      <c r="BB17">
        <f t="shared" si="23"/>
        <v>4.8897558598939401</v>
      </c>
      <c r="BC17">
        <f t="shared" si="23"/>
        <v>4.8864762030210835</v>
      </c>
      <c r="BD17">
        <f t="shared" si="23"/>
        <v>4.87434155984052</v>
      </c>
      <c r="BE17">
        <f t="shared" si="23"/>
        <v>4.876848355194781</v>
      </c>
      <c r="BF17">
        <f t="shared" si="23"/>
        <v>4.8654651125192565</v>
      </c>
      <c r="BG17">
        <f t="shared" si="23"/>
        <v>4.8503203975070166</v>
      </c>
      <c r="BH17">
        <f t="shared" si="23"/>
        <v>4.8488206099759443</v>
      </c>
      <c r="BI17">
        <f t="shared" si="23"/>
        <v>4.8354023674778768</v>
      </c>
      <c r="BJ17">
        <f t="shared" si="23"/>
        <v>4.8354557997919123</v>
      </c>
      <c r="BK17">
        <f t="shared" si="23"/>
        <v>4.8394741048070644</v>
      </c>
      <c r="BL17">
        <f t="shared" si="23"/>
        <v>4.8469412964594936</v>
      </c>
      <c r="BM17">
        <f t="shared" si="23"/>
        <v>4.8344683105834534</v>
      </c>
      <c r="BN17">
        <f t="shared" si="23"/>
        <v>4.8350434729004874</v>
      </c>
      <c r="BO17">
        <f t="shared" ref="BO17:CQ19" si="24">LN(BO14)</f>
        <v>4.8344211539227393</v>
      </c>
      <c r="BP17">
        <f t="shared" si="24"/>
        <v>4.8343009539867401</v>
      </c>
      <c r="BQ17">
        <f t="shared" si="24"/>
        <v>4.8149090774251926</v>
      </c>
      <c r="BR17">
        <f t="shared" si="24"/>
        <v>4.8289932737461099</v>
      </c>
      <c r="BS17">
        <f t="shared" si="24"/>
        <v>4.816479786061711</v>
      </c>
      <c r="BT17">
        <f t="shared" si="24"/>
        <v>4.8323148037472778</v>
      </c>
      <c r="BU17">
        <f t="shared" si="24"/>
        <v>4.8264577426548723</v>
      </c>
      <c r="BV17">
        <f t="shared" si="24"/>
        <v>4.8418603606676083</v>
      </c>
      <c r="BW17">
        <f t="shared" si="24"/>
        <v>4.8477300732802222</v>
      </c>
      <c r="BX17">
        <f t="shared" si="24"/>
        <v>4.8379700866273616</v>
      </c>
      <c r="BY17">
        <f t="shared" si="24"/>
        <v>4.846185061764972</v>
      </c>
      <c r="BZ17">
        <f t="shared" si="24"/>
        <v>4.8556968610857867</v>
      </c>
      <c r="CA17">
        <f t="shared" si="24"/>
        <v>4.8670709487723665</v>
      </c>
      <c r="CB17">
        <f t="shared" si="24"/>
        <v>4.8643091310468627</v>
      </c>
      <c r="CC17">
        <f t="shared" si="24"/>
        <v>4.8479318545303522</v>
      </c>
      <c r="CD17">
        <f t="shared" si="24"/>
        <v>4.8652931969284268</v>
      </c>
      <c r="CE17">
        <f t="shared" si="24"/>
        <v>4.8608928127502926</v>
      </c>
      <c r="CF17">
        <f t="shared" si="24"/>
        <v>4.8390830640137228</v>
      </c>
      <c r="CG17">
        <f t="shared" si="24"/>
        <v>4.853745477269416</v>
      </c>
      <c r="CH17">
        <f t="shared" si="24"/>
        <v>4.859556353126619</v>
      </c>
      <c r="CI17">
        <f t="shared" si="24"/>
        <v>4.8668903697328645</v>
      </c>
      <c r="CJ17">
        <f t="shared" si="24"/>
        <v>4.8567364757059126</v>
      </c>
      <c r="CK17">
        <f t="shared" si="24"/>
        <v>4.8745167838017078</v>
      </c>
      <c r="CL17">
        <f t="shared" si="24"/>
        <v>4.8696519780223273</v>
      </c>
      <c r="CM17">
        <f t="shared" si="24"/>
        <v>4.8809334391266832</v>
      </c>
      <c r="CN17">
        <f t="shared" si="24"/>
        <v>4.8834343113742884</v>
      </c>
      <c r="CO17">
        <f t="shared" si="24"/>
        <v>4.8900621311708896</v>
      </c>
      <c r="CP17">
        <f t="shared" si="24"/>
        <v>5.1456068958766226</v>
      </c>
      <c r="CQ17">
        <f t="shared" si="24"/>
        <v>5.1488014013069661</v>
      </c>
    </row>
    <row r="18" spans="1:95" ht="45" x14ac:dyDescent="0.25">
      <c r="A18" s="78" t="s">
        <v>1322</v>
      </c>
      <c r="B18">
        <f t="shared" ref="B18:Q19" si="25">LN(B15)</f>
        <v>4.6051701859880918</v>
      </c>
      <c r="C18">
        <f t="shared" si="25"/>
        <v>4.6200947134754875</v>
      </c>
      <c r="D18">
        <f t="shared" si="25"/>
        <v>4.6104490162931695</v>
      </c>
      <c r="E18">
        <f t="shared" si="25"/>
        <v>4.6235360020723659</v>
      </c>
      <c r="F18">
        <f t="shared" si="25"/>
        <v>4.6420030300794499</v>
      </c>
      <c r="G18">
        <f t="shared" si="25"/>
        <v>4.6397809631549976</v>
      </c>
      <c r="H18">
        <f t="shared" si="25"/>
        <v>4.6488866925194099</v>
      </c>
      <c r="I18">
        <f t="shared" si="25"/>
        <v>4.6572529180602773</v>
      </c>
      <c r="J18">
        <f t="shared" si="25"/>
        <v>4.6772286134839209</v>
      </c>
      <c r="K18">
        <f t="shared" si="25"/>
        <v>4.6797847250803795</v>
      </c>
      <c r="L18">
        <f t="shared" si="25"/>
        <v>4.6788850810652329</v>
      </c>
      <c r="M18">
        <f t="shared" si="25"/>
        <v>4.6831087384408718</v>
      </c>
      <c r="N18">
        <f t="shared" si="25"/>
        <v>4.7185299124124729</v>
      </c>
      <c r="O18">
        <f t="shared" si="25"/>
        <v>4.7277561546566114</v>
      </c>
      <c r="P18">
        <f t="shared" si="25"/>
        <v>4.7277561546566114</v>
      </c>
      <c r="Q18">
        <f t="shared" si="25"/>
        <v>4.7369759430598801</v>
      </c>
      <c r="R18">
        <f t="shared" si="23"/>
        <v>4.7599551497888717</v>
      </c>
      <c r="S18">
        <f t="shared" si="23"/>
        <v>4.7635111329630808</v>
      </c>
      <c r="T18">
        <f t="shared" si="23"/>
        <v>4.7694966874048408</v>
      </c>
      <c r="U18">
        <f t="shared" si="23"/>
        <v>4.7886579344047373</v>
      </c>
      <c r="V18">
        <f t="shared" si="23"/>
        <v>4.7871615504120015</v>
      </c>
      <c r="W18">
        <f t="shared" si="23"/>
        <v>4.7941181988357826</v>
      </c>
      <c r="X18">
        <f t="shared" si="23"/>
        <v>4.8006306483936019</v>
      </c>
      <c r="Y18">
        <f t="shared" si="23"/>
        <v>4.8012336810929561</v>
      </c>
      <c r="Z18">
        <f t="shared" si="23"/>
        <v>4.8068907732246116</v>
      </c>
      <c r="AA18">
        <f t="shared" si="23"/>
        <v>4.8096259106761599</v>
      </c>
      <c r="AB18">
        <f t="shared" si="23"/>
        <v>4.816555084505266</v>
      </c>
      <c r="AC18">
        <f t="shared" si="23"/>
        <v>4.8233981934257537</v>
      </c>
      <c r="AD18">
        <f t="shared" si="23"/>
        <v>4.8313366390744283</v>
      </c>
      <c r="AE18">
        <f t="shared" si="23"/>
        <v>4.850169760637562</v>
      </c>
      <c r="AF18">
        <f t="shared" si="23"/>
        <v>4.8371762471065747</v>
      </c>
      <c r="AG18">
        <f t="shared" si="23"/>
        <v>4.8391749903651871</v>
      </c>
      <c r="AH18">
        <f t="shared" si="23"/>
        <v>4.8574383543456952</v>
      </c>
      <c r="AI18">
        <f t="shared" si="23"/>
        <v>4.8619917915877267</v>
      </c>
      <c r="AJ18">
        <f t="shared" si="23"/>
        <v>4.8601937605501577</v>
      </c>
      <c r="AK18">
        <f t="shared" si="23"/>
        <v>4.8651739327578056</v>
      </c>
      <c r="AL18">
        <f t="shared" si="23"/>
        <v>4.888363602383472</v>
      </c>
      <c r="AM18">
        <f t="shared" si="23"/>
        <v>4.8721914602095273</v>
      </c>
      <c r="AN18">
        <f t="shared" si="23"/>
        <v>4.873358623290347</v>
      </c>
      <c r="AO18">
        <f t="shared" si="23"/>
        <v>4.8770859063806382</v>
      </c>
      <c r="AP18">
        <f t="shared" si="23"/>
        <v>4.8972649038839187</v>
      </c>
      <c r="AQ18">
        <f t="shared" si="23"/>
        <v>4.8880636440863992</v>
      </c>
      <c r="AR18">
        <f t="shared" si="23"/>
        <v>4.8921103276373223</v>
      </c>
      <c r="AS18">
        <f t="shared" si="23"/>
        <v>4.8882122137827935</v>
      </c>
      <c r="AT18">
        <f t="shared" si="23"/>
        <v>4.9112554478041579</v>
      </c>
      <c r="AU18">
        <f t="shared" si="23"/>
        <v>4.8857974735038034</v>
      </c>
      <c r="AV18">
        <f t="shared" si="23"/>
        <v>4.8808885247453189</v>
      </c>
      <c r="AW18">
        <f t="shared" si="23"/>
        <v>4.8930750588091785</v>
      </c>
      <c r="AX18">
        <f t="shared" si="23"/>
        <v>4.901397177402945</v>
      </c>
      <c r="AY18">
        <f t="shared" si="23"/>
        <v>4.9029126360725686</v>
      </c>
      <c r="AZ18">
        <f t="shared" si="23"/>
        <v>4.8895883521964594</v>
      </c>
      <c r="BA18">
        <f t="shared" si="23"/>
        <v>4.9003458727953451</v>
      </c>
      <c r="BB18">
        <f t="shared" si="23"/>
        <v>4.8957326053996342</v>
      </c>
      <c r="BC18">
        <f t="shared" si="23"/>
        <v>4.8924529485267776</v>
      </c>
      <c r="BD18">
        <f t="shared" si="23"/>
        <v>4.880318305346214</v>
      </c>
      <c r="BE18">
        <f t="shared" si="23"/>
        <v>4.882825100700475</v>
      </c>
      <c r="BF18">
        <f t="shared" si="23"/>
        <v>4.8714418580249506</v>
      </c>
      <c r="BG18">
        <f t="shared" si="23"/>
        <v>4.8562971430127106</v>
      </c>
      <c r="BH18">
        <f t="shared" si="23"/>
        <v>4.8547973554816384</v>
      </c>
      <c r="BI18">
        <f t="shared" si="23"/>
        <v>4.8413791129835717</v>
      </c>
      <c r="BJ18">
        <f t="shared" si="23"/>
        <v>4.8414325452976064</v>
      </c>
      <c r="BK18">
        <f t="shared" si="23"/>
        <v>4.8454508503127593</v>
      </c>
      <c r="BL18">
        <f t="shared" si="23"/>
        <v>4.8529180419651876</v>
      </c>
      <c r="BM18">
        <f t="shared" si="23"/>
        <v>4.8404450560891483</v>
      </c>
      <c r="BN18">
        <f t="shared" si="23"/>
        <v>4.8410202184061824</v>
      </c>
      <c r="BO18">
        <f t="shared" si="24"/>
        <v>4.8403978994284333</v>
      </c>
      <c r="BP18">
        <f t="shared" si="24"/>
        <v>4.8402776994924341</v>
      </c>
      <c r="BQ18">
        <f t="shared" si="24"/>
        <v>4.8208858229308866</v>
      </c>
      <c r="BR18">
        <f t="shared" si="24"/>
        <v>4.8349700192518039</v>
      </c>
      <c r="BS18">
        <f t="shared" si="24"/>
        <v>4.8224565315674059</v>
      </c>
      <c r="BT18">
        <f t="shared" si="24"/>
        <v>4.8382915492529719</v>
      </c>
      <c r="BU18">
        <f t="shared" si="24"/>
        <v>4.8324344881605663</v>
      </c>
      <c r="BV18">
        <f t="shared" si="24"/>
        <v>4.8478371061733032</v>
      </c>
      <c r="BW18">
        <f t="shared" si="24"/>
        <v>4.8537068187859171</v>
      </c>
      <c r="BX18">
        <f t="shared" si="24"/>
        <v>4.8439468321330565</v>
      </c>
      <c r="BY18">
        <f t="shared" si="24"/>
        <v>4.8521618072706669</v>
      </c>
      <c r="BZ18">
        <f t="shared" si="24"/>
        <v>4.8616736065914807</v>
      </c>
      <c r="CA18">
        <f t="shared" si="24"/>
        <v>4.8730476942780614</v>
      </c>
      <c r="CB18">
        <f t="shared" si="24"/>
        <v>4.8702858765525576</v>
      </c>
      <c r="CC18">
        <f t="shared" si="24"/>
        <v>4.8539086000360472</v>
      </c>
      <c r="CD18">
        <f t="shared" si="24"/>
        <v>4.8712699424341217</v>
      </c>
      <c r="CE18">
        <f t="shared" si="24"/>
        <v>4.8668695582559875</v>
      </c>
      <c r="CF18">
        <f t="shared" si="24"/>
        <v>4.8450598095194177</v>
      </c>
      <c r="CG18">
        <f t="shared" si="24"/>
        <v>4.8597222227751109</v>
      </c>
      <c r="CH18">
        <f t="shared" si="24"/>
        <v>4.865533098632314</v>
      </c>
      <c r="CI18">
        <f t="shared" si="24"/>
        <v>4.8728671152385594</v>
      </c>
      <c r="CJ18">
        <f t="shared" si="24"/>
        <v>4.8627132212116067</v>
      </c>
      <c r="CK18">
        <f t="shared" si="24"/>
        <v>4.8804935293074028</v>
      </c>
      <c r="CL18">
        <f t="shared" si="24"/>
        <v>4.8756287235280222</v>
      </c>
      <c r="CM18">
        <f t="shared" si="24"/>
        <v>4.8869101846323781</v>
      </c>
      <c r="CN18">
        <f t="shared" si="24"/>
        <v>4.8894110568799833</v>
      </c>
      <c r="CO18">
        <f t="shared" si="24"/>
        <v>4.8960388766765854</v>
      </c>
      <c r="CP18">
        <f t="shared" si="24"/>
        <v>5.1515836413823175</v>
      </c>
      <c r="CQ18">
        <f t="shared" si="24"/>
        <v>5.154778146812661</v>
      </c>
    </row>
    <row r="19" spans="1:95" ht="45" x14ac:dyDescent="0.25">
      <c r="A19" s="78" t="s">
        <v>1323</v>
      </c>
      <c r="B19">
        <f t="shared" si="25"/>
        <v>4.6051701859880918</v>
      </c>
      <c r="C19">
        <f t="shared" ref="C19:BN19" si="26">LN(C16)</f>
        <v>4.5968088145702115</v>
      </c>
      <c r="D19">
        <f t="shared" si="26"/>
        <v>4.5871631173878926</v>
      </c>
      <c r="E19">
        <f t="shared" si="26"/>
        <v>4.600250103167089</v>
      </c>
      <c r="F19">
        <f t="shared" si="26"/>
        <v>4.6187171311741739</v>
      </c>
      <c r="G19">
        <f t="shared" si="26"/>
        <v>4.6164950642497207</v>
      </c>
      <c r="H19">
        <f t="shared" si="26"/>
        <v>4.625600793614133</v>
      </c>
      <c r="I19">
        <f t="shared" si="26"/>
        <v>4.6339670191550004</v>
      </c>
      <c r="J19">
        <f t="shared" si="26"/>
        <v>4.6539427145786441</v>
      </c>
      <c r="K19">
        <f t="shared" si="26"/>
        <v>4.6564988261751026</v>
      </c>
      <c r="L19">
        <f t="shared" si="26"/>
        <v>4.6555991821599561</v>
      </c>
      <c r="M19">
        <f t="shared" si="26"/>
        <v>4.659822839535595</v>
      </c>
      <c r="N19">
        <f t="shared" si="26"/>
        <v>4.6952440135071969</v>
      </c>
      <c r="O19">
        <f t="shared" si="26"/>
        <v>4.7044702557513345</v>
      </c>
      <c r="P19">
        <f t="shared" si="26"/>
        <v>4.7044702557513345</v>
      </c>
      <c r="Q19">
        <f t="shared" si="26"/>
        <v>4.7136900441546032</v>
      </c>
      <c r="R19">
        <f t="shared" si="26"/>
        <v>4.7366692508835948</v>
      </c>
      <c r="S19">
        <f t="shared" si="26"/>
        <v>4.7402252340578039</v>
      </c>
      <c r="T19">
        <f t="shared" si="26"/>
        <v>4.7462107884995639</v>
      </c>
      <c r="U19">
        <f t="shared" si="26"/>
        <v>4.7653720354994604</v>
      </c>
      <c r="V19">
        <f t="shared" si="26"/>
        <v>4.7638756515067247</v>
      </c>
      <c r="W19">
        <f t="shared" si="26"/>
        <v>4.7708322999305066</v>
      </c>
      <c r="X19">
        <f t="shared" si="26"/>
        <v>4.777344749488325</v>
      </c>
      <c r="Y19">
        <f t="shared" si="26"/>
        <v>4.7779477821876792</v>
      </c>
      <c r="Z19">
        <f t="shared" si="26"/>
        <v>4.7836048743193347</v>
      </c>
      <c r="AA19">
        <f t="shared" si="26"/>
        <v>4.786340011770883</v>
      </c>
      <c r="AB19">
        <f t="shared" si="26"/>
        <v>4.7932691855999892</v>
      </c>
      <c r="AC19">
        <f t="shared" si="26"/>
        <v>4.8001122945204768</v>
      </c>
      <c r="AD19">
        <f t="shared" si="26"/>
        <v>4.8080507401691515</v>
      </c>
      <c r="AE19">
        <f t="shared" si="26"/>
        <v>4.8268838617322851</v>
      </c>
      <c r="AF19">
        <f t="shared" si="26"/>
        <v>4.8138903482012978</v>
      </c>
      <c r="AG19">
        <f t="shared" si="26"/>
        <v>4.8158890914599102</v>
      </c>
      <c r="AH19">
        <f t="shared" si="26"/>
        <v>4.8341524554404192</v>
      </c>
      <c r="AI19">
        <f t="shared" si="26"/>
        <v>4.8387058926824498</v>
      </c>
      <c r="AJ19">
        <f t="shared" si="26"/>
        <v>4.8369078616448808</v>
      </c>
      <c r="AK19">
        <f t="shared" si="26"/>
        <v>4.8418880338525287</v>
      </c>
      <c r="AL19">
        <f t="shared" si="26"/>
        <v>4.8650777034781951</v>
      </c>
      <c r="AM19">
        <f t="shared" si="26"/>
        <v>4.8489055613042504</v>
      </c>
      <c r="AN19">
        <f t="shared" si="26"/>
        <v>4.8500727243850701</v>
      </c>
      <c r="AO19">
        <f t="shared" si="26"/>
        <v>4.8538000074753613</v>
      </c>
      <c r="AP19">
        <f t="shared" si="26"/>
        <v>4.8739790049786409</v>
      </c>
      <c r="AQ19">
        <f t="shared" si="26"/>
        <v>4.8647777451811223</v>
      </c>
      <c r="AR19">
        <f t="shared" si="26"/>
        <v>4.8688244287320455</v>
      </c>
      <c r="AS19">
        <f t="shared" si="26"/>
        <v>4.8649263148775157</v>
      </c>
      <c r="AT19">
        <f t="shared" si="26"/>
        <v>4.887969548898881</v>
      </c>
      <c r="AU19">
        <f t="shared" si="26"/>
        <v>4.8625115745985266</v>
      </c>
      <c r="AV19">
        <f t="shared" si="26"/>
        <v>4.857602625840042</v>
      </c>
      <c r="AW19">
        <f t="shared" si="26"/>
        <v>4.8697891599039016</v>
      </c>
      <c r="AX19">
        <f t="shared" si="26"/>
        <v>4.8781112784976681</v>
      </c>
      <c r="AY19">
        <f t="shared" si="26"/>
        <v>4.8796267371672917</v>
      </c>
      <c r="AZ19">
        <f t="shared" si="26"/>
        <v>4.8663024532911825</v>
      </c>
      <c r="BA19">
        <f t="shared" si="26"/>
        <v>4.8770599738900682</v>
      </c>
      <c r="BB19">
        <f t="shared" si="26"/>
        <v>4.8724467064943573</v>
      </c>
      <c r="BC19">
        <f t="shared" si="26"/>
        <v>4.8691670496215007</v>
      </c>
      <c r="BD19">
        <f t="shared" si="26"/>
        <v>4.8570324064409371</v>
      </c>
      <c r="BE19">
        <f t="shared" si="26"/>
        <v>4.8595392017951982</v>
      </c>
      <c r="BF19">
        <f t="shared" si="26"/>
        <v>4.8481559591196737</v>
      </c>
      <c r="BG19">
        <f t="shared" si="26"/>
        <v>4.8330112441074338</v>
      </c>
      <c r="BH19">
        <f t="shared" si="26"/>
        <v>4.8315114565763615</v>
      </c>
      <c r="BI19">
        <f t="shared" si="26"/>
        <v>4.8180932140782948</v>
      </c>
      <c r="BJ19">
        <f t="shared" si="26"/>
        <v>4.8181466463923295</v>
      </c>
      <c r="BK19">
        <f t="shared" si="26"/>
        <v>4.8221649514074825</v>
      </c>
      <c r="BL19">
        <f t="shared" si="26"/>
        <v>4.8296321430599107</v>
      </c>
      <c r="BM19">
        <f t="shared" si="26"/>
        <v>4.8171591571838714</v>
      </c>
      <c r="BN19">
        <f t="shared" si="26"/>
        <v>4.8177343195009055</v>
      </c>
      <c r="BO19">
        <f t="shared" si="24"/>
        <v>4.8171120005231565</v>
      </c>
      <c r="BP19">
        <f t="shared" si="24"/>
        <v>4.8169918005871573</v>
      </c>
      <c r="BQ19">
        <f t="shared" si="24"/>
        <v>4.7975999240256098</v>
      </c>
      <c r="BR19">
        <f t="shared" si="24"/>
        <v>4.811684120346527</v>
      </c>
      <c r="BS19">
        <f t="shared" si="24"/>
        <v>4.7991706326621291</v>
      </c>
      <c r="BT19">
        <f t="shared" si="24"/>
        <v>4.815005650347695</v>
      </c>
      <c r="BU19">
        <f t="shared" si="24"/>
        <v>4.8091485892552894</v>
      </c>
      <c r="BV19">
        <f t="shared" si="24"/>
        <v>4.8245512072680263</v>
      </c>
      <c r="BW19">
        <f t="shared" si="24"/>
        <v>4.8304209198806403</v>
      </c>
      <c r="BX19">
        <f t="shared" si="24"/>
        <v>4.8206609332277797</v>
      </c>
      <c r="BY19">
        <f t="shared" si="24"/>
        <v>4.82887590836539</v>
      </c>
      <c r="BZ19">
        <f t="shared" si="24"/>
        <v>4.8383877076862039</v>
      </c>
      <c r="CA19">
        <f t="shared" si="24"/>
        <v>4.8497617953727845</v>
      </c>
      <c r="CB19">
        <f t="shared" si="24"/>
        <v>4.8469999776472807</v>
      </c>
      <c r="CC19">
        <f t="shared" si="24"/>
        <v>4.8306227011307703</v>
      </c>
      <c r="CD19">
        <f t="shared" si="24"/>
        <v>4.8479840435288448</v>
      </c>
      <c r="CE19">
        <f t="shared" si="24"/>
        <v>4.8435836593507107</v>
      </c>
      <c r="CF19">
        <f t="shared" si="24"/>
        <v>4.8217739106141408</v>
      </c>
      <c r="CG19">
        <f t="shared" si="24"/>
        <v>4.836436323869834</v>
      </c>
      <c r="CH19">
        <f t="shared" si="24"/>
        <v>4.8422471997270371</v>
      </c>
      <c r="CI19">
        <f t="shared" si="24"/>
        <v>4.8495812163332825</v>
      </c>
      <c r="CJ19">
        <f t="shared" si="24"/>
        <v>4.8394273223063307</v>
      </c>
      <c r="CK19">
        <f t="shared" si="24"/>
        <v>4.8572076304021259</v>
      </c>
      <c r="CL19">
        <f t="shared" si="24"/>
        <v>4.8523428246227454</v>
      </c>
      <c r="CM19">
        <f t="shared" si="24"/>
        <v>4.8636242857271013</v>
      </c>
      <c r="CN19">
        <f t="shared" si="24"/>
        <v>4.8661251579747065</v>
      </c>
      <c r="CO19">
        <f t="shared" si="24"/>
        <v>4.8727529777713086</v>
      </c>
      <c r="CP19">
        <f t="shared" si="24"/>
        <v>5.1282977424770406</v>
      </c>
      <c r="CQ19">
        <f t="shared" si="24"/>
        <v>5.1314922479073841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AFF3-70EE-4380-AD75-7DED6AA0BA93}">
  <dimension ref="A1:I564"/>
  <sheetViews>
    <sheetView workbookViewId="0">
      <selection activeCell="C100" sqref="C9:C100"/>
    </sheetView>
  </sheetViews>
  <sheetFormatPr defaultRowHeight="15" x14ac:dyDescent="0.25"/>
  <sheetData>
    <row r="1" spans="1:3" x14ac:dyDescent="0.25">
      <c r="A1" t="s">
        <v>616</v>
      </c>
      <c r="B1" t="s">
        <v>617</v>
      </c>
    </row>
    <row r="8" spans="1:3" x14ac:dyDescent="0.25">
      <c r="A8" t="s">
        <v>1161</v>
      </c>
      <c r="B8" t="s">
        <v>1162</v>
      </c>
      <c r="C8" t="s">
        <v>1163</v>
      </c>
    </row>
    <row r="9" spans="1:3" x14ac:dyDescent="0.25">
      <c r="A9" t="s">
        <v>263</v>
      </c>
      <c r="B9" s="25">
        <v>69.400000000000006</v>
      </c>
      <c r="C9">
        <f t="shared" ref="C9:C64" si="0">B9/100</f>
        <v>0.69400000000000006</v>
      </c>
    </row>
    <row r="10" spans="1:3" x14ac:dyDescent="0.25">
      <c r="A10" t="s">
        <v>264</v>
      </c>
      <c r="B10" s="25">
        <v>70</v>
      </c>
      <c r="C10">
        <f t="shared" si="0"/>
        <v>0.7</v>
      </c>
    </row>
    <row r="11" spans="1:3" x14ac:dyDescent="0.25">
      <c r="A11" t="s">
        <v>265</v>
      </c>
      <c r="B11" s="25">
        <v>70.3</v>
      </c>
      <c r="C11">
        <f t="shared" si="0"/>
        <v>0.70299999999999996</v>
      </c>
    </row>
    <row r="12" spans="1:3" x14ac:dyDescent="0.25">
      <c r="A12" t="s">
        <v>266</v>
      </c>
      <c r="B12" s="25">
        <v>70.599999999999994</v>
      </c>
      <c r="C12">
        <f t="shared" si="0"/>
        <v>0.70599999999999996</v>
      </c>
    </row>
    <row r="13" spans="1:3" x14ac:dyDescent="0.25">
      <c r="A13" t="s">
        <v>267</v>
      </c>
      <c r="B13" s="25">
        <v>70.5</v>
      </c>
      <c r="C13">
        <f t="shared" si="0"/>
        <v>0.70499999999999996</v>
      </c>
    </row>
    <row r="14" spans="1:3" x14ac:dyDescent="0.25">
      <c r="A14" t="s">
        <v>268</v>
      </c>
      <c r="B14" s="25">
        <v>71.3</v>
      </c>
      <c r="C14">
        <f t="shared" si="0"/>
        <v>0.71299999999999997</v>
      </c>
    </row>
    <row r="15" spans="1:3" x14ac:dyDescent="0.25">
      <c r="A15" t="s">
        <v>269</v>
      </c>
      <c r="B15" s="25">
        <v>71.2</v>
      </c>
      <c r="C15">
        <f t="shared" si="0"/>
        <v>0.71200000000000008</v>
      </c>
    </row>
    <row r="16" spans="1:3" x14ac:dyDescent="0.25">
      <c r="A16" t="s">
        <v>270</v>
      </c>
      <c r="B16" s="25">
        <v>71.599999999999994</v>
      </c>
      <c r="C16">
        <f t="shared" si="0"/>
        <v>0.71599999999999997</v>
      </c>
    </row>
    <row r="17" spans="1:3" x14ac:dyDescent="0.25">
      <c r="A17" t="s">
        <v>271</v>
      </c>
      <c r="B17" s="25">
        <v>71.599999999999994</v>
      </c>
      <c r="C17">
        <f t="shared" si="0"/>
        <v>0.71599999999999997</v>
      </c>
    </row>
    <row r="18" spans="1:3" x14ac:dyDescent="0.25">
      <c r="A18" t="s">
        <v>272</v>
      </c>
      <c r="B18" s="25">
        <v>72.3</v>
      </c>
      <c r="C18">
        <f t="shared" si="0"/>
        <v>0.72299999999999998</v>
      </c>
    </row>
    <row r="19" spans="1:3" x14ac:dyDescent="0.25">
      <c r="A19" t="s">
        <v>273</v>
      </c>
      <c r="B19" s="25">
        <v>72.099999999999994</v>
      </c>
      <c r="C19">
        <f t="shared" si="0"/>
        <v>0.72099999999999997</v>
      </c>
    </row>
    <row r="20" spans="1:3" x14ac:dyDescent="0.25">
      <c r="A20" t="s">
        <v>274</v>
      </c>
      <c r="B20" s="25">
        <v>72.5</v>
      </c>
      <c r="C20">
        <f t="shared" si="0"/>
        <v>0.72499999999999998</v>
      </c>
    </row>
    <row r="21" spans="1:3" x14ac:dyDescent="0.25">
      <c r="A21" t="s">
        <v>275</v>
      </c>
      <c r="B21" s="25">
        <v>72.099999999999994</v>
      </c>
      <c r="C21">
        <f t="shared" si="0"/>
        <v>0.72099999999999997</v>
      </c>
    </row>
    <row r="22" spans="1:3" x14ac:dyDescent="0.25">
      <c r="A22" t="s">
        <v>276</v>
      </c>
      <c r="B22" s="25">
        <v>72.7</v>
      </c>
      <c r="C22">
        <f t="shared" si="0"/>
        <v>0.72699999999999998</v>
      </c>
    </row>
    <row r="23" spans="1:3" x14ac:dyDescent="0.25">
      <c r="A23" t="s">
        <v>277</v>
      </c>
      <c r="B23" s="25">
        <v>72.7</v>
      </c>
      <c r="C23">
        <f t="shared" si="0"/>
        <v>0.72699999999999998</v>
      </c>
    </row>
    <row r="24" spans="1:3" x14ac:dyDescent="0.25">
      <c r="A24" t="s">
        <v>278</v>
      </c>
      <c r="B24" s="25">
        <v>73.2</v>
      </c>
      <c r="C24">
        <f t="shared" si="0"/>
        <v>0.73199999999999998</v>
      </c>
    </row>
    <row r="25" spans="1:3" x14ac:dyDescent="0.25">
      <c r="A25" t="s">
        <v>279</v>
      </c>
      <c r="B25" s="25">
        <v>72.8</v>
      </c>
      <c r="C25">
        <f t="shared" si="0"/>
        <v>0.72799999999999998</v>
      </c>
    </row>
    <row r="26" spans="1:3" x14ac:dyDescent="0.25">
      <c r="A26" t="s">
        <v>280</v>
      </c>
      <c r="B26" s="25">
        <v>73.8</v>
      </c>
      <c r="C26">
        <f t="shared" si="0"/>
        <v>0.73799999999999999</v>
      </c>
    </row>
    <row r="27" spans="1:3" x14ac:dyDescent="0.25">
      <c r="A27" t="s">
        <v>281</v>
      </c>
      <c r="B27" s="25">
        <v>73.8</v>
      </c>
      <c r="C27">
        <f t="shared" si="0"/>
        <v>0.73799999999999999</v>
      </c>
    </row>
    <row r="28" spans="1:3" x14ac:dyDescent="0.25">
      <c r="A28" t="s">
        <v>282</v>
      </c>
      <c r="B28" s="25">
        <v>73.900000000000006</v>
      </c>
      <c r="C28">
        <f t="shared" si="0"/>
        <v>0.7390000000000001</v>
      </c>
    </row>
    <row r="29" spans="1:3" x14ac:dyDescent="0.25">
      <c r="A29" t="s">
        <v>283</v>
      </c>
      <c r="B29" s="25">
        <v>73.900000000000006</v>
      </c>
      <c r="C29">
        <f t="shared" si="0"/>
        <v>0.7390000000000001</v>
      </c>
    </row>
    <row r="30" spans="1:3" x14ac:dyDescent="0.25">
      <c r="A30" t="s">
        <v>284</v>
      </c>
      <c r="B30" s="25">
        <v>74.5</v>
      </c>
      <c r="C30">
        <f t="shared" si="0"/>
        <v>0.745</v>
      </c>
    </row>
    <row r="31" spans="1:3" x14ac:dyDescent="0.25">
      <c r="A31" t="s">
        <v>285</v>
      </c>
      <c r="B31" s="25">
        <v>74.599999999999994</v>
      </c>
      <c r="C31">
        <f t="shared" si="0"/>
        <v>0.746</v>
      </c>
    </row>
    <row r="32" spans="1:3" x14ac:dyDescent="0.25">
      <c r="A32" t="s">
        <v>286</v>
      </c>
      <c r="B32" s="25">
        <v>75</v>
      </c>
      <c r="C32">
        <f t="shared" si="0"/>
        <v>0.75</v>
      </c>
    </row>
    <row r="33" spans="1:3" x14ac:dyDescent="0.25">
      <c r="A33" t="s">
        <v>287</v>
      </c>
      <c r="B33" s="25">
        <v>75</v>
      </c>
      <c r="C33">
        <f t="shared" si="0"/>
        <v>0.75</v>
      </c>
    </row>
    <row r="34" spans="1:3" x14ac:dyDescent="0.25">
      <c r="A34" t="s">
        <v>288</v>
      </c>
      <c r="B34" s="25">
        <v>75.5</v>
      </c>
      <c r="C34">
        <f t="shared" si="0"/>
        <v>0.755</v>
      </c>
    </row>
    <row r="35" spans="1:3" x14ac:dyDescent="0.25">
      <c r="A35" t="s">
        <v>289</v>
      </c>
      <c r="B35" s="25">
        <v>75.599999999999994</v>
      </c>
      <c r="C35">
        <f t="shared" si="0"/>
        <v>0.75599999999999989</v>
      </c>
    </row>
    <row r="36" spans="1:3" x14ac:dyDescent="0.25">
      <c r="A36" t="s">
        <v>290</v>
      </c>
      <c r="B36" s="25">
        <v>76</v>
      </c>
      <c r="C36">
        <f t="shared" si="0"/>
        <v>0.76</v>
      </c>
    </row>
    <row r="37" spans="1:3" x14ac:dyDescent="0.25">
      <c r="A37" t="s">
        <v>291</v>
      </c>
      <c r="B37" s="25">
        <v>75.900000000000006</v>
      </c>
      <c r="C37">
        <f t="shared" si="0"/>
        <v>0.75900000000000001</v>
      </c>
    </row>
    <row r="38" spans="1:3" x14ac:dyDescent="0.25">
      <c r="A38" t="s">
        <v>292</v>
      </c>
      <c r="B38" s="25">
        <v>76.5</v>
      </c>
      <c r="C38">
        <f t="shared" si="0"/>
        <v>0.76500000000000001</v>
      </c>
    </row>
    <row r="39" spans="1:3" x14ac:dyDescent="0.25">
      <c r="A39" t="s">
        <v>293</v>
      </c>
      <c r="B39" s="25">
        <v>76.599999999999994</v>
      </c>
      <c r="C39">
        <f t="shared" si="0"/>
        <v>0.7659999999999999</v>
      </c>
    </row>
    <row r="40" spans="1:3" x14ac:dyDescent="0.25">
      <c r="A40" t="s">
        <v>294</v>
      </c>
      <c r="B40" s="25">
        <v>77.099999999999994</v>
      </c>
      <c r="C40">
        <f t="shared" si="0"/>
        <v>0.77099999999999991</v>
      </c>
    </row>
    <row r="41" spans="1:3" x14ac:dyDescent="0.25">
      <c r="A41" t="s">
        <v>295</v>
      </c>
      <c r="B41" s="25">
        <v>77.3</v>
      </c>
      <c r="C41">
        <f t="shared" si="0"/>
        <v>0.77300000000000002</v>
      </c>
    </row>
    <row r="42" spans="1:3" x14ac:dyDescent="0.25">
      <c r="A42" t="s">
        <v>296</v>
      </c>
      <c r="B42" s="25">
        <v>78</v>
      </c>
      <c r="C42">
        <f t="shared" si="0"/>
        <v>0.78</v>
      </c>
    </row>
    <row r="43" spans="1:3" x14ac:dyDescent="0.25">
      <c r="A43" t="s">
        <v>297</v>
      </c>
      <c r="B43" s="25">
        <v>78.400000000000006</v>
      </c>
      <c r="C43">
        <f t="shared" si="0"/>
        <v>0.78400000000000003</v>
      </c>
    </row>
    <row r="44" spans="1:3" x14ac:dyDescent="0.25">
      <c r="A44" t="s">
        <v>298</v>
      </c>
      <c r="B44" s="25">
        <v>78.8</v>
      </c>
      <c r="C44">
        <f t="shared" si="0"/>
        <v>0.78799999999999992</v>
      </c>
    </row>
    <row r="45" spans="1:3" x14ac:dyDescent="0.25">
      <c r="A45" t="s">
        <v>299</v>
      </c>
      <c r="B45" s="25">
        <v>78.7</v>
      </c>
      <c r="C45">
        <f t="shared" si="0"/>
        <v>0.78700000000000003</v>
      </c>
    </row>
    <row r="46" spans="1:3" x14ac:dyDescent="0.25">
      <c r="A46" t="s">
        <v>300</v>
      </c>
      <c r="B46" s="25">
        <v>79.8</v>
      </c>
      <c r="C46">
        <f t="shared" si="0"/>
        <v>0.79799999999999993</v>
      </c>
    </row>
    <row r="47" spans="1:3" x14ac:dyDescent="0.25">
      <c r="A47" t="s">
        <v>301</v>
      </c>
      <c r="B47" s="25">
        <v>80.3</v>
      </c>
      <c r="C47">
        <f t="shared" si="0"/>
        <v>0.80299999999999994</v>
      </c>
    </row>
    <row r="48" spans="1:3" x14ac:dyDescent="0.25">
      <c r="A48" t="s">
        <v>302</v>
      </c>
      <c r="B48" s="25">
        <v>80.900000000000006</v>
      </c>
      <c r="C48">
        <f t="shared" si="0"/>
        <v>0.80900000000000005</v>
      </c>
    </row>
    <row r="49" spans="1:3" x14ac:dyDescent="0.25">
      <c r="A49" t="s">
        <v>303</v>
      </c>
      <c r="B49" s="25">
        <v>81</v>
      </c>
      <c r="C49">
        <f t="shared" si="0"/>
        <v>0.81</v>
      </c>
    </row>
    <row r="50" spans="1:3" x14ac:dyDescent="0.25">
      <c r="A50" t="s">
        <v>304</v>
      </c>
      <c r="B50" s="25">
        <v>81.8</v>
      </c>
      <c r="C50">
        <f t="shared" si="0"/>
        <v>0.81799999999999995</v>
      </c>
    </row>
    <row r="51" spans="1:3" x14ac:dyDescent="0.25">
      <c r="A51" t="s">
        <v>305</v>
      </c>
      <c r="B51" s="25">
        <v>81.7</v>
      </c>
      <c r="C51">
        <f t="shared" si="0"/>
        <v>0.81700000000000006</v>
      </c>
    </row>
    <row r="52" spans="1:3" x14ac:dyDescent="0.25">
      <c r="A52" t="s">
        <v>306</v>
      </c>
      <c r="B52" s="25">
        <v>82.6</v>
      </c>
      <c r="C52">
        <f t="shared" si="0"/>
        <v>0.82599999999999996</v>
      </c>
    </row>
    <row r="53" spans="1:3" x14ac:dyDescent="0.25">
      <c r="A53" t="s">
        <v>307</v>
      </c>
      <c r="B53" s="25">
        <v>82.9</v>
      </c>
      <c r="C53">
        <f t="shared" si="0"/>
        <v>0.82900000000000007</v>
      </c>
    </row>
    <row r="54" spans="1:3" x14ac:dyDescent="0.25">
      <c r="A54" t="s">
        <v>308</v>
      </c>
      <c r="B54" s="25">
        <v>84.6</v>
      </c>
      <c r="C54">
        <f t="shared" si="0"/>
        <v>0.84599999999999997</v>
      </c>
    </row>
    <row r="55" spans="1:3" x14ac:dyDescent="0.25">
      <c r="A55" t="s">
        <v>309</v>
      </c>
      <c r="B55" s="25">
        <v>85.7</v>
      </c>
      <c r="C55">
        <f t="shared" si="0"/>
        <v>0.85699999999999998</v>
      </c>
    </row>
    <row r="56" spans="1:3" x14ac:dyDescent="0.25">
      <c r="A56" t="s">
        <v>310</v>
      </c>
      <c r="B56" s="25">
        <v>85.8</v>
      </c>
      <c r="C56">
        <f t="shared" si="0"/>
        <v>0.85799999999999998</v>
      </c>
    </row>
    <row r="57" spans="1:3" x14ac:dyDescent="0.25">
      <c r="A57" t="s">
        <v>311</v>
      </c>
      <c r="B57" s="25">
        <v>85.4</v>
      </c>
      <c r="C57">
        <f t="shared" si="0"/>
        <v>0.85400000000000009</v>
      </c>
    </row>
    <row r="58" spans="1:3" x14ac:dyDescent="0.25">
      <c r="A58" t="s">
        <v>312</v>
      </c>
      <c r="B58" s="25">
        <v>86.4</v>
      </c>
      <c r="C58">
        <f t="shared" si="0"/>
        <v>0.8640000000000001</v>
      </c>
    </row>
    <row r="59" spans="1:3" x14ac:dyDescent="0.25">
      <c r="A59" t="s">
        <v>313</v>
      </c>
      <c r="B59" s="25">
        <v>86.9</v>
      </c>
      <c r="C59">
        <f t="shared" si="0"/>
        <v>0.86900000000000011</v>
      </c>
    </row>
    <row r="60" spans="1:3" x14ac:dyDescent="0.25">
      <c r="A60" t="s">
        <v>314</v>
      </c>
      <c r="B60" s="25">
        <v>87.6</v>
      </c>
      <c r="C60">
        <f t="shared" si="0"/>
        <v>0.87599999999999989</v>
      </c>
    </row>
    <row r="61" spans="1:3" x14ac:dyDescent="0.25">
      <c r="A61" t="s">
        <v>315</v>
      </c>
      <c r="B61" s="25">
        <v>88.2</v>
      </c>
      <c r="C61">
        <f t="shared" si="0"/>
        <v>0.88200000000000001</v>
      </c>
    </row>
    <row r="62" spans="1:3" x14ac:dyDescent="0.25">
      <c r="A62" t="s">
        <v>316</v>
      </c>
      <c r="B62" s="25">
        <v>89.3</v>
      </c>
      <c r="C62">
        <f t="shared" si="0"/>
        <v>0.89300000000000002</v>
      </c>
    </row>
    <row r="63" spans="1:3" x14ac:dyDescent="0.25">
      <c r="A63" t="s">
        <v>317</v>
      </c>
      <c r="B63" s="25">
        <v>89.6</v>
      </c>
      <c r="C63">
        <f t="shared" si="0"/>
        <v>0.89599999999999991</v>
      </c>
    </row>
    <row r="64" spans="1:3" x14ac:dyDescent="0.25">
      <c r="A64" t="s">
        <v>318</v>
      </c>
      <c r="B64" s="25">
        <v>90.5</v>
      </c>
      <c r="C64">
        <f t="shared" si="0"/>
        <v>0.90500000000000003</v>
      </c>
    </row>
    <row r="65" spans="1:3" x14ac:dyDescent="0.25">
      <c r="A65" t="s">
        <v>319</v>
      </c>
      <c r="B65" s="25">
        <v>91.8</v>
      </c>
      <c r="C65">
        <f t="shared" ref="C65:C128" si="1">B65/100</f>
        <v>0.91799999999999993</v>
      </c>
    </row>
    <row r="66" spans="1:3" x14ac:dyDescent="0.25">
      <c r="A66" t="s">
        <v>320</v>
      </c>
      <c r="B66" s="25">
        <v>93.3</v>
      </c>
      <c r="C66">
        <f t="shared" si="1"/>
        <v>0.93299999999999994</v>
      </c>
    </row>
    <row r="67" spans="1:3" x14ac:dyDescent="0.25">
      <c r="A67" t="s">
        <v>321</v>
      </c>
      <c r="B67" s="25">
        <v>93.8</v>
      </c>
      <c r="C67">
        <f t="shared" si="1"/>
        <v>0.93799999999999994</v>
      </c>
    </row>
    <row r="68" spans="1:3" x14ac:dyDescent="0.25">
      <c r="A68" t="s">
        <v>322</v>
      </c>
      <c r="B68" s="25">
        <v>94.7</v>
      </c>
      <c r="C68">
        <f t="shared" si="1"/>
        <v>0.94700000000000006</v>
      </c>
    </row>
    <row r="69" spans="1:3" x14ac:dyDescent="0.25">
      <c r="A69" t="s">
        <v>323</v>
      </c>
      <c r="B69" s="25">
        <v>95.1</v>
      </c>
      <c r="C69">
        <f t="shared" si="1"/>
        <v>0.95099999999999996</v>
      </c>
    </row>
    <row r="70" spans="1:3" x14ac:dyDescent="0.25">
      <c r="A70" t="s">
        <v>324</v>
      </c>
      <c r="B70" s="25">
        <v>95.8</v>
      </c>
      <c r="C70">
        <f t="shared" si="1"/>
        <v>0.95799999999999996</v>
      </c>
    </row>
    <row r="71" spans="1:3" x14ac:dyDescent="0.25">
      <c r="A71" t="s">
        <v>325</v>
      </c>
      <c r="B71" s="25">
        <v>96.1</v>
      </c>
      <c r="C71">
        <f t="shared" si="1"/>
        <v>0.96099999999999997</v>
      </c>
    </row>
    <row r="72" spans="1:3" x14ac:dyDescent="0.25">
      <c r="A72" t="s">
        <v>326</v>
      </c>
      <c r="B72" s="25">
        <v>97.3</v>
      </c>
      <c r="C72">
        <f t="shared" si="1"/>
        <v>0.97299999999999998</v>
      </c>
    </row>
    <row r="73" spans="1:3" x14ac:dyDescent="0.25">
      <c r="A73" t="s">
        <v>327</v>
      </c>
      <c r="B73" s="25">
        <v>97.7</v>
      </c>
      <c r="C73">
        <f t="shared" si="1"/>
        <v>0.97699999999999998</v>
      </c>
    </row>
    <row r="74" spans="1:3" x14ac:dyDescent="0.25">
      <c r="A74" t="s">
        <v>328</v>
      </c>
      <c r="B74" s="25">
        <v>98.4</v>
      </c>
      <c r="C74">
        <f t="shared" si="1"/>
        <v>0.9840000000000001</v>
      </c>
    </row>
    <row r="75" spans="1:3" x14ac:dyDescent="0.25">
      <c r="A75" t="s">
        <v>329</v>
      </c>
      <c r="B75" s="25">
        <v>98.7</v>
      </c>
      <c r="C75">
        <f t="shared" si="1"/>
        <v>0.98699999999999999</v>
      </c>
    </row>
    <row r="76" spans="1:3" x14ac:dyDescent="0.25">
      <c r="A76" t="s">
        <v>330</v>
      </c>
      <c r="B76" s="25">
        <v>99.3</v>
      </c>
      <c r="C76">
        <f t="shared" si="1"/>
        <v>0.99299999999999999</v>
      </c>
    </row>
    <row r="77" spans="1:3" x14ac:dyDescent="0.25">
      <c r="A77" t="s">
        <v>331</v>
      </c>
      <c r="B77" s="25">
        <v>99.4</v>
      </c>
      <c r="C77">
        <f t="shared" si="1"/>
        <v>0.99400000000000011</v>
      </c>
    </row>
    <row r="78" spans="1:3" x14ac:dyDescent="0.25">
      <c r="A78" t="s">
        <v>332</v>
      </c>
      <c r="B78" s="25">
        <v>100.1</v>
      </c>
      <c r="C78">
        <f t="shared" si="1"/>
        <v>1.0009999999999999</v>
      </c>
    </row>
    <row r="79" spans="1:3" x14ac:dyDescent="0.25">
      <c r="A79" t="s">
        <v>333</v>
      </c>
      <c r="B79" s="25">
        <v>100.1</v>
      </c>
      <c r="C79">
        <f t="shared" si="1"/>
        <v>1.0009999999999999</v>
      </c>
    </row>
    <row r="80" spans="1:3" x14ac:dyDescent="0.25">
      <c r="A80" t="s">
        <v>334</v>
      </c>
      <c r="B80" s="25">
        <v>100.2</v>
      </c>
      <c r="C80">
        <f t="shared" si="1"/>
        <v>1.002</v>
      </c>
    </row>
    <row r="81" spans="1:9" x14ac:dyDescent="0.25">
      <c r="A81" t="s">
        <v>335</v>
      </c>
      <c r="B81" s="25">
        <v>99.5</v>
      </c>
      <c r="C81">
        <f t="shared" si="1"/>
        <v>0.995</v>
      </c>
    </row>
    <row r="82" spans="1:9" x14ac:dyDescent="0.25">
      <c r="A82" t="s">
        <v>336</v>
      </c>
      <c r="B82" s="25">
        <v>100.1</v>
      </c>
      <c r="C82">
        <f t="shared" si="1"/>
        <v>1.0009999999999999</v>
      </c>
      <c r="I82" s="25"/>
    </row>
    <row r="83" spans="1:9" x14ac:dyDescent="0.25">
      <c r="A83" t="s">
        <v>337</v>
      </c>
      <c r="B83" s="25">
        <v>100.1</v>
      </c>
      <c r="C83">
        <f t="shared" si="1"/>
        <v>1.0009999999999999</v>
      </c>
      <c r="I83" s="25"/>
    </row>
    <row r="84" spans="1:9" x14ac:dyDescent="0.25">
      <c r="A84" t="s">
        <v>338</v>
      </c>
      <c r="B84" s="25">
        <v>100.3</v>
      </c>
      <c r="C84">
        <f t="shared" si="1"/>
        <v>1.0029999999999999</v>
      </c>
      <c r="I84" s="25"/>
    </row>
    <row r="85" spans="1:9" x14ac:dyDescent="0.25">
      <c r="A85" t="s">
        <v>339</v>
      </c>
      <c r="B85" s="25">
        <v>99.8</v>
      </c>
      <c r="C85">
        <f t="shared" si="1"/>
        <v>0.998</v>
      </c>
      <c r="I85" s="25"/>
    </row>
    <row r="86" spans="1:9" x14ac:dyDescent="0.25">
      <c r="A86" t="s">
        <v>340</v>
      </c>
      <c r="B86" s="25">
        <v>100.4</v>
      </c>
      <c r="C86">
        <f t="shared" si="1"/>
        <v>1.004</v>
      </c>
      <c r="I86" s="34"/>
    </row>
    <row r="87" spans="1:9" x14ac:dyDescent="0.25">
      <c r="A87" t="s">
        <v>341</v>
      </c>
      <c r="B87" s="25">
        <v>100.9</v>
      </c>
      <c r="C87">
        <f t="shared" si="1"/>
        <v>1.0090000000000001</v>
      </c>
    </row>
    <row r="88" spans="1:9" x14ac:dyDescent="0.25">
      <c r="A88" t="s">
        <v>342</v>
      </c>
      <c r="B88" s="25">
        <v>101.5</v>
      </c>
      <c r="C88">
        <f t="shared" si="1"/>
        <v>1.0149999999999999</v>
      </c>
    </row>
    <row r="89" spans="1:9" x14ac:dyDescent="0.25">
      <c r="A89" t="s">
        <v>343</v>
      </c>
      <c r="B89" s="25">
        <v>102</v>
      </c>
      <c r="C89">
        <f t="shared" si="1"/>
        <v>1.02</v>
      </c>
    </row>
    <row r="90" spans="1:9" x14ac:dyDescent="0.25">
      <c r="A90" t="s">
        <v>344</v>
      </c>
      <c r="B90" s="25">
        <v>103.2</v>
      </c>
      <c r="C90">
        <f t="shared" si="1"/>
        <v>1.032</v>
      </c>
    </row>
    <row r="91" spans="1:9" x14ac:dyDescent="0.25">
      <c r="A91" t="s">
        <v>345</v>
      </c>
      <c r="B91" s="25">
        <v>103.7</v>
      </c>
      <c r="C91">
        <f t="shared" si="1"/>
        <v>1.0369999999999999</v>
      </c>
    </row>
    <row r="92" spans="1:9" x14ac:dyDescent="0.25">
      <c r="A92" t="s">
        <v>346</v>
      </c>
      <c r="B92" s="25">
        <v>104.6</v>
      </c>
      <c r="C92">
        <f t="shared" si="1"/>
        <v>1.046</v>
      </c>
    </row>
    <row r="93" spans="1:9" x14ac:dyDescent="0.25">
      <c r="A93" t="s">
        <v>347</v>
      </c>
      <c r="B93" s="25">
        <v>104.7</v>
      </c>
      <c r="C93">
        <f t="shared" si="1"/>
        <v>1.0469999999999999</v>
      </c>
    </row>
    <row r="94" spans="1:9" x14ac:dyDescent="0.25">
      <c r="A94" t="s">
        <v>348</v>
      </c>
      <c r="B94" s="25">
        <v>105.7</v>
      </c>
      <c r="C94">
        <f t="shared" si="1"/>
        <v>1.0569999999999999</v>
      </c>
    </row>
    <row r="95" spans="1:9" x14ac:dyDescent="0.25">
      <c r="A95" t="s">
        <v>349</v>
      </c>
      <c r="B95" s="25">
        <v>106.3</v>
      </c>
      <c r="C95">
        <f t="shared" si="1"/>
        <v>1.0629999999999999</v>
      </c>
    </row>
    <row r="96" spans="1:9" x14ac:dyDescent="0.25">
      <c r="A96" t="s">
        <v>350</v>
      </c>
      <c r="B96" s="25">
        <v>106.9</v>
      </c>
      <c r="C96">
        <f t="shared" si="1"/>
        <v>1.069</v>
      </c>
    </row>
    <row r="97" spans="1:3" x14ac:dyDescent="0.25">
      <c r="A97" t="s">
        <v>351</v>
      </c>
      <c r="B97" s="25">
        <v>106.7</v>
      </c>
      <c r="C97">
        <f t="shared" si="1"/>
        <v>1.0669999999999999</v>
      </c>
    </row>
    <row r="98" spans="1:3" x14ac:dyDescent="0.25">
      <c r="A98" t="s">
        <v>352</v>
      </c>
      <c r="B98" s="25">
        <v>107.8</v>
      </c>
      <c r="C98">
        <f t="shared" si="1"/>
        <v>1.0780000000000001</v>
      </c>
    </row>
    <row r="99" spans="1:3" x14ac:dyDescent="0.25">
      <c r="A99" t="s">
        <v>353</v>
      </c>
      <c r="B99" s="25">
        <v>108.3</v>
      </c>
      <c r="C99">
        <f t="shared" si="1"/>
        <v>1.083</v>
      </c>
    </row>
    <row r="100" spans="1:3" x14ac:dyDescent="0.25">
      <c r="A100" t="s">
        <v>354</v>
      </c>
      <c r="B100" s="25">
        <v>108.5</v>
      </c>
      <c r="C100">
        <f t="shared" si="1"/>
        <v>1.085</v>
      </c>
    </row>
    <row r="101" spans="1:3" x14ac:dyDescent="0.25">
      <c r="A101" t="s">
        <v>360</v>
      </c>
      <c r="B101" s="25">
        <v>108.5</v>
      </c>
      <c r="C101">
        <f t="shared" si="1"/>
        <v>1.085</v>
      </c>
    </row>
    <row r="102" spans="1:3" x14ac:dyDescent="0.25">
      <c r="A102" t="s">
        <v>361</v>
      </c>
      <c r="B102" s="25">
        <v>108.5</v>
      </c>
      <c r="C102">
        <f t="shared" si="1"/>
        <v>1.085</v>
      </c>
    </row>
    <row r="103" spans="1:3" x14ac:dyDescent="0.25">
      <c r="A103" t="s">
        <v>362</v>
      </c>
      <c r="B103" s="25">
        <v>108.9</v>
      </c>
      <c r="C103">
        <f t="shared" si="1"/>
        <v>1.089</v>
      </c>
    </row>
    <row r="104" spans="1:3" x14ac:dyDescent="0.25">
      <c r="A104" t="s">
        <v>363</v>
      </c>
      <c r="B104" s="25">
        <v>109</v>
      </c>
      <c r="C104">
        <f t="shared" si="1"/>
        <v>1.0900000000000001</v>
      </c>
    </row>
    <row r="105" spans="1:3" x14ac:dyDescent="0.25">
      <c r="A105" t="s">
        <v>364</v>
      </c>
      <c r="B105" s="25">
        <v>109.2</v>
      </c>
      <c r="C105">
        <f t="shared" si="1"/>
        <v>1.0920000000000001</v>
      </c>
    </row>
    <row r="106" spans="1:3" x14ac:dyDescent="0.25">
      <c r="A106" t="s">
        <v>365</v>
      </c>
      <c r="B106" s="25">
        <v>110.7</v>
      </c>
      <c r="C106">
        <f t="shared" si="1"/>
        <v>1.107</v>
      </c>
    </row>
    <row r="107" spans="1:3" x14ac:dyDescent="0.25">
      <c r="A107" t="s">
        <v>366</v>
      </c>
      <c r="B107" s="25">
        <v>111.9</v>
      </c>
      <c r="C107">
        <f t="shared" si="1"/>
        <v>1.119</v>
      </c>
    </row>
    <row r="108" spans="1:3" x14ac:dyDescent="0.25">
      <c r="A108" t="s">
        <v>704</v>
      </c>
      <c r="B108" s="25">
        <v>114.4</v>
      </c>
      <c r="C108">
        <f t="shared" si="1"/>
        <v>1.1440000000000001</v>
      </c>
    </row>
    <row r="109" spans="1:3" x14ac:dyDescent="0.25">
      <c r="A109" t="s">
        <v>705</v>
      </c>
      <c r="B109" s="25">
        <v>115.9</v>
      </c>
      <c r="C109">
        <f t="shared" si="1"/>
        <v>1.159</v>
      </c>
    </row>
    <row r="110" spans="1:3" x14ac:dyDescent="0.25">
      <c r="A110" t="s">
        <v>706</v>
      </c>
      <c r="B110" s="25">
        <v>120.9</v>
      </c>
      <c r="C110">
        <f t="shared" si="1"/>
        <v>1.2090000000000001</v>
      </c>
    </row>
    <row r="111" spans="1:3" x14ac:dyDescent="0.25">
      <c r="A111" t="s">
        <v>707</v>
      </c>
      <c r="B111" s="25">
        <v>123.2</v>
      </c>
      <c r="C111">
        <f t="shared" si="1"/>
        <v>1.232</v>
      </c>
    </row>
    <row r="112" spans="1:3" x14ac:dyDescent="0.25">
      <c r="A112" t="s">
        <v>708</v>
      </c>
      <c r="B112" s="25">
        <v>126.7</v>
      </c>
      <c r="C112">
        <f t="shared" si="1"/>
        <v>1.2670000000000001</v>
      </c>
    </row>
    <row r="113" spans="1:3" x14ac:dyDescent="0.25">
      <c r="A113" t="s">
        <v>709</v>
      </c>
      <c r="B113" s="25">
        <v>127.7</v>
      </c>
      <c r="C113">
        <f t="shared" si="1"/>
        <v>1.2770000000000001</v>
      </c>
    </row>
    <row r="114" spans="1:3" x14ac:dyDescent="0.25">
      <c r="A114" t="s">
        <v>710</v>
      </c>
      <c r="B114" s="25">
        <v>131.1</v>
      </c>
      <c r="C114">
        <f t="shared" si="1"/>
        <v>1.3109999999999999</v>
      </c>
    </row>
    <row r="115" spans="1:3" x14ac:dyDescent="0.25">
      <c r="A115" t="s">
        <v>711</v>
      </c>
      <c r="B115" s="25">
        <v>131.4</v>
      </c>
      <c r="C115">
        <f t="shared" si="1"/>
        <v>1.3140000000000001</v>
      </c>
    </row>
    <row r="116" spans="1:3" x14ac:dyDescent="0.25">
      <c r="A116" t="s">
        <v>712</v>
      </c>
      <c r="B116" s="25">
        <v>132</v>
      </c>
      <c r="C116">
        <f t="shared" si="1"/>
        <v>1.32</v>
      </c>
    </row>
    <row r="117" spans="1:3" x14ac:dyDescent="0.25">
      <c r="A117" t="s">
        <v>713</v>
      </c>
      <c r="B117" s="25">
        <v>132.30000000000001</v>
      </c>
      <c r="C117">
        <f t="shared" si="1"/>
        <v>1.3230000000000002</v>
      </c>
    </row>
    <row r="118" spans="1:3" x14ac:dyDescent="0.25">
      <c r="A118" t="s">
        <v>714</v>
      </c>
      <c r="B118" s="25">
        <v>133.80000000000001</v>
      </c>
      <c r="C118">
        <f t="shared" si="1"/>
        <v>1.3380000000000001</v>
      </c>
    </row>
    <row r="119" spans="1:3" x14ac:dyDescent="0.25">
      <c r="A119" t="s">
        <v>715</v>
      </c>
      <c r="B119" s="25">
        <v>134.1</v>
      </c>
      <c r="C119">
        <f t="shared" si="1"/>
        <v>1.341</v>
      </c>
    </row>
    <row r="120" spans="1:3" x14ac:dyDescent="0.25">
      <c r="A120" t="s">
        <v>716</v>
      </c>
      <c r="B120" s="25">
        <v>135.19999999999999</v>
      </c>
      <c r="C120">
        <f t="shared" si="1"/>
        <v>1.3519999999999999</v>
      </c>
    </row>
    <row r="121" spans="1:3" x14ac:dyDescent="0.25">
      <c r="A121" t="s">
        <v>717</v>
      </c>
      <c r="B121" s="25">
        <v>48.4</v>
      </c>
      <c r="C121">
        <f t="shared" si="1"/>
        <v>0.48399999999999999</v>
      </c>
    </row>
    <row r="122" spans="1:3" x14ac:dyDescent="0.25">
      <c r="A122" t="s">
        <v>718</v>
      </c>
      <c r="B122" s="25">
        <v>48.6</v>
      </c>
      <c r="C122">
        <f t="shared" si="1"/>
        <v>0.48599999999999999</v>
      </c>
    </row>
    <row r="123" spans="1:3" x14ac:dyDescent="0.25">
      <c r="A123" t="s">
        <v>719</v>
      </c>
      <c r="B123" s="25">
        <v>48.7</v>
      </c>
      <c r="C123">
        <f t="shared" si="1"/>
        <v>0.48700000000000004</v>
      </c>
    </row>
    <row r="124" spans="1:3" x14ac:dyDescent="0.25">
      <c r="A124" t="s">
        <v>720</v>
      </c>
      <c r="B124" s="25">
        <v>49.3</v>
      </c>
      <c r="C124">
        <f t="shared" si="1"/>
        <v>0.49299999999999999</v>
      </c>
    </row>
    <row r="125" spans="1:3" x14ac:dyDescent="0.25">
      <c r="A125" t="s">
        <v>721</v>
      </c>
      <c r="B125" s="25">
        <v>49.5</v>
      </c>
      <c r="C125">
        <f t="shared" si="1"/>
        <v>0.495</v>
      </c>
    </row>
    <row r="126" spans="1:3" x14ac:dyDescent="0.25">
      <c r="A126" t="s">
        <v>722</v>
      </c>
      <c r="B126" s="25">
        <v>49.7</v>
      </c>
      <c r="C126">
        <f t="shared" si="1"/>
        <v>0.49700000000000005</v>
      </c>
    </row>
    <row r="127" spans="1:3" x14ac:dyDescent="0.25">
      <c r="A127" t="s">
        <v>723</v>
      </c>
      <c r="B127" s="25">
        <v>49.7</v>
      </c>
      <c r="C127">
        <f t="shared" si="1"/>
        <v>0.49700000000000005</v>
      </c>
    </row>
    <row r="128" spans="1:3" x14ac:dyDescent="0.25">
      <c r="A128" t="s">
        <v>724</v>
      </c>
      <c r="B128" s="25">
        <v>49.9</v>
      </c>
      <c r="C128">
        <f t="shared" si="1"/>
        <v>0.499</v>
      </c>
    </row>
    <row r="129" spans="1:3" x14ac:dyDescent="0.25">
      <c r="A129" t="s">
        <v>725</v>
      </c>
      <c r="B129" s="25">
        <v>50.1</v>
      </c>
      <c r="C129">
        <f t="shared" ref="C129:C192" si="2">B129/100</f>
        <v>0.501</v>
      </c>
    </row>
    <row r="130" spans="1:3" x14ac:dyDescent="0.25">
      <c r="A130" t="s">
        <v>726</v>
      </c>
      <c r="B130" s="25">
        <v>50.3</v>
      </c>
      <c r="C130">
        <f t="shared" si="2"/>
        <v>0.503</v>
      </c>
    </row>
    <row r="131" spans="1:3" x14ac:dyDescent="0.25">
      <c r="A131" t="s">
        <v>727</v>
      </c>
      <c r="B131" s="25">
        <v>50.5</v>
      </c>
      <c r="C131">
        <f t="shared" si="2"/>
        <v>0.505</v>
      </c>
    </row>
    <row r="132" spans="1:3" x14ac:dyDescent="0.25">
      <c r="A132" t="s">
        <v>728</v>
      </c>
      <c r="B132" s="25">
        <v>50.6</v>
      </c>
      <c r="C132">
        <f t="shared" si="2"/>
        <v>0.50600000000000001</v>
      </c>
    </row>
    <row r="133" spans="1:3" x14ac:dyDescent="0.25">
      <c r="A133" t="s">
        <v>729</v>
      </c>
      <c r="B133" s="25">
        <v>50.8</v>
      </c>
      <c r="C133">
        <f t="shared" si="2"/>
        <v>0.50800000000000001</v>
      </c>
    </row>
    <row r="134" spans="1:3" x14ac:dyDescent="0.25">
      <c r="A134" t="s">
        <v>730</v>
      </c>
      <c r="B134" s="25">
        <v>51</v>
      </c>
      <c r="C134">
        <f t="shared" si="2"/>
        <v>0.51</v>
      </c>
    </row>
    <row r="135" spans="1:3" x14ac:dyDescent="0.25">
      <c r="A135" t="s">
        <v>731</v>
      </c>
      <c r="B135" s="25">
        <v>51.2</v>
      </c>
      <c r="C135">
        <f t="shared" si="2"/>
        <v>0.51200000000000001</v>
      </c>
    </row>
    <row r="136" spans="1:3" x14ac:dyDescent="0.25">
      <c r="A136" t="s">
        <v>732</v>
      </c>
      <c r="B136" s="25">
        <v>51.9</v>
      </c>
      <c r="C136">
        <f t="shared" si="2"/>
        <v>0.51900000000000002</v>
      </c>
    </row>
    <row r="137" spans="1:3" x14ac:dyDescent="0.25">
      <c r="A137" t="s">
        <v>733</v>
      </c>
      <c r="B137" s="25">
        <v>52.2</v>
      </c>
      <c r="C137">
        <f t="shared" si="2"/>
        <v>0.52200000000000002</v>
      </c>
    </row>
    <row r="138" spans="1:3" x14ac:dyDescent="0.25">
      <c r="A138" t="s">
        <v>734</v>
      </c>
      <c r="B138" s="25">
        <v>52.3</v>
      </c>
      <c r="C138">
        <f t="shared" si="2"/>
        <v>0.52300000000000002</v>
      </c>
    </row>
    <row r="139" spans="1:3" x14ac:dyDescent="0.25">
      <c r="A139" t="s">
        <v>735</v>
      </c>
      <c r="B139" s="25">
        <v>52.3</v>
      </c>
      <c r="C139">
        <f t="shared" si="2"/>
        <v>0.52300000000000002</v>
      </c>
    </row>
    <row r="140" spans="1:3" x14ac:dyDescent="0.25">
      <c r="A140" t="s">
        <v>736</v>
      </c>
      <c r="B140" s="25">
        <v>52.4</v>
      </c>
      <c r="C140">
        <f t="shared" si="2"/>
        <v>0.52400000000000002</v>
      </c>
    </row>
    <row r="141" spans="1:3" x14ac:dyDescent="0.25">
      <c r="A141" t="s">
        <v>737</v>
      </c>
      <c r="B141" s="25">
        <v>52.7</v>
      </c>
      <c r="C141">
        <f t="shared" si="2"/>
        <v>0.52700000000000002</v>
      </c>
    </row>
    <row r="142" spans="1:3" x14ac:dyDescent="0.25">
      <c r="A142" t="s">
        <v>738</v>
      </c>
      <c r="B142" s="25">
        <v>53.1</v>
      </c>
      <c r="C142">
        <f t="shared" si="2"/>
        <v>0.53100000000000003</v>
      </c>
    </row>
    <row r="143" spans="1:3" x14ac:dyDescent="0.25">
      <c r="A143" t="s">
        <v>739</v>
      </c>
      <c r="B143" s="25">
        <v>53.3</v>
      </c>
      <c r="C143">
        <f t="shared" si="2"/>
        <v>0.53299999999999992</v>
      </c>
    </row>
    <row r="144" spans="1:3" x14ac:dyDescent="0.25">
      <c r="A144" t="s">
        <v>740</v>
      </c>
      <c r="B144" s="25">
        <v>53.4</v>
      </c>
      <c r="C144">
        <f t="shared" si="2"/>
        <v>0.53400000000000003</v>
      </c>
    </row>
    <row r="145" spans="1:3" x14ac:dyDescent="0.25">
      <c r="A145" t="s">
        <v>741</v>
      </c>
      <c r="B145" s="25">
        <v>53.6</v>
      </c>
      <c r="C145">
        <f t="shared" si="2"/>
        <v>0.53600000000000003</v>
      </c>
    </row>
    <row r="146" spans="1:3" x14ac:dyDescent="0.25">
      <c r="A146" t="s">
        <v>742</v>
      </c>
      <c r="B146" s="25">
        <v>54</v>
      </c>
      <c r="C146">
        <f t="shared" si="2"/>
        <v>0.54</v>
      </c>
    </row>
    <row r="147" spans="1:3" x14ac:dyDescent="0.25">
      <c r="A147" t="s">
        <v>743</v>
      </c>
      <c r="B147" s="25">
        <v>54.2</v>
      </c>
      <c r="C147">
        <f t="shared" si="2"/>
        <v>0.54200000000000004</v>
      </c>
    </row>
    <row r="148" spans="1:3" x14ac:dyDescent="0.25">
      <c r="A148" t="s">
        <v>744</v>
      </c>
      <c r="B148" s="25">
        <v>55.2</v>
      </c>
      <c r="C148">
        <f t="shared" si="2"/>
        <v>0.55200000000000005</v>
      </c>
    </row>
    <row r="149" spans="1:3" x14ac:dyDescent="0.25">
      <c r="A149" t="s">
        <v>745</v>
      </c>
      <c r="B149" s="25">
        <v>55.7</v>
      </c>
      <c r="C149">
        <f t="shared" si="2"/>
        <v>0.55700000000000005</v>
      </c>
    </row>
    <row r="150" spans="1:3" x14ac:dyDescent="0.25">
      <c r="A150" t="s">
        <v>746</v>
      </c>
      <c r="B150" s="25">
        <v>55.9</v>
      </c>
      <c r="C150">
        <f t="shared" si="2"/>
        <v>0.55899999999999994</v>
      </c>
    </row>
    <row r="151" spans="1:3" x14ac:dyDescent="0.25">
      <c r="A151" t="s">
        <v>747</v>
      </c>
      <c r="B151" s="25">
        <v>55.8</v>
      </c>
      <c r="C151">
        <f t="shared" si="2"/>
        <v>0.55799999999999994</v>
      </c>
    </row>
    <row r="152" spans="1:3" x14ac:dyDescent="0.25">
      <c r="A152" t="s">
        <v>748</v>
      </c>
      <c r="B152" s="25">
        <v>56.4</v>
      </c>
      <c r="C152">
        <f t="shared" si="2"/>
        <v>0.56399999999999995</v>
      </c>
    </row>
    <row r="153" spans="1:3" x14ac:dyDescent="0.25">
      <c r="A153" t="s">
        <v>749</v>
      </c>
      <c r="B153" s="25">
        <v>57</v>
      </c>
      <c r="C153">
        <f t="shared" si="2"/>
        <v>0.56999999999999995</v>
      </c>
    </row>
    <row r="154" spans="1:3" x14ac:dyDescent="0.25">
      <c r="A154" t="s">
        <v>750</v>
      </c>
      <c r="B154" s="25">
        <v>57.4</v>
      </c>
      <c r="C154">
        <f t="shared" si="2"/>
        <v>0.57399999999999995</v>
      </c>
    </row>
    <row r="155" spans="1:3" x14ac:dyDescent="0.25">
      <c r="A155" t="s">
        <v>751</v>
      </c>
      <c r="B155" s="25">
        <v>57.5</v>
      </c>
      <c r="C155">
        <f t="shared" si="2"/>
        <v>0.57499999999999996</v>
      </c>
    </row>
    <row r="156" spans="1:3" x14ac:dyDescent="0.25">
      <c r="A156" t="s">
        <v>752</v>
      </c>
      <c r="B156" s="25">
        <v>57.5</v>
      </c>
      <c r="C156">
        <f t="shared" si="2"/>
        <v>0.57499999999999996</v>
      </c>
    </row>
    <row r="157" spans="1:3" x14ac:dyDescent="0.25">
      <c r="A157" t="s">
        <v>753</v>
      </c>
      <c r="B157" s="25">
        <v>57.4</v>
      </c>
      <c r="C157">
        <f t="shared" si="2"/>
        <v>0.57399999999999995</v>
      </c>
    </row>
    <row r="158" spans="1:3" x14ac:dyDescent="0.25">
      <c r="A158" t="s">
        <v>754</v>
      </c>
      <c r="B158" s="25">
        <v>57.7</v>
      </c>
      <c r="C158">
        <f t="shared" si="2"/>
        <v>0.57700000000000007</v>
      </c>
    </row>
    <row r="159" spans="1:3" x14ac:dyDescent="0.25">
      <c r="A159" t="s">
        <v>755</v>
      </c>
      <c r="B159" s="25">
        <v>57.9</v>
      </c>
      <c r="C159">
        <f t="shared" si="2"/>
        <v>0.57899999999999996</v>
      </c>
    </row>
    <row r="160" spans="1:3" x14ac:dyDescent="0.25">
      <c r="A160" t="s">
        <v>756</v>
      </c>
      <c r="B160" s="25">
        <v>59.9</v>
      </c>
      <c r="C160">
        <f t="shared" si="2"/>
        <v>0.59899999999999998</v>
      </c>
    </row>
    <row r="161" spans="1:3" x14ac:dyDescent="0.25">
      <c r="A161" t="s">
        <v>757</v>
      </c>
      <c r="B161" s="25">
        <v>60.3</v>
      </c>
      <c r="C161">
        <f t="shared" si="2"/>
        <v>0.60299999999999998</v>
      </c>
    </row>
    <row r="162" spans="1:3" x14ac:dyDescent="0.25">
      <c r="A162" t="s">
        <v>758</v>
      </c>
      <c r="B162" s="25">
        <v>60.6</v>
      </c>
      <c r="C162">
        <f t="shared" si="2"/>
        <v>0.60599999999999998</v>
      </c>
    </row>
    <row r="163" spans="1:3" x14ac:dyDescent="0.25">
      <c r="A163" t="s">
        <v>759</v>
      </c>
      <c r="B163" s="25">
        <v>60.5</v>
      </c>
      <c r="C163">
        <f t="shared" si="2"/>
        <v>0.60499999999999998</v>
      </c>
    </row>
    <row r="164" spans="1:3" x14ac:dyDescent="0.25">
      <c r="A164" t="s">
        <v>760</v>
      </c>
      <c r="B164" s="25">
        <v>60.9</v>
      </c>
      <c r="C164">
        <f t="shared" si="2"/>
        <v>0.60899999999999999</v>
      </c>
    </row>
    <row r="165" spans="1:3" x14ac:dyDescent="0.25">
      <c r="A165" t="s">
        <v>761</v>
      </c>
      <c r="B165" s="25">
        <v>61.1</v>
      </c>
      <c r="C165">
        <f t="shared" si="2"/>
        <v>0.61099999999999999</v>
      </c>
    </row>
    <row r="166" spans="1:3" x14ac:dyDescent="0.25">
      <c r="A166" t="s">
        <v>762</v>
      </c>
      <c r="B166" s="25">
        <v>61.3</v>
      </c>
      <c r="C166">
        <f t="shared" si="2"/>
        <v>0.61299999999999999</v>
      </c>
    </row>
    <row r="167" spans="1:3" x14ac:dyDescent="0.25">
      <c r="A167" t="s">
        <v>763</v>
      </c>
      <c r="B167" s="25">
        <v>61.5</v>
      </c>
      <c r="C167">
        <f t="shared" si="2"/>
        <v>0.61499999999999999</v>
      </c>
    </row>
    <row r="168" spans="1:3" x14ac:dyDescent="0.25">
      <c r="A168" t="s">
        <v>764</v>
      </c>
      <c r="B168" s="25">
        <v>61.6</v>
      </c>
      <c r="C168">
        <f t="shared" si="2"/>
        <v>0.61599999999999999</v>
      </c>
    </row>
    <row r="169" spans="1:3" x14ac:dyDescent="0.25">
      <c r="A169" t="s">
        <v>765</v>
      </c>
      <c r="B169" s="25">
        <v>61.4</v>
      </c>
      <c r="C169">
        <f t="shared" si="2"/>
        <v>0.61399999999999999</v>
      </c>
    </row>
    <row r="170" spans="1:3" x14ac:dyDescent="0.25">
      <c r="A170" t="s">
        <v>766</v>
      </c>
      <c r="B170" s="25">
        <v>61.7</v>
      </c>
      <c r="C170">
        <f t="shared" si="2"/>
        <v>0.61699999999999999</v>
      </c>
    </row>
    <row r="171" spans="1:3" x14ac:dyDescent="0.25">
      <c r="A171" t="s">
        <v>767</v>
      </c>
      <c r="B171" s="25">
        <v>62</v>
      </c>
      <c r="C171">
        <f t="shared" si="2"/>
        <v>0.62</v>
      </c>
    </row>
    <row r="172" spans="1:3" x14ac:dyDescent="0.25">
      <c r="A172" t="s">
        <v>768</v>
      </c>
      <c r="B172" s="25">
        <v>62.7</v>
      </c>
      <c r="C172">
        <f t="shared" si="2"/>
        <v>0.627</v>
      </c>
    </row>
    <row r="173" spans="1:3" x14ac:dyDescent="0.25">
      <c r="A173" t="s">
        <v>769</v>
      </c>
      <c r="B173" s="25">
        <v>62.9</v>
      </c>
      <c r="C173">
        <f t="shared" si="2"/>
        <v>0.629</v>
      </c>
    </row>
    <row r="174" spans="1:3" x14ac:dyDescent="0.25">
      <c r="A174" t="s">
        <v>770</v>
      </c>
      <c r="B174" s="25">
        <v>62.9</v>
      </c>
      <c r="C174">
        <f t="shared" si="2"/>
        <v>0.629</v>
      </c>
    </row>
    <row r="175" spans="1:3" x14ac:dyDescent="0.25">
      <c r="A175" t="s">
        <v>771</v>
      </c>
      <c r="B175" s="25">
        <v>62.6</v>
      </c>
      <c r="C175">
        <f t="shared" si="2"/>
        <v>0.626</v>
      </c>
    </row>
    <row r="176" spans="1:3" x14ac:dyDescent="0.25">
      <c r="A176" t="s">
        <v>772</v>
      </c>
      <c r="B176" s="25">
        <v>62.7</v>
      </c>
      <c r="C176">
        <f t="shared" si="2"/>
        <v>0.627</v>
      </c>
    </row>
    <row r="177" spans="1:3" x14ac:dyDescent="0.25">
      <c r="A177" t="s">
        <v>773</v>
      </c>
      <c r="B177" s="25">
        <v>62.9</v>
      </c>
      <c r="C177">
        <f t="shared" si="2"/>
        <v>0.629</v>
      </c>
    </row>
    <row r="178" spans="1:3" x14ac:dyDescent="0.25">
      <c r="A178" t="s">
        <v>774</v>
      </c>
      <c r="B178" s="25">
        <v>63.1</v>
      </c>
      <c r="C178">
        <f t="shared" si="2"/>
        <v>0.63100000000000001</v>
      </c>
    </row>
    <row r="179" spans="1:3" x14ac:dyDescent="0.25">
      <c r="A179" t="s">
        <v>775</v>
      </c>
      <c r="B179" s="25">
        <v>63.1</v>
      </c>
      <c r="C179">
        <f t="shared" si="2"/>
        <v>0.63100000000000001</v>
      </c>
    </row>
    <row r="180" spans="1:3" x14ac:dyDescent="0.25">
      <c r="A180" t="s">
        <v>776</v>
      </c>
      <c r="B180" s="25">
        <v>63.2</v>
      </c>
      <c r="C180">
        <f t="shared" si="2"/>
        <v>0.63200000000000001</v>
      </c>
    </row>
    <row r="181" spans="1:3" x14ac:dyDescent="0.25">
      <c r="A181" t="s">
        <v>777</v>
      </c>
      <c r="B181" s="25">
        <v>62.8</v>
      </c>
      <c r="C181">
        <f t="shared" si="2"/>
        <v>0.628</v>
      </c>
    </row>
    <row r="182" spans="1:3" x14ac:dyDescent="0.25">
      <c r="A182" t="s">
        <v>778</v>
      </c>
      <c r="B182" s="25">
        <v>63.2</v>
      </c>
      <c r="C182">
        <f t="shared" si="2"/>
        <v>0.63200000000000001</v>
      </c>
    </row>
    <row r="183" spans="1:3" x14ac:dyDescent="0.25">
      <c r="A183" t="s">
        <v>779</v>
      </c>
      <c r="B183" s="25">
        <v>63.6</v>
      </c>
      <c r="C183">
        <f t="shared" si="2"/>
        <v>0.63600000000000001</v>
      </c>
    </row>
    <row r="184" spans="1:3" x14ac:dyDescent="0.25">
      <c r="A184" t="s">
        <v>780</v>
      </c>
      <c r="B184" s="25">
        <v>64.3</v>
      </c>
      <c r="C184">
        <f t="shared" si="2"/>
        <v>0.64300000000000002</v>
      </c>
    </row>
    <row r="185" spans="1:3" x14ac:dyDescent="0.25">
      <c r="A185" t="s">
        <v>781</v>
      </c>
      <c r="B185" s="25">
        <v>64.5</v>
      </c>
      <c r="C185">
        <f t="shared" si="2"/>
        <v>0.64500000000000002</v>
      </c>
    </row>
    <row r="186" spans="1:3" x14ac:dyDescent="0.25">
      <c r="A186" t="s">
        <v>782</v>
      </c>
      <c r="B186" s="25">
        <v>64.5</v>
      </c>
      <c r="C186">
        <f t="shared" si="2"/>
        <v>0.64500000000000002</v>
      </c>
    </row>
    <row r="187" spans="1:3" x14ac:dyDescent="0.25">
      <c r="A187" t="s">
        <v>783</v>
      </c>
      <c r="B187" s="25">
        <v>64.2</v>
      </c>
      <c r="C187">
        <f t="shared" si="2"/>
        <v>0.64200000000000002</v>
      </c>
    </row>
    <row r="188" spans="1:3" x14ac:dyDescent="0.25">
      <c r="A188" t="s">
        <v>784</v>
      </c>
      <c r="B188" s="25">
        <v>64.5</v>
      </c>
      <c r="C188">
        <f t="shared" si="2"/>
        <v>0.64500000000000002</v>
      </c>
    </row>
    <row r="189" spans="1:3" x14ac:dyDescent="0.25">
      <c r="A189" t="s">
        <v>785</v>
      </c>
      <c r="B189" s="25">
        <v>64.8</v>
      </c>
      <c r="C189">
        <f t="shared" si="2"/>
        <v>0.64800000000000002</v>
      </c>
    </row>
    <row r="190" spans="1:3" x14ac:dyDescent="0.25">
      <c r="A190" t="s">
        <v>786</v>
      </c>
      <c r="B190" s="25">
        <v>64.7</v>
      </c>
      <c r="C190">
        <f t="shared" si="2"/>
        <v>0.64700000000000002</v>
      </c>
    </row>
    <row r="191" spans="1:3" x14ac:dyDescent="0.25">
      <c r="A191" t="s">
        <v>787</v>
      </c>
      <c r="B191" s="25">
        <v>64.599999999999994</v>
      </c>
      <c r="C191">
        <f t="shared" si="2"/>
        <v>0.64599999999999991</v>
      </c>
    </row>
    <row r="192" spans="1:3" x14ac:dyDescent="0.25">
      <c r="A192" t="s">
        <v>788</v>
      </c>
      <c r="B192" s="25">
        <v>64.7</v>
      </c>
      <c r="C192">
        <f t="shared" si="2"/>
        <v>0.64700000000000002</v>
      </c>
    </row>
    <row r="193" spans="1:3" x14ac:dyDescent="0.25">
      <c r="A193" t="s">
        <v>789</v>
      </c>
      <c r="B193" s="25">
        <v>64.5</v>
      </c>
      <c r="C193">
        <f t="shared" ref="C193:C256" si="3">B193/100</f>
        <v>0.64500000000000002</v>
      </c>
    </row>
    <row r="194" spans="1:3" x14ac:dyDescent="0.25">
      <c r="A194" t="s">
        <v>790</v>
      </c>
      <c r="B194" s="25">
        <v>64.8</v>
      </c>
      <c r="C194">
        <f t="shared" si="3"/>
        <v>0.64800000000000002</v>
      </c>
    </row>
    <row r="195" spans="1:3" x14ac:dyDescent="0.25">
      <c r="A195" t="s">
        <v>791</v>
      </c>
      <c r="B195" s="25">
        <v>65</v>
      </c>
      <c r="C195">
        <f t="shared" si="3"/>
        <v>0.65</v>
      </c>
    </row>
    <row r="196" spans="1:3" x14ac:dyDescent="0.25">
      <c r="A196" t="s">
        <v>792</v>
      </c>
      <c r="B196" s="25">
        <v>65.5</v>
      </c>
      <c r="C196">
        <f t="shared" si="3"/>
        <v>0.65500000000000003</v>
      </c>
    </row>
    <row r="197" spans="1:3" x14ac:dyDescent="0.25">
      <c r="A197" t="s">
        <v>793</v>
      </c>
      <c r="B197" s="25">
        <v>65.8</v>
      </c>
      <c r="C197">
        <f t="shared" si="3"/>
        <v>0.65799999999999992</v>
      </c>
    </row>
    <row r="198" spans="1:3" x14ac:dyDescent="0.25">
      <c r="A198" t="s">
        <v>794</v>
      </c>
      <c r="B198" s="25">
        <v>65.8</v>
      </c>
      <c r="C198">
        <f t="shared" si="3"/>
        <v>0.65799999999999992</v>
      </c>
    </row>
    <row r="199" spans="1:3" x14ac:dyDescent="0.25">
      <c r="A199" t="s">
        <v>795</v>
      </c>
      <c r="B199" s="25">
        <v>65.400000000000006</v>
      </c>
      <c r="C199">
        <f t="shared" si="3"/>
        <v>0.65400000000000003</v>
      </c>
    </row>
    <row r="200" spans="1:3" x14ac:dyDescent="0.25">
      <c r="A200" t="s">
        <v>796</v>
      </c>
      <c r="B200" s="25">
        <v>65.7</v>
      </c>
      <c r="C200">
        <f t="shared" si="3"/>
        <v>0.65700000000000003</v>
      </c>
    </row>
    <row r="201" spans="1:3" x14ac:dyDescent="0.25">
      <c r="A201" t="s">
        <v>797</v>
      </c>
      <c r="B201" s="25">
        <v>65.8</v>
      </c>
      <c r="C201">
        <f t="shared" si="3"/>
        <v>0.65799999999999992</v>
      </c>
    </row>
    <row r="202" spans="1:3" x14ac:dyDescent="0.25">
      <c r="A202" t="s">
        <v>798</v>
      </c>
      <c r="B202" s="25">
        <v>65.7</v>
      </c>
      <c r="C202">
        <f t="shared" si="3"/>
        <v>0.65700000000000003</v>
      </c>
    </row>
    <row r="203" spans="1:3" x14ac:dyDescent="0.25">
      <c r="A203" t="s">
        <v>799</v>
      </c>
      <c r="B203" s="25">
        <v>65.7</v>
      </c>
      <c r="C203">
        <f t="shared" si="3"/>
        <v>0.65700000000000003</v>
      </c>
    </row>
    <row r="204" spans="1:3" x14ac:dyDescent="0.25">
      <c r="A204" t="s">
        <v>800</v>
      </c>
      <c r="B204" s="25">
        <v>66</v>
      </c>
      <c r="C204">
        <f t="shared" si="3"/>
        <v>0.66</v>
      </c>
    </row>
    <row r="205" spans="1:3" x14ac:dyDescent="0.25">
      <c r="A205" t="s">
        <v>801</v>
      </c>
      <c r="B205" s="25">
        <v>66</v>
      </c>
      <c r="C205">
        <f t="shared" si="3"/>
        <v>0.66</v>
      </c>
    </row>
    <row r="206" spans="1:3" x14ac:dyDescent="0.25">
      <c r="A206" t="s">
        <v>802</v>
      </c>
      <c r="B206" s="25">
        <v>66.3</v>
      </c>
      <c r="C206">
        <f t="shared" si="3"/>
        <v>0.66299999999999992</v>
      </c>
    </row>
    <row r="207" spans="1:3" x14ac:dyDescent="0.25">
      <c r="A207" t="s">
        <v>803</v>
      </c>
      <c r="B207" s="25">
        <v>66.7</v>
      </c>
      <c r="C207">
        <f t="shared" si="3"/>
        <v>0.66700000000000004</v>
      </c>
    </row>
    <row r="208" spans="1:3" x14ac:dyDescent="0.25">
      <c r="A208" t="s">
        <v>804</v>
      </c>
      <c r="B208" s="25">
        <v>67</v>
      </c>
      <c r="C208">
        <f t="shared" si="3"/>
        <v>0.67</v>
      </c>
    </row>
    <row r="209" spans="1:3" x14ac:dyDescent="0.25">
      <c r="A209" t="s">
        <v>805</v>
      </c>
      <c r="B209" s="25">
        <v>67.400000000000006</v>
      </c>
      <c r="C209">
        <f t="shared" si="3"/>
        <v>0.67400000000000004</v>
      </c>
    </row>
    <row r="210" spans="1:3" x14ac:dyDescent="0.25">
      <c r="A210" t="s">
        <v>806</v>
      </c>
      <c r="B210" s="25">
        <v>67.400000000000006</v>
      </c>
      <c r="C210">
        <f t="shared" si="3"/>
        <v>0.67400000000000004</v>
      </c>
    </row>
    <row r="211" spans="1:3" x14ac:dyDescent="0.25">
      <c r="A211" t="s">
        <v>807</v>
      </c>
      <c r="B211" s="25">
        <v>67.099999999999994</v>
      </c>
      <c r="C211">
        <f t="shared" si="3"/>
        <v>0.67099999999999993</v>
      </c>
    </row>
    <row r="212" spans="1:3" x14ac:dyDescent="0.25">
      <c r="A212" t="s">
        <v>808</v>
      </c>
      <c r="B212" s="25">
        <v>67.400000000000006</v>
      </c>
      <c r="C212">
        <f t="shared" si="3"/>
        <v>0.67400000000000004</v>
      </c>
    </row>
    <row r="213" spans="1:3" x14ac:dyDescent="0.25">
      <c r="A213" t="s">
        <v>809</v>
      </c>
      <c r="B213" s="25">
        <v>67.7</v>
      </c>
      <c r="C213">
        <f t="shared" si="3"/>
        <v>0.67700000000000005</v>
      </c>
    </row>
    <row r="214" spans="1:3" x14ac:dyDescent="0.25">
      <c r="A214" t="s">
        <v>810</v>
      </c>
      <c r="B214" s="25">
        <v>67.599999999999994</v>
      </c>
      <c r="C214">
        <f t="shared" si="3"/>
        <v>0.67599999999999993</v>
      </c>
    </row>
    <row r="215" spans="1:3" x14ac:dyDescent="0.25">
      <c r="A215" t="s">
        <v>811</v>
      </c>
      <c r="B215" s="25">
        <v>67.599999999999994</v>
      </c>
      <c r="C215">
        <f t="shared" si="3"/>
        <v>0.67599999999999993</v>
      </c>
    </row>
    <row r="216" spans="1:3" x14ac:dyDescent="0.25">
      <c r="A216" t="s">
        <v>812</v>
      </c>
      <c r="B216" s="25">
        <v>68</v>
      </c>
      <c r="C216">
        <f t="shared" si="3"/>
        <v>0.68</v>
      </c>
    </row>
    <row r="217" spans="1:3" x14ac:dyDescent="0.25">
      <c r="A217" t="s">
        <v>813</v>
      </c>
      <c r="B217" s="25">
        <v>67.8</v>
      </c>
      <c r="C217">
        <f t="shared" si="3"/>
        <v>0.67799999999999994</v>
      </c>
    </row>
    <row r="218" spans="1:3" x14ac:dyDescent="0.25">
      <c r="A218" t="s">
        <v>814</v>
      </c>
      <c r="B218" s="25">
        <v>68.099999999999994</v>
      </c>
      <c r="C218">
        <f t="shared" si="3"/>
        <v>0.68099999999999994</v>
      </c>
    </row>
    <row r="219" spans="1:3" x14ac:dyDescent="0.25">
      <c r="A219" t="s">
        <v>815</v>
      </c>
      <c r="B219" s="25">
        <v>68.400000000000006</v>
      </c>
      <c r="C219">
        <f t="shared" si="3"/>
        <v>0.68400000000000005</v>
      </c>
    </row>
    <row r="220" spans="1:3" x14ac:dyDescent="0.25">
      <c r="A220" t="s">
        <v>816</v>
      </c>
      <c r="B220" s="25">
        <v>68.7</v>
      </c>
      <c r="C220">
        <f t="shared" si="3"/>
        <v>0.68700000000000006</v>
      </c>
    </row>
    <row r="221" spans="1:3" x14ac:dyDescent="0.25">
      <c r="A221" t="s">
        <v>817</v>
      </c>
      <c r="B221" s="25">
        <v>68.900000000000006</v>
      </c>
      <c r="C221">
        <f t="shared" si="3"/>
        <v>0.68900000000000006</v>
      </c>
    </row>
    <row r="222" spans="1:3" x14ac:dyDescent="0.25">
      <c r="A222" t="s">
        <v>818</v>
      </c>
      <c r="B222" s="25">
        <v>69</v>
      </c>
      <c r="C222">
        <f t="shared" si="3"/>
        <v>0.69</v>
      </c>
    </row>
    <row r="223" spans="1:3" x14ac:dyDescent="0.25">
      <c r="A223" t="s">
        <v>819</v>
      </c>
      <c r="B223" s="25">
        <v>68.599999999999994</v>
      </c>
      <c r="C223">
        <f t="shared" si="3"/>
        <v>0.68599999999999994</v>
      </c>
    </row>
    <row r="224" spans="1:3" x14ac:dyDescent="0.25">
      <c r="A224" t="s">
        <v>820</v>
      </c>
      <c r="B224" s="25">
        <v>68.900000000000006</v>
      </c>
      <c r="C224">
        <f t="shared" si="3"/>
        <v>0.68900000000000006</v>
      </c>
    </row>
    <row r="225" spans="1:3" x14ac:dyDescent="0.25">
      <c r="A225" t="s">
        <v>821</v>
      </c>
      <c r="B225" s="25">
        <v>69.3</v>
      </c>
      <c r="C225">
        <f t="shared" si="3"/>
        <v>0.69299999999999995</v>
      </c>
    </row>
    <row r="226" spans="1:3" x14ac:dyDescent="0.25">
      <c r="A226" t="s">
        <v>822</v>
      </c>
      <c r="B226" s="25">
        <v>69.3</v>
      </c>
      <c r="C226">
        <f t="shared" si="3"/>
        <v>0.69299999999999995</v>
      </c>
    </row>
    <row r="227" spans="1:3" x14ac:dyDescent="0.25">
      <c r="A227" t="s">
        <v>823</v>
      </c>
      <c r="B227" s="25">
        <v>69.3</v>
      </c>
      <c r="C227">
        <f t="shared" si="3"/>
        <v>0.69299999999999995</v>
      </c>
    </row>
    <row r="228" spans="1:3" x14ac:dyDescent="0.25">
      <c r="A228" t="s">
        <v>824</v>
      </c>
      <c r="B228" s="25">
        <v>69.5</v>
      </c>
      <c r="C228">
        <f t="shared" si="3"/>
        <v>0.69499999999999995</v>
      </c>
    </row>
    <row r="229" spans="1:3" x14ac:dyDescent="0.25">
      <c r="A229" t="s">
        <v>825</v>
      </c>
      <c r="B229" s="25">
        <v>69.2</v>
      </c>
      <c r="C229">
        <f t="shared" si="3"/>
        <v>0.69200000000000006</v>
      </c>
    </row>
    <row r="230" spans="1:3" x14ac:dyDescent="0.25">
      <c r="A230" t="s">
        <v>826</v>
      </c>
      <c r="B230" s="25">
        <v>69.400000000000006</v>
      </c>
      <c r="C230">
        <f t="shared" si="3"/>
        <v>0.69400000000000006</v>
      </c>
    </row>
    <row r="231" spans="1:3" x14ac:dyDescent="0.25">
      <c r="A231" t="s">
        <v>827</v>
      </c>
      <c r="B231" s="25">
        <v>69.5</v>
      </c>
      <c r="C231">
        <f t="shared" si="3"/>
        <v>0.69499999999999995</v>
      </c>
    </row>
    <row r="232" spans="1:3" x14ac:dyDescent="0.25">
      <c r="A232" t="s">
        <v>828</v>
      </c>
      <c r="B232" s="25">
        <v>69.8</v>
      </c>
      <c r="C232">
        <f t="shared" si="3"/>
        <v>0.69799999999999995</v>
      </c>
    </row>
    <row r="233" spans="1:3" x14ac:dyDescent="0.25">
      <c r="A233" t="s">
        <v>829</v>
      </c>
      <c r="B233" s="25">
        <v>70</v>
      </c>
      <c r="C233">
        <f t="shared" si="3"/>
        <v>0.7</v>
      </c>
    </row>
    <row r="234" spans="1:3" x14ac:dyDescent="0.25">
      <c r="A234" t="s">
        <v>830</v>
      </c>
      <c r="B234" s="25">
        <v>70.2</v>
      </c>
      <c r="C234">
        <f t="shared" si="3"/>
        <v>0.70200000000000007</v>
      </c>
    </row>
    <row r="235" spans="1:3" x14ac:dyDescent="0.25">
      <c r="A235" t="s">
        <v>831</v>
      </c>
      <c r="B235" s="25">
        <v>69.900000000000006</v>
      </c>
      <c r="C235">
        <f t="shared" si="3"/>
        <v>0.69900000000000007</v>
      </c>
    </row>
    <row r="236" spans="1:3" x14ac:dyDescent="0.25">
      <c r="A236" t="s">
        <v>832</v>
      </c>
      <c r="B236" s="25">
        <v>70.3</v>
      </c>
      <c r="C236">
        <f t="shared" si="3"/>
        <v>0.70299999999999996</v>
      </c>
    </row>
    <row r="237" spans="1:3" x14ac:dyDescent="0.25">
      <c r="A237" t="s">
        <v>833</v>
      </c>
      <c r="B237" s="25">
        <v>70.599999999999994</v>
      </c>
      <c r="C237">
        <f t="shared" si="3"/>
        <v>0.70599999999999996</v>
      </c>
    </row>
    <row r="238" spans="1:3" x14ac:dyDescent="0.25">
      <c r="A238" t="s">
        <v>834</v>
      </c>
      <c r="B238" s="25">
        <v>70.599999999999994</v>
      </c>
      <c r="C238">
        <f t="shared" si="3"/>
        <v>0.70599999999999996</v>
      </c>
    </row>
    <row r="239" spans="1:3" x14ac:dyDescent="0.25">
      <c r="A239" t="s">
        <v>835</v>
      </c>
      <c r="B239" s="25">
        <v>70.599999999999994</v>
      </c>
      <c r="C239">
        <f t="shared" si="3"/>
        <v>0.70599999999999996</v>
      </c>
    </row>
    <row r="240" spans="1:3" x14ac:dyDescent="0.25">
      <c r="A240" t="s">
        <v>836</v>
      </c>
      <c r="B240" s="25">
        <v>70.7</v>
      </c>
      <c r="C240">
        <f t="shared" si="3"/>
        <v>0.70700000000000007</v>
      </c>
    </row>
    <row r="241" spans="1:3" x14ac:dyDescent="0.25">
      <c r="A241" t="s">
        <v>837</v>
      </c>
      <c r="B241" s="25">
        <v>70.3</v>
      </c>
      <c r="C241">
        <f t="shared" si="3"/>
        <v>0.70299999999999996</v>
      </c>
    </row>
    <row r="242" spans="1:3" x14ac:dyDescent="0.25">
      <c r="A242" t="s">
        <v>838</v>
      </c>
      <c r="B242" s="25">
        <v>70.5</v>
      </c>
      <c r="C242">
        <f t="shared" si="3"/>
        <v>0.70499999999999996</v>
      </c>
    </row>
    <row r="243" spans="1:3" x14ac:dyDescent="0.25">
      <c r="A243" t="s">
        <v>839</v>
      </c>
      <c r="B243" s="25">
        <v>70.7</v>
      </c>
      <c r="C243">
        <f t="shared" si="3"/>
        <v>0.70700000000000007</v>
      </c>
    </row>
    <row r="244" spans="1:3" x14ac:dyDescent="0.25">
      <c r="A244" t="s">
        <v>840</v>
      </c>
      <c r="B244" s="25">
        <v>71.099999999999994</v>
      </c>
      <c r="C244">
        <f t="shared" si="3"/>
        <v>0.71099999999999997</v>
      </c>
    </row>
    <row r="245" spans="1:3" x14ac:dyDescent="0.25">
      <c r="A245" t="s">
        <v>841</v>
      </c>
      <c r="B245" s="25">
        <v>71.400000000000006</v>
      </c>
      <c r="C245">
        <f t="shared" si="3"/>
        <v>0.71400000000000008</v>
      </c>
    </row>
    <row r="246" spans="1:3" x14ac:dyDescent="0.25">
      <c r="A246" t="s">
        <v>842</v>
      </c>
      <c r="B246" s="25">
        <v>71.3</v>
      </c>
      <c r="C246">
        <f t="shared" si="3"/>
        <v>0.71299999999999997</v>
      </c>
    </row>
    <row r="247" spans="1:3" x14ac:dyDescent="0.25">
      <c r="A247" t="s">
        <v>843</v>
      </c>
      <c r="B247" s="25">
        <v>71</v>
      </c>
      <c r="C247">
        <f t="shared" si="3"/>
        <v>0.71</v>
      </c>
    </row>
    <row r="248" spans="1:3" x14ac:dyDescent="0.25">
      <c r="A248" t="s">
        <v>844</v>
      </c>
      <c r="B248" s="25">
        <v>71.2</v>
      </c>
      <c r="C248">
        <f t="shared" si="3"/>
        <v>0.71200000000000008</v>
      </c>
    </row>
    <row r="249" spans="1:3" x14ac:dyDescent="0.25">
      <c r="A249" t="s">
        <v>845</v>
      </c>
      <c r="B249" s="25">
        <v>71.5</v>
      </c>
      <c r="C249">
        <f t="shared" si="3"/>
        <v>0.71499999999999997</v>
      </c>
    </row>
    <row r="250" spans="1:3" x14ac:dyDescent="0.25">
      <c r="A250" t="s">
        <v>846</v>
      </c>
      <c r="B250" s="25">
        <v>71.5</v>
      </c>
      <c r="C250">
        <f t="shared" si="3"/>
        <v>0.71499999999999997</v>
      </c>
    </row>
    <row r="251" spans="1:3" x14ac:dyDescent="0.25">
      <c r="A251" t="s">
        <v>847</v>
      </c>
      <c r="B251" s="25">
        <v>71.599999999999994</v>
      </c>
      <c r="C251">
        <f t="shared" si="3"/>
        <v>0.71599999999999997</v>
      </c>
    </row>
    <row r="252" spans="1:3" x14ac:dyDescent="0.25">
      <c r="A252" t="s">
        <v>848</v>
      </c>
      <c r="B252" s="25">
        <v>71.8</v>
      </c>
      <c r="C252">
        <f t="shared" si="3"/>
        <v>0.71799999999999997</v>
      </c>
    </row>
    <row r="253" spans="1:3" x14ac:dyDescent="0.25">
      <c r="A253" t="s">
        <v>849</v>
      </c>
      <c r="B253" s="25">
        <v>71.400000000000006</v>
      </c>
      <c r="C253">
        <f t="shared" si="3"/>
        <v>0.71400000000000008</v>
      </c>
    </row>
    <row r="254" spans="1:3" x14ac:dyDescent="0.25">
      <c r="A254" t="s">
        <v>850</v>
      </c>
      <c r="B254" s="25">
        <v>71.5</v>
      </c>
      <c r="C254">
        <f t="shared" si="3"/>
        <v>0.71499999999999997</v>
      </c>
    </row>
    <row r="255" spans="1:3" x14ac:dyDescent="0.25">
      <c r="A255" t="s">
        <v>851</v>
      </c>
      <c r="B255" s="25">
        <v>71.900000000000006</v>
      </c>
      <c r="C255">
        <f t="shared" si="3"/>
        <v>0.71900000000000008</v>
      </c>
    </row>
    <row r="256" spans="1:3" x14ac:dyDescent="0.25">
      <c r="A256" t="s">
        <v>852</v>
      </c>
      <c r="B256" s="25">
        <v>72.2</v>
      </c>
      <c r="C256">
        <f t="shared" si="3"/>
        <v>0.72199999999999998</v>
      </c>
    </row>
    <row r="257" spans="1:3" x14ac:dyDescent="0.25">
      <c r="A257" t="s">
        <v>853</v>
      </c>
      <c r="B257" s="25">
        <v>72.400000000000006</v>
      </c>
      <c r="C257">
        <f t="shared" ref="C257:C320" si="4">B257/100</f>
        <v>0.72400000000000009</v>
      </c>
    </row>
    <row r="258" spans="1:3" x14ac:dyDescent="0.25">
      <c r="A258" t="s">
        <v>854</v>
      </c>
      <c r="B258" s="25">
        <v>72.3</v>
      </c>
      <c r="C258">
        <f t="shared" si="4"/>
        <v>0.72299999999999998</v>
      </c>
    </row>
    <row r="259" spans="1:3" x14ac:dyDescent="0.25">
      <c r="A259" t="s">
        <v>855</v>
      </c>
      <c r="B259" s="25">
        <v>71.900000000000006</v>
      </c>
      <c r="C259">
        <f t="shared" si="4"/>
        <v>0.71900000000000008</v>
      </c>
    </row>
    <row r="260" spans="1:3" x14ac:dyDescent="0.25">
      <c r="A260" t="s">
        <v>856</v>
      </c>
      <c r="B260" s="25">
        <v>72.099999999999994</v>
      </c>
      <c r="C260">
        <f t="shared" si="4"/>
        <v>0.72099999999999997</v>
      </c>
    </row>
    <row r="261" spans="1:3" x14ac:dyDescent="0.25">
      <c r="A261" t="s">
        <v>857</v>
      </c>
      <c r="B261" s="25">
        <v>72.400000000000006</v>
      </c>
      <c r="C261">
        <f t="shared" si="4"/>
        <v>0.72400000000000009</v>
      </c>
    </row>
    <row r="262" spans="1:3" x14ac:dyDescent="0.25">
      <c r="A262" t="s">
        <v>858</v>
      </c>
      <c r="B262" s="25">
        <v>72.3</v>
      </c>
      <c r="C262">
        <f t="shared" si="4"/>
        <v>0.72299999999999998</v>
      </c>
    </row>
    <row r="263" spans="1:3" x14ac:dyDescent="0.25">
      <c r="A263" t="s">
        <v>859</v>
      </c>
      <c r="B263" s="25">
        <v>72.400000000000006</v>
      </c>
      <c r="C263">
        <f t="shared" si="4"/>
        <v>0.72400000000000009</v>
      </c>
    </row>
    <row r="264" spans="1:3" x14ac:dyDescent="0.25">
      <c r="A264" t="s">
        <v>860</v>
      </c>
      <c r="B264" s="25">
        <v>72.599999999999994</v>
      </c>
      <c r="C264">
        <f t="shared" si="4"/>
        <v>0.72599999999999998</v>
      </c>
    </row>
    <row r="265" spans="1:3" x14ac:dyDescent="0.25">
      <c r="A265" t="s">
        <v>861</v>
      </c>
      <c r="B265" s="25">
        <v>71.900000000000006</v>
      </c>
      <c r="C265">
        <f t="shared" si="4"/>
        <v>0.71900000000000008</v>
      </c>
    </row>
    <row r="266" spans="1:3" x14ac:dyDescent="0.25">
      <c r="A266" t="s">
        <v>862</v>
      </c>
      <c r="B266" s="25">
        <v>72.2</v>
      </c>
      <c r="C266">
        <f t="shared" si="4"/>
        <v>0.72199999999999998</v>
      </c>
    </row>
    <row r="267" spans="1:3" x14ac:dyDescent="0.25">
      <c r="A267" t="s">
        <v>863</v>
      </c>
      <c r="B267" s="25">
        <v>72.3</v>
      </c>
      <c r="C267">
        <f t="shared" si="4"/>
        <v>0.72299999999999998</v>
      </c>
    </row>
    <row r="268" spans="1:3" x14ac:dyDescent="0.25">
      <c r="A268" t="s">
        <v>864</v>
      </c>
      <c r="B268" s="25">
        <v>72.599999999999994</v>
      </c>
      <c r="C268">
        <f t="shared" si="4"/>
        <v>0.72599999999999998</v>
      </c>
    </row>
    <row r="269" spans="1:3" x14ac:dyDescent="0.25">
      <c r="A269" t="s">
        <v>865</v>
      </c>
      <c r="B269" s="25">
        <v>72.8</v>
      </c>
      <c r="C269">
        <f t="shared" si="4"/>
        <v>0.72799999999999998</v>
      </c>
    </row>
    <row r="270" spans="1:3" x14ac:dyDescent="0.25">
      <c r="A270" t="s">
        <v>866</v>
      </c>
      <c r="B270" s="25">
        <v>72.900000000000006</v>
      </c>
      <c r="C270">
        <f t="shared" si="4"/>
        <v>0.72900000000000009</v>
      </c>
    </row>
    <row r="271" spans="1:3" x14ac:dyDescent="0.25">
      <c r="A271" t="s">
        <v>867</v>
      </c>
      <c r="B271" s="25">
        <v>72.5</v>
      </c>
      <c r="C271">
        <f t="shared" si="4"/>
        <v>0.72499999999999998</v>
      </c>
    </row>
    <row r="272" spans="1:3" x14ac:dyDescent="0.25">
      <c r="A272" t="s">
        <v>868</v>
      </c>
      <c r="B272" s="25">
        <v>72.5</v>
      </c>
      <c r="C272">
        <f t="shared" si="4"/>
        <v>0.72499999999999998</v>
      </c>
    </row>
    <row r="273" spans="1:3" x14ac:dyDescent="0.25">
      <c r="A273" t="s">
        <v>869</v>
      </c>
      <c r="B273" s="25">
        <v>73.099999999999994</v>
      </c>
      <c r="C273">
        <f t="shared" si="4"/>
        <v>0.73099999999999998</v>
      </c>
    </row>
    <row r="274" spans="1:3" x14ac:dyDescent="0.25">
      <c r="A274" t="s">
        <v>870</v>
      </c>
      <c r="B274" s="25">
        <v>73.099999999999994</v>
      </c>
      <c r="C274">
        <f t="shared" si="4"/>
        <v>0.73099999999999998</v>
      </c>
    </row>
    <row r="275" spans="1:3" x14ac:dyDescent="0.25">
      <c r="A275" t="s">
        <v>871</v>
      </c>
      <c r="B275" s="25">
        <v>73.2</v>
      </c>
      <c r="C275">
        <f t="shared" si="4"/>
        <v>0.73199999999999998</v>
      </c>
    </row>
    <row r="276" spans="1:3" x14ac:dyDescent="0.25">
      <c r="A276" t="s">
        <v>872</v>
      </c>
      <c r="B276" s="25">
        <v>73.2</v>
      </c>
      <c r="C276">
        <f t="shared" si="4"/>
        <v>0.73199999999999998</v>
      </c>
    </row>
    <row r="277" spans="1:3" x14ac:dyDescent="0.25">
      <c r="A277" t="s">
        <v>873</v>
      </c>
      <c r="B277" s="25">
        <v>72.599999999999994</v>
      </c>
      <c r="C277">
        <f t="shared" si="4"/>
        <v>0.72599999999999998</v>
      </c>
    </row>
    <row r="278" spans="1:3" x14ac:dyDescent="0.25">
      <c r="A278" t="s">
        <v>874</v>
      </c>
      <c r="B278" s="25">
        <v>72.7</v>
      </c>
      <c r="C278">
        <f t="shared" si="4"/>
        <v>0.72699999999999998</v>
      </c>
    </row>
    <row r="279" spans="1:3" x14ac:dyDescent="0.25">
      <c r="A279" t="s">
        <v>875</v>
      </c>
      <c r="B279" s="25">
        <v>73</v>
      </c>
      <c r="C279">
        <f t="shared" si="4"/>
        <v>0.73</v>
      </c>
    </row>
    <row r="280" spans="1:3" x14ac:dyDescent="0.25">
      <c r="A280" t="s">
        <v>876</v>
      </c>
      <c r="B280" s="25">
        <v>73.400000000000006</v>
      </c>
      <c r="C280">
        <f t="shared" si="4"/>
        <v>0.7340000000000001</v>
      </c>
    </row>
    <row r="281" spans="1:3" x14ac:dyDescent="0.25">
      <c r="A281" t="s">
        <v>877</v>
      </c>
      <c r="B281" s="25">
        <v>74</v>
      </c>
      <c r="C281">
        <f t="shared" si="4"/>
        <v>0.74</v>
      </c>
    </row>
    <row r="282" spans="1:3" x14ac:dyDescent="0.25">
      <c r="A282" t="s">
        <v>878</v>
      </c>
      <c r="B282" s="25">
        <v>74.099999999999994</v>
      </c>
      <c r="C282">
        <f t="shared" si="4"/>
        <v>0.74099999999999999</v>
      </c>
    </row>
    <row r="283" spans="1:3" x14ac:dyDescent="0.25">
      <c r="A283" t="s">
        <v>879</v>
      </c>
      <c r="B283" s="25">
        <v>73.599999999999994</v>
      </c>
      <c r="C283">
        <f t="shared" si="4"/>
        <v>0.73599999999999999</v>
      </c>
    </row>
    <row r="284" spans="1:3" x14ac:dyDescent="0.25">
      <c r="A284" t="s">
        <v>880</v>
      </c>
      <c r="B284" s="25">
        <v>73.900000000000006</v>
      </c>
      <c r="C284">
        <f t="shared" si="4"/>
        <v>0.7390000000000001</v>
      </c>
    </row>
    <row r="285" spans="1:3" x14ac:dyDescent="0.25">
      <c r="A285" t="s">
        <v>881</v>
      </c>
      <c r="B285" s="25">
        <v>74.099999999999994</v>
      </c>
      <c r="C285">
        <f t="shared" si="4"/>
        <v>0.74099999999999999</v>
      </c>
    </row>
    <row r="286" spans="1:3" x14ac:dyDescent="0.25">
      <c r="A286" t="s">
        <v>882</v>
      </c>
      <c r="B286" s="25">
        <v>73.900000000000006</v>
      </c>
      <c r="C286">
        <f t="shared" si="4"/>
        <v>0.7390000000000001</v>
      </c>
    </row>
    <row r="287" spans="1:3" x14ac:dyDescent="0.25">
      <c r="A287" t="s">
        <v>883</v>
      </c>
      <c r="B287" s="25">
        <v>73.8</v>
      </c>
      <c r="C287">
        <f t="shared" si="4"/>
        <v>0.73799999999999999</v>
      </c>
    </row>
    <row r="288" spans="1:3" x14ac:dyDescent="0.25">
      <c r="A288" t="s">
        <v>884</v>
      </c>
      <c r="B288" s="25">
        <v>74</v>
      </c>
      <c r="C288">
        <f t="shared" si="4"/>
        <v>0.74</v>
      </c>
    </row>
    <row r="289" spans="1:3" x14ac:dyDescent="0.25">
      <c r="A289" t="s">
        <v>885</v>
      </c>
      <c r="B289" s="25">
        <v>73.7</v>
      </c>
      <c r="C289">
        <f t="shared" si="4"/>
        <v>0.73699999999999999</v>
      </c>
    </row>
    <row r="290" spans="1:3" x14ac:dyDescent="0.25">
      <c r="A290" t="s">
        <v>886</v>
      </c>
      <c r="B290" s="25">
        <v>73.8</v>
      </c>
      <c r="C290">
        <f t="shared" si="4"/>
        <v>0.73799999999999999</v>
      </c>
    </row>
    <row r="291" spans="1:3" x14ac:dyDescent="0.25">
      <c r="A291" t="s">
        <v>887</v>
      </c>
      <c r="B291" s="25">
        <v>74.099999999999994</v>
      </c>
      <c r="C291">
        <f t="shared" si="4"/>
        <v>0.74099999999999999</v>
      </c>
    </row>
    <row r="292" spans="1:3" x14ac:dyDescent="0.25">
      <c r="A292" t="s">
        <v>888</v>
      </c>
      <c r="B292" s="25">
        <v>74.400000000000006</v>
      </c>
      <c r="C292">
        <f t="shared" si="4"/>
        <v>0.74400000000000011</v>
      </c>
    </row>
    <row r="293" spans="1:3" x14ac:dyDescent="0.25">
      <c r="A293" t="s">
        <v>889</v>
      </c>
      <c r="B293" s="25">
        <v>74.599999999999994</v>
      </c>
      <c r="C293">
        <f t="shared" si="4"/>
        <v>0.746</v>
      </c>
    </row>
    <row r="294" spans="1:3" x14ac:dyDescent="0.25">
      <c r="A294" t="s">
        <v>890</v>
      </c>
      <c r="B294" s="25">
        <v>74.599999999999994</v>
      </c>
      <c r="C294">
        <f t="shared" si="4"/>
        <v>0.746</v>
      </c>
    </row>
    <row r="295" spans="1:3" x14ac:dyDescent="0.25">
      <c r="A295" t="s">
        <v>891</v>
      </c>
      <c r="B295" s="25">
        <v>74.400000000000006</v>
      </c>
      <c r="C295">
        <f t="shared" si="4"/>
        <v>0.74400000000000011</v>
      </c>
    </row>
    <row r="296" spans="1:3" x14ac:dyDescent="0.25">
      <c r="A296" t="s">
        <v>892</v>
      </c>
      <c r="B296" s="25">
        <v>74.599999999999994</v>
      </c>
      <c r="C296">
        <f t="shared" si="4"/>
        <v>0.746</v>
      </c>
    </row>
    <row r="297" spans="1:3" x14ac:dyDescent="0.25">
      <c r="A297" t="s">
        <v>893</v>
      </c>
      <c r="B297" s="25">
        <v>74.8</v>
      </c>
      <c r="C297">
        <f t="shared" si="4"/>
        <v>0.748</v>
      </c>
    </row>
    <row r="298" spans="1:3" x14ac:dyDescent="0.25">
      <c r="A298" t="s">
        <v>894</v>
      </c>
      <c r="B298" s="25">
        <v>74.900000000000006</v>
      </c>
      <c r="C298">
        <f t="shared" si="4"/>
        <v>0.74900000000000011</v>
      </c>
    </row>
    <row r="299" spans="1:3" x14ac:dyDescent="0.25">
      <c r="A299" t="s">
        <v>895</v>
      </c>
      <c r="B299" s="25">
        <v>74.900000000000006</v>
      </c>
      <c r="C299">
        <f t="shared" si="4"/>
        <v>0.74900000000000011</v>
      </c>
    </row>
    <row r="300" spans="1:3" x14ac:dyDescent="0.25">
      <c r="A300" t="s">
        <v>896</v>
      </c>
      <c r="B300" s="25">
        <v>75.2</v>
      </c>
      <c r="C300">
        <f t="shared" si="4"/>
        <v>0.752</v>
      </c>
    </row>
    <row r="301" spans="1:3" x14ac:dyDescent="0.25">
      <c r="A301" t="s">
        <v>897</v>
      </c>
      <c r="B301" s="25">
        <v>74.7</v>
      </c>
      <c r="C301">
        <f t="shared" si="4"/>
        <v>0.747</v>
      </c>
    </row>
    <row r="302" spans="1:3" x14ac:dyDescent="0.25">
      <c r="A302" t="s">
        <v>898</v>
      </c>
      <c r="B302" s="25">
        <v>75</v>
      </c>
      <c r="C302">
        <f t="shared" si="4"/>
        <v>0.75</v>
      </c>
    </row>
    <row r="303" spans="1:3" x14ac:dyDescent="0.25">
      <c r="A303" t="s">
        <v>899</v>
      </c>
      <c r="B303" s="25">
        <v>75.3</v>
      </c>
      <c r="C303">
        <f t="shared" si="4"/>
        <v>0.753</v>
      </c>
    </row>
    <row r="304" spans="1:3" x14ac:dyDescent="0.25">
      <c r="A304" t="s">
        <v>900</v>
      </c>
      <c r="B304" s="25">
        <v>75.5</v>
      </c>
      <c r="C304">
        <f t="shared" si="4"/>
        <v>0.755</v>
      </c>
    </row>
    <row r="305" spans="1:3" x14ac:dyDescent="0.25">
      <c r="A305" t="s">
        <v>901</v>
      </c>
      <c r="B305" s="25">
        <v>75.5</v>
      </c>
      <c r="C305">
        <f t="shared" si="4"/>
        <v>0.755</v>
      </c>
    </row>
    <row r="306" spans="1:3" x14ac:dyDescent="0.25">
      <c r="A306" t="s">
        <v>902</v>
      </c>
      <c r="B306" s="25">
        <v>75.400000000000006</v>
      </c>
      <c r="C306">
        <f t="shared" si="4"/>
        <v>0.754</v>
      </c>
    </row>
    <row r="307" spans="1:3" x14ac:dyDescent="0.25">
      <c r="A307" t="s">
        <v>903</v>
      </c>
      <c r="B307" s="25">
        <v>75.3</v>
      </c>
      <c r="C307">
        <f t="shared" si="4"/>
        <v>0.753</v>
      </c>
    </row>
    <row r="308" spans="1:3" x14ac:dyDescent="0.25">
      <c r="A308" t="s">
        <v>904</v>
      </c>
      <c r="B308" s="25">
        <v>75.599999999999994</v>
      </c>
      <c r="C308">
        <f t="shared" si="4"/>
        <v>0.75599999999999989</v>
      </c>
    </row>
    <row r="309" spans="1:3" x14ac:dyDescent="0.25">
      <c r="A309" t="s">
        <v>905</v>
      </c>
      <c r="B309" s="25">
        <v>75.900000000000006</v>
      </c>
      <c r="C309">
        <f t="shared" si="4"/>
        <v>0.75900000000000001</v>
      </c>
    </row>
    <row r="310" spans="1:3" x14ac:dyDescent="0.25">
      <c r="A310" t="s">
        <v>906</v>
      </c>
      <c r="B310" s="25">
        <v>76</v>
      </c>
      <c r="C310">
        <f t="shared" si="4"/>
        <v>0.76</v>
      </c>
    </row>
    <row r="311" spans="1:3" x14ac:dyDescent="0.25">
      <c r="A311" t="s">
        <v>907</v>
      </c>
      <c r="B311" s="25">
        <v>75.900000000000006</v>
      </c>
      <c r="C311">
        <f t="shared" si="4"/>
        <v>0.75900000000000001</v>
      </c>
    </row>
    <row r="312" spans="1:3" x14ac:dyDescent="0.25">
      <c r="A312" t="s">
        <v>908</v>
      </c>
      <c r="B312" s="25">
        <v>76.2</v>
      </c>
      <c r="C312">
        <f t="shared" si="4"/>
        <v>0.76200000000000001</v>
      </c>
    </row>
    <row r="313" spans="1:3" x14ac:dyDescent="0.25">
      <c r="A313" t="s">
        <v>909</v>
      </c>
      <c r="B313" s="25">
        <v>75.8</v>
      </c>
      <c r="C313">
        <f t="shared" si="4"/>
        <v>0.75800000000000001</v>
      </c>
    </row>
    <row r="314" spans="1:3" x14ac:dyDescent="0.25">
      <c r="A314" t="s">
        <v>910</v>
      </c>
      <c r="B314" s="25">
        <v>76</v>
      </c>
      <c r="C314">
        <f t="shared" si="4"/>
        <v>0.76</v>
      </c>
    </row>
    <row r="315" spans="1:3" x14ac:dyDescent="0.25">
      <c r="A315" t="s">
        <v>911</v>
      </c>
      <c r="B315" s="25">
        <v>76.099999999999994</v>
      </c>
      <c r="C315">
        <f t="shared" si="4"/>
        <v>0.7609999999999999</v>
      </c>
    </row>
    <row r="316" spans="1:3" x14ac:dyDescent="0.25">
      <c r="A316" t="s">
        <v>912</v>
      </c>
      <c r="B316" s="25">
        <v>76.400000000000006</v>
      </c>
      <c r="C316">
        <f t="shared" si="4"/>
        <v>0.76400000000000001</v>
      </c>
    </row>
    <row r="317" spans="1:3" x14ac:dyDescent="0.25">
      <c r="A317" t="s">
        <v>913</v>
      </c>
      <c r="B317" s="25">
        <v>76.599999999999994</v>
      </c>
      <c r="C317">
        <f t="shared" si="4"/>
        <v>0.7659999999999999</v>
      </c>
    </row>
    <row r="318" spans="1:3" x14ac:dyDescent="0.25">
      <c r="A318" t="s">
        <v>914</v>
      </c>
      <c r="B318" s="25">
        <v>76.599999999999994</v>
      </c>
      <c r="C318">
        <f t="shared" si="4"/>
        <v>0.7659999999999999</v>
      </c>
    </row>
    <row r="319" spans="1:3" x14ac:dyDescent="0.25">
      <c r="A319" t="s">
        <v>915</v>
      </c>
      <c r="B319" s="25">
        <v>76.400000000000006</v>
      </c>
      <c r="C319">
        <f t="shared" si="4"/>
        <v>0.76400000000000001</v>
      </c>
    </row>
    <row r="320" spans="1:3" x14ac:dyDescent="0.25">
      <c r="A320" t="s">
        <v>916</v>
      </c>
      <c r="B320" s="25">
        <v>76.599999999999994</v>
      </c>
      <c r="C320">
        <f t="shared" si="4"/>
        <v>0.7659999999999999</v>
      </c>
    </row>
    <row r="321" spans="1:3" x14ac:dyDescent="0.25">
      <c r="A321" t="s">
        <v>917</v>
      </c>
      <c r="B321" s="25">
        <v>76.7</v>
      </c>
      <c r="C321">
        <f t="shared" ref="C321:C384" si="5">B321/100</f>
        <v>0.76700000000000002</v>
      </c>
    </row>
    <row r="322" spans="1:3" x14ac:dyDescent="0.25">
      <c r="A322" t="s">
        <v>918</v>
      </c>
      <c r="B322" s="25">
        <v>76.900000000000006</v>
      </c>
      <c r="C322">
        <f t="shared" si="5"/>
        <v>0.76900000000000002</v>
      </c>
    </row>
    <row r="323" spans="1:3" x14ac:dyDescent="0.25">
      <c r="A323" t="s">
        <v>919</v>
      </c>
      <c r="B323" s="25">
        <v>77</v>
      </c>
      <c r="C323">
        <f t="shared" si="5"/>
        <v>0.77</v>
      </c>
    </row>
    <row r="324" spans="1:3" x14ac:dyDescent="0.25">
      <c r="A324" t="s">
        <v>920</v>
      </c>
      <c r="B324" s="25">
        <v>77.400000000000006</v>
      </c>
      <c r="C324">
        <f t="shared" si="5"/>
        <v>0.77400000000000002</v>
      </c>
    </row>
    <row r="325" spans="1:3" x14ac:dyDescent="0.25">
      <c r="A325" t="s">
        <v>921</v>
      </c>
      <c r="B325" s="25">
        <v>77</v>
      </c>
      <c r="C325">
        <f t="shared" si="5"/>
        <v>0.77</v>
      </c>
    </row>
    <row r="326" spans="1:3" x14ac:dyDescent="0.25">
      <c r="A326" t="s">
        <v>922</v>
      </c>
      <c r="B326" s="25">
        <v>77.2</v>
      </c>
      <c r="C326">
        <f t="shared" si="5"/>
        <v>0.77200000000000002</v>
      </c>
    </row>
    <row r="327" spans="1:3" x14ac:dyDescent="0.25">
      <c r="A327" t="s">
        <v>923</v>
      </c>
      <c r="B327" s="25">
        <v>77.5</v>
      </c>
      <c r="C327">
        <f t="shared" si="5"/>
        <v>0.77500000000000002</v>
      </c>
    </row>
    <row r="328" spans="1:3" x14ac:dyDescent="0.25">
      <c r="A328" t="s">
        <v>924</v>
      </c>
      <c r="B328" s="25">
        <v>77.8</v>
      </c>
      <c r="C328">
        <f t="shared" si="5"/>
        <v>0.77800000000000002</v>
      </c>
    </row>
    <row r="329" spans="1:3" x14ac:dyDescent="0.25">
      <c r="A329" t="s">
        <v>925</v>
      </c>
      <c r="B329" s="25">
        <v>78.099999999999994</v>
      </c>
      <c r="C329">
        <f t="shared" si="5"/>
        <v>0.78099999999999992</v>
      </c>
    </row>
    <row r="330" spans="1:3" x14ac:dyDescent="0.25">
      <c r="A330" t="s">
        <v>926</v>
      </c>
      <c r="B330" s="25">
        <v>78.099999999999994</v>
      </c>
      <c r="C330">
        <f t="shared" si="5"/>
        <v>0.78099999999999992</v>
      </c>
    </row>
    <row r="331" spans="1:3" x14ac:dyDescent="0.25">
      <c r="A331" t="s">
        <v>927</v>
      </c>
      <c r="B331" s="25">
        <v>78.2</v>
      </c>
      <c r="C331">
        <f t="shared" si="5"/>
        <v>0.78200000000000003</v>
      </c>
    </row>
    <row r="332" spans="1:3" x14ac:dyDescent="0.25">
      <c r="A332" t="s">
        <v>928</v>
      </c>
      <c r="B332" s="25">
        <v>78.400000000000006</v>
      </c>
      <c r="C332">
        <f t="shared" si="5"/>
        <v>0.78400000000000003</v>
      </c>
    </row>
    <row r="333" spans="1:3" x14ac:dyDescent="0.25">
      <c r="A333" t="s">
        <v>929</v>
      </c>
      <c r="B333" s="25">
        <v>78.599999999999994</v>
      </c>
      <c r="C333">
        <f t="shared" si="5"/>
        <v>0.78599999999999992</v>
      </c>
    </row>
    <row r="334" spans="1:3" x14ac:dyDescent="0.25">
      <c r="A334" t="s">
        <v>930</v>
      </c>
      <c r="B334" s="25">
        <v>78.7</v>
      </c>
      <c r="C334">
        <f t="shared" si="5"/>
        <v>0.78700000000000003</v>
      </c>
    </row>
    <row r="335" spans="1:3" x14ac:dyDescent="0.25">
      <c r="A335" t="s">
        <v>931</v>
      </c>
      <c r="B335" s="25">
        <v>78.7</v>
      </c>
      <c r="C335">
        <f t="shared" si="5"/>
        <v>0.78700000000000003</v>
      </c>
    </row>
    <row r="336" spans="1:3" x14ac:dyDescent="0.25">
      <c r="A336" t="s">
        <v>932</v>
      </c>
      <c r="B336" s="25">
        <v>78.900000000000006</v>
      </c>
      <c r="C336">
        <f t="shared" si="5"/>
        <v>0.78900000000000003</v>
      </c>
    </row>
    <row r="337" spans="1:3" x14ac:dyDescent="0.25">
      <c r="A337" t="s">
        <v>933</v>
      </c>
      <c r="B337" s="25">
        <v>78.5</v>
      </c>
      <c r="C337">
        <f t="shared" si="5"/>
        <v>0.78500000000000003</v>
      </c>
    </row>
    <row r="338" spans="1:3" x14ac:dyDescent="0.25">
      <c r="A338" t="s">
        <v>934</v>
      </c>
      <c r="B338" s="25">
        <v>78.8</v>
      </c>
      <c r="C338">
        <f t="shared" si="5"/>
        <v>0.78799999999999992</v>
      </c>
    </row>
    <row r="339" spans="1:3" x14ac:dyDescent="0.25">
      <c r="A339" t="s">
        <v>935</v>
      </c>
      <c r="B339" s="25">
        <v>78.900000000000006</v>
      </c>
      <c r="C339">
        <f t="shared" si="5"/>
        <v>0.78900000000000003</v>
      </c>
    </row>
    <row r="340" spans="1:3" x14ac:dyDescent="0.25">
      <c r="A340" t="s">
        <v>936</v>
      </c>
      <c r="B340" s="25">
        <v>79.400000000000006</v>
      </c>
      <c r="C340">
        <f t="shared" si="5"/>
        <v>0.79400000000000004</v>
      </c>
    </row>
    <row r="341" spans="1:3" x14ac:dyDescent="0.25">
      <c r="A341" t="s">
        <v>937</v>
      </c>
      <c r="B341" s="25">
        <v>79.900000000000006</v>
      </c>
      <c r="C341">
        <f t="shared" si="5"/>
        <v>0.79900000000000004</v>
      </c>
    </row>
    <row r="342" spans="1:3" x14ac:dyDescent="0.25">
      <c r="A342" t="s">
        <v>938</v>
      </c>
      <c r="B342" s="25">
        <v>80.099999999999994</v>
      </c>
      <c r="C342">
        <f t="shared" si="5"/>
        <v>0.80099999999999993</v>
      </c>
    </row>
    <row r="343" spans="1:3" x14ac:dyDescent="0.25">
      <c r="A343" t="s">
        <v>939</v>
      </c>
      <c r="B343" s="25">
        <v>80</v>
      </c>
      <c r="C343">
        <f t="shared" si="5"/>
        <v>0.8</v>
      </c>
    </row>
    <row r="344" spans="1:3" x14ac:dyDescent="0.25">
      <c r="A344" t="s">
        <v>940</v>
      </c>
      <c r="B344" s="25">
        <v>80.400000000000006</v>
      </c>
      <c r="C344">
        <f t="shared" si="5"/>
        <v>0.80400000000000005</v>
      </c>
    </row>
    <row r="345" spans="1:3" x14ac:dyDescent="0.25">
      <c r="A345" t="s">
        <v>941</v>
      </c>
      <c r="B345" s="25">
        <v>80.5</v>
      </c>
      <c r="C345">
        <f t="shared" si="5"/>
        <v>0.80500000000000005</v>
      </c>
    </row>
    <row r="346" spans="1:3" x14ac:dyDescent="0.25">
      <c r="A346" t="s">
        <v>942</v>
      </c>
      <c r="B346" s="25">
        <v>80.599999999999994</v>
      </c>
      <c r="C346">
        <f t="shared" si="5"/>
        <v>0.80599999999999994</v>
      </c>
    </row>
    <row r="347" spans="1:3" x14ac:dyDescent="0.25">
      <c r="A347" t="s">
        <v>943</v>
      </c>
      <c r="B347" s="25">
        <v>80.8</v>
      </c>
      <c r="C347">
        <f t="shared" si="5"/>
        <v>0.80799999999999994</v>
      </c>
    </row>
    <row r="348" spans="1:3" x14ac:dyDescent="0.25">
      <c r="A348" t="s">
        <v>944</v>
      </c>
      <c r="B348" s="25">
        <v>81.3</v>
      </c>
      <c r="C348">
        <f t="shared" si="5"/>
        <v>0.81299999999999994</v>
      </c>
    </row>
    <row r="349" spans="1:3" x14ac:dyDescent="0.25">
      <c r="A349" t="s">
        <v>945</v>
      </c>
      <c r="B349" s="25">
        <v>80.599999999999994</v>
      </c>
      <c r="C349">
        <f t="shared" si="5"/>
        <v>0.80599999999999994</v>
      </c>
    </row>
    <row r="350" spans="1:3" x14ac:dyDescent="0.25">
      <c r="A350" t="s">
        <v>946</v>
      </c>
      <c r="B350" s="25">
        <v>81</v>
      </c>
      <c r="C350">
        <f t="shared" si="5"/>
        <v>0.81</v>
      </c>
    </row>
    <row r="351" spans="1:3" x14ac:dyDescent="0.25">
      <c r="A351" t="s">
        <v>947</v>
      </c>
      <c r="B351" s="25">
        <v>81.400000000000006</v>
      </c>
      <c r="C351">
        <f t="shared" si="5"/>
        <v>0.81400000000000006</v>
      </c>
    </row>
    <row r="352" spans="1:3" x14ac:dyDescent="0.25">
      <c r="A352" t="s">
        <v>948</v>
      </c>
      <c r="B352" s="25">
        <v>81.599999999999994</v>
      </c>
      <c r="C352">
        <f t="shared" si="5"/>
        <v>0.81599999999999995</v>
      </c>
    </row>
    <row r="353" spans="1:3" x14ac:dyDescent="0.25">
      <c r="A353" t="s">
        <v>949</v>
      </c>
      <c r="B353" s="25">
        <v>81.8</v>
      </c>
      <c r="C353">
        <f t="shared" si="5"/>
        <v>0.81799999999999995</v>
      </c>
    </row>
    <row r="354" spans="1:3" x14ac:dyDescent="0.25">
      <c r="A354" t="s">
        <v>950</v>
      </c>
      <c r="B354" s="25">
        <v>82</v>
      </c>
      <c r="C354">
        <f t="shared" si="5"/>
        <v>0.82</v>
      </c>
    </row>
    <row r="355" spans="1:3" x14ac:dyDescent="0.25">
      <c r="A355" t="s">
        <v>951</v>
      </c>
      <c r="B355" s="25">
        <v>81.5</v>
      </c>
      <c r="C355">
        <f t="shared" si="5"/>
        <v>0.81499999999999995</v>
      </c>
    </row>
    <row r="356" spans="1:3" x14ac:dyDescent="0.25">
      <c r="A356" t="s">
        <v>952</v>
      </c>
      <c r="B356" s="25">
        <v>81.8</v>
      </c>
      <c r="C356">
        <f t="shared" si="5"/>
        <v>0.81799999999999995</v>
      </c>
    </row>
    <row r="357" spans="1:3" x14ac:dyDescent="0.25">
      <c r="A357" t="s">
        <v>953</v>
      </c>
      <c r="B357" s="25">
        <v>81.900000000000006</v>
      </c>
      <c r="C357">
        <f t="shared" si="5"/>
        <v>0.81900000000000006</v>
      </c>
    </row>
    <row r="358" spans="1:3" x14ac:dyDescent="0.25">
      <c r="A358" t="s">
        <v>954</v>
      </c>
      <c r="B358" s="25">
        <v>82.3</v>
      </c>
      <c r="C358">
        <f t="shared" si="5"/>
        <v>0.82299999999999995</v>
      </c>
    </row>
    <row r="359" spans="1:3" x14ac:dyDescent="0.25">
      <c r="A359" t="s">
        <v>955</v>
      </c>
      <c r="B359" s="25">
        <v>82.5</v>
      </c>
      <c r="C359">
        <f t="shared" si="5"/>
        <v>0.82499999999999996</v>
      </c>
    </row>
    <row r="360" spans="1:3" x14ac:dyDescent="0.25">
      <c r="A360" t="s">
        <v>956</v>
      </c>
      <c r="B360" s="25">
        <v>83</v>
      </c>
      <c r="C360">
        <f t="shared" si="5"/>
        <v>0.83</v>
      </c>
    </row>
    <row r="361" spans="1:3" x14ac:dyDescent="0.25">
      <c r="A361" t="s">
        <v>957</v>
      </c>
      <c r="B361" s="25">
        <v>82.4</v>
      </c>
      <c r="C361">
        <f t="shared" si="5"/>
        <v>0.82400000000000007</v>
      </c>
    </row>
    <row r="362" spans="1:3" x14ac:dyDescent="0.25">
      <c r="A362" t="s">
        <v>958</v>
      </c>
      <c r="B362" s="25">
        <v>83</v>
      </c>
      <c r="C362">
        <f t="shared" si="5"/>
        <v>0.83</v>
      </c>
    </row>
    <row r="363" spans="1:3" x14ac:dyDescent="0.25">
      <c r="A363" t="s">
        <v>959</v>
      </c>
      <c r="B363" s="25">
        <v>83.4</v>
      </c>
      <c r="C363">
        <f t="shared" si="5"/>
        <v>0.83400000000000007</v>
      </c>
    </row>
    <row r="364" spans="1:3" x14ac:dyDescent="0.25">
      <c r="A364" t="s">
        <v>960</v>
      </c>
      <c r="B364" s="25">
        <v>84</v>
      </c>
      <c r="C364">
        <f t="shared" si="5"/>
        <v>0.84</v>
      </c>
    </row>
    <row r="365" spans="1:3" x14ac:dyDescent="0.25">
      <c r="A365" t="s">
        <v>961</v>
      </c>
      <c r="B365" s="25">
        <v>84.6</v>
      </c>
      <c r="C365">
        <f t="shared" si="5"/>
        <v>0.84599999999999997</v>
      </c>
    </row>
    <row r="366" spans="1:3" x14ac:dyDescent="0.25">
      <c r="A366" t="s">
        <v>962</v>
      </c>
      <c r="B366" s="25">
        <v>85.2</v>
      </c>
      <c r="C366">
        <f t="shared" si="5"/>
        <v>0.85199999999999998</v>
      </c>
    </row>
    <row r="367" spans="1:3" x14ac:dyDescent="0.25">
      <c r="A367" t="s">
        <v>963</v>
      </c>
      <c r="B367" s="25">
        <v>85.1</v>
      </c>
      <c r="C367">
        <f t="shared" si="5"/>
        <v>0.85099999999999998</v>
      </c>
    </row>
    <row r="368" spans="1:3" x14ac:dyDescent="0.25">
      <c r="A368" t="s">
        <v>964</v>
      </c>
      <c r="B368" s="25">
        <v>85.7</v>
      </c>
      <c r="C368">
        <f t="shared" si="5"/>
        <v>0.85699999999999998</v>
      </c>
    </row>
    <row r="369" spans="1:3" x14ac:dyDescent="0.25">
      <c r="A369" t="s">
        <v>965</v>
      </c>
      <c r="B369" s="25">
        <v>86.1</v>
      </c>
      <c r="C369">
        <f t="shared" si="5"/>
        <v>0.86099999999999999</v>
      </c>
    </row>
    <row r="370" spans="1:3" x14ac:dyDescent="0.25">
      <c r="A370" t="s">
        <v>966</v>
      </c>
      <c r="B370" s="25">
        <v>85.9</v>
      </c>
      <c r="C370">
        <f t="shared" si="5"/>
        <v>0.8590000000000001</v>
      </c>
    </row>
    <row r="371" spans="1:3" x14ac:dyDescent="0.25">
      <c r="A371" t="s">
        <v>967</v>
      </c>
      <c r="B371" s="25">
        <v>85.8</v>
      </c>
      <c r="C371">
        <f t="shared" si="5"/>
        <v>0.85799999999999998</v>
      </c>
    </row>
    <row r="372" spans="1:3" x14ac:dyDescent="0.25">
      <c r="A372" t="s">
        <v>968</v>
      </c>
      <c r="B372" s="25">
        <v>85.5</v>
      </c>
      <c r="C372">
        <f t="shared" si="5"/>
        <v>0.85499999999999998</v>
      </c>
    </row>
    <row r="373" spans="1:3" x14ac:dyDescent="0.25">
      <c r="A373" t="s">
        <v>969</v>
      </c>
      <c r="B373" s="25">
        <v>84.9</v>
      </c>
      <c r="C373">
        <f t="shared" si="5"/>
        <v>0.84900000000000009</v>
      </c>
    </row>
    <row r="374" spans="1:3" x14ac:dyDescent="0.25">
      <c r="A374" t="s">
        <v>970</v>
      </c>
      <c r="B374" s="25">
        <v>85.6</v>
      </c>
      <c r="C374">
        <f t="shared" si="5"/>
        <v>0.85599999999999998</v>
      </c>
    </row>
    <row r="375" spans="1:3" x14ac:dyDescent="0.25">
      <c r="A375" t="s">
        <v>971</v>
      </c>
      <c r="B375" s="25">
        <v>85.8</v>
      </c>
      <c r="C375">
        <f t="shared" si="5"/>
        <v>0.85799999999999998</v>
      </c>
    </row>
    <row r="376" spans="1:3" x14ac:dyDescent="0.25">
      <c r="A376" t="s">
        <v>972</v>
      </c>
      <c r="B376" s="25">
        <v>86</v>
      </c>
      <c r="C376">
        <f t="shared" si="5"/>
        <v>0.86</v>
      </c>
    </row>
    <row r="377" spans="1:3" x14ac:dyDescent="0.25">
      <c r="A377" t="s">
        <v>973</v>
      </c>
      <c r="B377" s="25">
        <v>86.4</v>
      </c>
      <c r="C377">
        <f t="shared" si="5"/>
        <v>0.8640000000000001</v>
      </c>
    </row>
    <row r="378" spans="1:3" x14ac:dyDescent="0.25">
      <c r="A378" t="s">
        <v>974</v>
      </c>
      <c r="B378" s="25">
        <v>86.7</v>
      </c>
      <c r="C378">
        <f t="shared" si="5"/>
        <v>0.86699999999999999</v>
      </c>
    </row>
    <row r="379" spans="1:3" x14ac:dyDescent="0.25">
      <c r="A379" t="s">
        <v>975</v>
      </c>
      <c r="B379" s="25">
        <v>86.7</v>
      </c>
      <c r="C379">
        <f t="shared" si="5"/>
        <v>0.86699999999999999</v>
      </c>
    </row>
    <row r="380" spans="1:3" x14ac:dyDescent="0.25">
      <c r="A380" t="s">
        <v>976</v>
      </c>
      <c r="B380" s="25">
        <v>87</v>
      </c>
      <c r="C380">
        <f t="shared" si="5"/>
        <v>0.87</v>
      </c>
    </row>
    <row r="381" spans="1:3" x14ac:dyDescent="0.25">
      <c r="A381" t="s">
        <v>977</v>
      </c>
      <c r="B381" s="25">
        <v>87.1</v>
      </c>
      <c r="C381">
        <f t="shared" si="5"/>
        <v>0.871</v>
      </c>
    </row>
    <row r="382" spans="1:3" x14ac:dyDescent="0.25">
      <c r="A382" t="s">
        <v>978</v>
      </c>
      <c r="B382" s="25">
        <v>87.2</v>
      </c>
      <c r="C382">
        <f t="shared" si="5"/>
        <v>0.872</v>
      </c>
    </row>
    <row r="383" spans="1:3" x14ac:dyDescent="0.25">
      <c r="A383" t="s">
        <v>979</v>
      </c>
      <c r="B383" s="25">
        <v>87.5</v>
      </c>
      <c r="C383">
        <f t="shared" si="5"/>
        <v>0.875</v>
      </c>
    </row>
    <row r="384" spans="1:3" x14ac:dyDescent="0.25">
      <c r="A384" t="s">
        <v>980</v>
      </c>
      <c r="B384" s="25">
        <v>88</v>
      </c>
      <c r="C384">
        <f t="shared" si="5"/>
        <v>0.88</v>
      </c>
    </row>
    <row r="385" spans="1:3" x14ac:dyDescent="0.25">
      <c r="A385" t="s">
        <v>981</v>
      </c>
      <c r="B385" s="25">
        <v>87.8</v>
      </c>
      <c r="C385">
        <f t="shared" ref="C385:C448" si="6">B385/100</f>
        <v>0.878</v>
      </c>
    </row>
    <row r="386" spans="1:3" x14ac:dyDescent="0.25">
      <c r="A386" t="s">
        <v>982</v>
      </c>
      <c r="B386" s="25">
        <v>88.2</v>
      </c>
      <c r="C386">
        <f t="shared" si="6"/>
        <v>0.88200000000000001</v>
      </c>
    </row>
    <row r="387" spans="1:3" x14ac:dyDescent="0.25">
      <c r="A387" t="s">
        <v>983</v>
      </c>
      <c r="B387" s="25">
        <v>88.7</v>
      </c>
      <c r="C387">
        <f t="shared" si="6"/>
        <v>0.88700000000000001</v>
      </c>
    </row>
    <row r="388" spans="1:3" x14ac:dyDescent="0.25">
      <c r="A388" t="s">
        <v>984</v>
      </c>
      <c r="B388" s="25">
        <v>89.2</v>
      </c>
      <c r="C388">
        <f t="shared" si="6"/>
        <v>0.89200000000000002</v>
      </c>
    </row>
    <row r="389" spans="1:3" x14ac:dyDescent="0.25">
      <c r="A389" t="s">
        <v>985</v>
      </c>
      <c r="B389" s="25">
        <v>89.4</v>
      </c>
      <c r="C389">
        <f t="shared" si="6"/>
        <v>0.89400000000000002</v>
      </c>
    </row>
    <row r="390" spans="1:3" x14ac:dyDescent="0.25">
      <c r="A390" t="s">
        <v>986</v>
      </c>
      <c r="B390" s="25">
        <v>89.5</v>
      </c>
      <c r="C390">
        <f t="shared" si="6"/>
        <v>0.89500000000000002</v>
      </c>
    </row>
    <row r="391" spans="1:3" x14ac:dyDescent="0.25">
      <c r="A391" t="s">
        <v>987</v>
      </c>
      <c r="B391" s="25">
        <v>89.3</v>
      </c>
      <c r="C391">
        <f t="shared" si="6"/>
        <v>0.89300000000000002</v>
      </c>
    </row>
    <row r="392" spans="1:3" x14ac:dyDescent="0.25">
      <c r="A392" t="s">
        <v>988</v>
      </c>
      <c r="B392" s="25">
        <v>89.8</v>
      </c>
      <c r="C392">
        <f t="shared" si="6"/>
        <v>0.89800000000000002</v>
      </c>
    </row>
    <row r="393" spans="1:3" x14ac:dyDescent="0.25">
      <c r="A393" t="s">
        <v>989</v>
      </c>
      <c r="B393" s="25">
        <v>89.8</v>
      </c>
      <c r="C393">
        <f t="shared" si="6"/>
        <v>0.89800000000000002</v>
      </c>
    </row>
    <row r="394" spans="1:3" x14ac:dyDescent="0.25">
      <c r="A394" t="s">
        <v>990</v>
      </c>
      <c r="B394" s="25">
        <v>90</v>
      </c>
      <c r="C394">
        <f t="shared" si="6"/>
        <v>0.9</v>
      </c>
    </row>
    <row r="395" spans="1:3" x14ac:dyDescent="0.25">
      <c r="A395" t="s">
        <v>991</v>
      </c>
      <c r="B395" s="25">
        <v>90.3</v>
      </c>
      <c r="C395">
        <f t="shared" si="6"/>
        <v>0.90300000000000002</v>
      </c>
    </row>
    <row r="396" spans="1:3" x14ac:dyDescent="0.25">
      <c r="A396" t="s">
        <v>992</v>
      </c>
      <c r="B396" s="25">
        <v>91.2</v>
      </c>
      <c r="C396">
        <f t="shared" si="6"/>
        <v>0.91200000000000003</v>
      </c>
    </row>
    <row r="397" spans="1:3" x14ac:dyDescent="0.25">
      <c r="A397" t="s">
        <v>993</v>
      </c>
      <c r="B397" s="25">
        <v>91.3</v>
      </c>
      <c r="C397">
        <f t="shared" si="6"/>
        <v>0.91299999999999992</v>
      </c>
    </row>
    <row r="398" spans="1:3" x14ac:dyDescent="0.25">
      <c r="A398" t="s">
        <v>994</v>
      </c>
      <c r="B398" s="25">
        <v>92</v>
      </c>
      <c r="C398">
        <f t="shared" si="6"/>
        <v>0.92</v>
      </c>
    </row>
    <row r="399" spans="1:3" x14ac:dyDescent="0.25">
      <c r="A399" t="s">
        <v>995</v>
      </c>
      <c r="B399" s="25">
        <v>92.2</v>
      </c>
      <c r="C399">
        <f t="shared" si="6"/>
        <v>0.92200000000000004</v>
      </c>
    </row>
    <row r="400" spans="1:3" x14ac:dyDescent="0.25">
      <c r="A400" t="s">
        <v>996</v>
      </c>
      <c r="B400" s="25">
        <v>93.2</v>
      </c>
      <c r="C400">
        <f t="shared" si="6"/>
        <v>0.93200000000000005</v>
      </c>
    </row>
    <row r="401" spans="1:3" x14ac:dyDescent="0.25">
      <c r="A401" t="s">
        <v>997</v>
      </c>
      <c r="B401" s="25">
        <v>93.4</v>
      </c>
      <c r="C401">
        <f t="shared" si="6"/>
        <v>0.93400000000000005</v>
      </c>
    </row>
    <row r="402" spans="1:3" x14ac:dyDescent="0.25">
      <c r="A402" t="s">
        <v>998</v>
      </c>
      <c r="B402" s="25">
        <v>93.3</v>
      </c>
      <c r="C402">
        <f t="shared" si="6"/>
        <v>0.93299999999999994</v>
      </c>
    </row>
    <row r="403" spans="1:3" x14ac:dyDescent="0.25">
      <c r="A403" t="s">
        <v>999</v>
      </c>
      <c r="B403" s="25">
        <v>93.3</v>
      </c>
      <c r="C403">
        <f t="shared" si="6"/>
        <v>0.93299999999999994</v>
      </c>
    </row>
    <row r="404" spans="1:3" x14ac:dyDescent="0.25">
      <c r="A404" t="s">
        <v>1000</v>
      </c>
      <c r="B404" s="25">
        <v>93.8</v>
      </c>
      <c r="C404">
        <f t="shared" si="6"/>
        <v>0.93799999999999994</v>
      </c>
    </row>
    <row r="405" spans="1:3" x14ac:dyDescent="0.25">
      <c r="A405" t="s">
        <v>1001</v>
      </c>
      <c r="B405" s="25">
        <v>94.4</v>
      </c>
      <c r="C405">
        <f t="shared" si="6"/>
        <v>0.94400000000000006</v>
      </c>
    </row>
    <row r="406" spans="1:3" x14ac:dyDescent="0.25">
      <c r="A406" t="s">
        <v>1002</v>
      </c>
      <c r="B406" s="25">
        <v>94.5</v>
      </c>
      <c r="C406">
        <f t="shared" si="6"/>
        <v>0.94499999999999995</v>
      </c>
    </row>
    <row r="407" spans="1:3" x14ac:dyDescent="0.25">
      <c r="A407" t="s">
        <v>1003</v>
      </c>
      <c r="B407" s="25">
        <v>94.6</v>
      </c>
      <c r="C407">
        <f t="shared" si="6"/>
        <v>0.94599999999999995</v>
      </c>
    </row>
    <row r="408" spans="1:3" x14ac:dyDescent="0.25">
      <c r="A408" t="s">
        <v>1004</v>
      </c>
      <c r="B408" s="25">
        <v>95.1</v>
      </c>
      <c r="C408">
        <f t="shared" si="6"/>
        <v>0.95099999999999996</v>
      </c>
    </row>
    <row r="409" spans="1:3" x14ac:dyDescent="0.25">
      <c r="A409" t="s">
        <v>1005</v>
      </c>
      <c r="B409" s="25">
        <v>94.6</v>
      </c>
      <c r="C409">
        <f t="shared" si="6"/>
        <v>0.94599999999999995</v>
      </c>
    </row>
    <row r="410" spans="1:3" x14ac:dyDescent="0.25">
      <c r="A410" t="s">
        <v>1006</v>
      </c>
      <c r="B410" s="25">
        <v>95.1</v>
      </c>
      <c r="C410">
        <f t="shared" si="6"/>
        <v>0.95099999999999996</v>
      </c>
    </row>
    <row r="411" spans="1:3" x14ac:dyDescent="0.25">
      <c r="A411" t="s">
        <v>1007</v>
      </c>
      <c r="B411" s="25">
        <v>95.4</v>
      </c>
      <c r="C411">
        <f t="shared" si="6"/>
        <v>0.95400000000000007</v>
      </c>
    </row>
    <row r="412" spans="1:3" x14ac:dyDescent="0.25">
      <c r="A412" t="s">
        <v>1008</v>
      </c>
      <c r="B412" s="25">
        <v>96</v>
      </c>
      <c r="C412">
        <f t="shared" si="6"/>
        <v>0.96</v>
      </c>
    </row>
    <row r="413" spans="1:3" x14ac:dyDescent="0.25">
      <c r="A413" t="s">
        <v>1009</v>
      </c>
      <c r="B413" s="25">
        <v>95.9</v>
      </c>
      <c r="C413">
        <f t="shared" si="6"/>
        <v>0.95900000000000007</v>
      </c>
    </row>
    <row r="414" spans="1:3" x14ac:dyDescent="0.25">
      <c r="A414" t="s">
        <v>1010</v>
      </c>
      <c r="B414" s="25">
        <v>95.5</v>
      </c>
      <c r="C414">
        <f t="shared" si="6"/>
        <v>0.95499999999999996</v>
      </c>
    </row>
    <row r="415" spans="1:3" x14ac:dyDescent="0.25">
      <c r="A415" t="s">
        <v>1011</v>
      </c>
      <c r="B415" s="25">
        <v>95.6</v>
      </c>
      <c r="C415">
        <f t="shared" si="6"/>
        <v>0.95599999999999996</v>
      </c>
    </row>
    <row r="416" spans="1:3" x14ac:dyDescent="0.25">
      <c r="A416" t="s">
        <v>1012</v>
      </c>
      <c r="B416" s="25">
        <v>96.1</v>
      </c>
      <c r="C416">
        <f t="shared" si="6"/>
        <v>0.96099999999999997</v>
      </c>
    </row>
    <row r="417" spans="1:3" x14ac:dyDescent="0.25">
      <c r="A417" t="s">
        <v>1013</v>
      </c>
      <c r="B417" s="25">
        <v>96.5</v>
      </c>
      <c r="C417">
        <f t="shared" si="6"/>
        <v>0.96499999999999997</v>
      </c>
    </row>
    <row r="418" spans="1:3" x14ac:dyDescent="0.25">
      <c r="A418" t="s">
        <v>1014</v>
      </c>
      <c r="B418" s="25">
        <v>97</v>
      </c>
      <c r="C418">
        <f t="shared" si="6"/>
        <v>0.97</v>
      </c>
    </row>
    <row r="419" spans="1:3" x14ac:dyDescent="0.25">
      <c r="A419" t="s">
        <v>1015</v>
      </c>
      <c r="B419" s="25">
        <v>97.2</v>
      </c>
      <c r="C419">
        <f t="shared" si="6"/>
        <v>0.97199999999999998</v>
      </c>
    </row>
    <row r="420" spans="1:3" x14ac:dyDescent="0.25">
      <c r="A420" t="s">
        <v>1016</v>
      </c>
      <c r="B420" s="25">
        <v>97.6</v>
      </c>
      <c r="C420">
        <f t="shared" si="6"/>
        <v>0.97599999999999998</v>
      </c>
    </row>
    <row r="421" spans="1:3" x14ac:dyDescent="0.25">
      <c r="A421" t="s">
        <v>1017</v>
      </c>
      <c r="B421" s="25">
        <v>97.1</v>
      </c>
      <c r="C421">
        <f t="shared" si="6"/>
        <v>0.97099999999999997</v>
      </c>
    </row>
    <row r="422" spans="1:3" x14ac:dyDescent="0.25">
      <c r="A422" t="s">
        <v>1018</v>
      </c>
      <c r="B422" s="25">
        <v>97.8</v>
      </c>
      <c r="C422">
        <f t="shared" si="6"/>
        <v>0.97799999999999998</v>
      </c>
    </row>
    <row r="423" spans="1:3" x14ac:dyDescent="0.25">
      <c r="A423" t="s">
        <v>1019</v>
      </c>
      <c r="B423" s="25">
        <v>98.1</v>
      </c>
      <c r="C423">
        <f t="shared" si="6"/>
        <v>0.98099999999999998</v>
      </c>
    </row>
    <row r="424" spans="1:3" x14ac:dyDescent="0.25">
      <c r="A424" t="s">
        <v>1020</v>
      </c>
      <c r="B424" s="25">
        <v>98.3</v>
      </c>
      <c r="C424">
        <f t="shared" si="6"/>
        <v>0.98299999999999998</v>
      </c>
    </row>
    <row r="425" spans="1:3" x14ac:dyDescent="0.25">
      <c r="A425" t="s">
        <v>1021</v>
      </c>
      <c r="B425" s="25">
        <v>98.5</v>
      </c>
      <c r="C425">
        <f t="shared" si="6"/>
        <v>0.98499999999999999</v>
      </c>
    </row>
    <row r="426" spans="1:3" x14ac:dyDescent="0.25">
      <c r="A426" t="s">
        <v>1022</v>
      </c>
      <c r="B426" s="25">
        <v>98.3</v>
      </c>
      <c r="C426">
        <f t="shared" si="6"/>
        <v>0.98299999999999998</v>
      </c>
    </row>
    <row r="427" spans="1:3" x14ac:dyDescent="0.25">
      <c r="A427" t="s">
        <v>1023</v>
      </c>
      <c r="B427" s="25">
        <v>98.3</v>
      </c>
      <c r="C427">
        <f t="shared" si="6"/>
        <v>0.98299999999999998</v>
      </c>
    </row>
    <row r="428" spans="1:3" x14ac:dyDescent="0.25">
      <c r="A428" t="s">
        <v>1024</v>
      </c>
      <c r="B428" s="25">
        <v>98.7</v>
      </c>
      <c r="C428">
        <f t="shared" si="6"/>
        <v>0.98699999999999999</v>
      </c>
    </row>
    <row r="429" spans="1:3" x14ac:dyDescent="0.25">
      <c r="A429" t="s">
        <v>1025</v>
      </c>
      <c r="B429" s="25">
        <v>99.1</v>
      </c>
      <c r="C429">
        <f t="shared" si="6"/>
        <v>0.99099999999999999</v>
      </c>
    </row>
    <row r="430" spans="1:3" x14ac:dyDescent="0.25">
      <c r="A430" t="s">
        <v>1026</v>
      </c>
      <c r="B430" s="25">
        <v>99.1</v>
      </c>
      <c r="C430">
        <f t="shared" si="6"/>
        <v>0.99099999999999999</v>
      </c>
    </row>
    <row r="431" spans="1:3" x14ac:dyDescent="0.25">
      <c r="A431" t="s">
        <v>1027</v>
      </c>
      <c r="B431" s="25">
        <v>99.2</v>
      </c>
      <c r="C431">
        <f t="shared" si="6"/>
        <v>0.99199999999999999</v>
      </c>
    </row>
    <row r="432" spans="1:3" x14ac:dyDescent="0.25">
      <c r="A432" t="s">
        <v>1028</v>
      </c>
      <c r="B432" s="25">
        <v>99.6</v>
      </c>
      <c r="C432">
        <f t="shared" si="6"/>
        <v>0.996</v>
      </c>
    </row>
    <row r="433" spans="1:3" x14ac:dyDescent="0.25">
      <c r="A433" t="s">
        <v>1029</v>
      </c>
      <c r="B433" s="25">
        <v>99</v>
      </c>
      <c r="C433">
        <f t="shared" si="6"/>
        <v>0.99</v>
      </c>
    </row>
    <row r="434" spans="1:3" x14ac:dyDescent="0.25">
      <c r="A434" t="s">
        <v>1030</v>
      </c>
      <c r="B434" s="25">
        <v>99.5</v>
      </c>
      <c r="C434">
        <f t="shared" si="6"/>
        <v>0.995</v>
      </c>
    </row>
    <row r="435" spans="1:3" x14ac:dyDescent="0.25">
      <c r="A435" t="s">
        <v>1031</v>
      </c>
      <c r="B435" s="25">
        <v>99.7</v>
      </c>
      <c r="C435">
        <f t="shared" si="6"/>
        <v>0.997</v>
      </c>
    </row>
    <row r="436" spans="1:3" x14ac:dyDescent="0.25">
      <c r="A436" t="s">
        <v>1032</v>
      </c>
      <c r="B436" s="25">
        <v>100.1</v>
      </c>
      <c r="C436">
        <f t="shared" si="6"/>
        <v>1.0009999999999999</v>
      </c>
    </row>
    <row r="437" spans="1:3" x14ac:dyDescent="0.25">
      <c r="A437" t="s">
        <v>1033</v>
      </c>
      <c r="B437" s="25">
        <v>100</v>
      </c>
      <c r="C437">
        <f t="shared" si="6"/>
        <v>1</v>
      </c>
    </row>
    <row r="438" spans="1:3" x14ac:dyDescent="0.25">
      <c r="A438" t="s">
        <v>1034</v>
      </c>
      <c r="B438" s="25">
        <v>100.2</v>
      </c>
      <c r="C438">
        <f t="shared" si="6"/>
        <v>1.002</v>
      </c>
    </row>
    <row r="439" spans="1:3" x14ac:dyDescent="0.25">
      <c r="A439" t="s">
        <v>1035</v>
      </c>
      <c r="B439" s="25">
        <v>99.9</v>
      </c>
      <c r="C439">
        <f t="shared" si="6"/>
        <v>0.99900000000000011</v>
      </c>
    </row>
    <row r="440" spans="1:3" x14ac:dyDescent="0.25">
      <c r="A440" t="s">
        <v>1036</v>
      </c>
      <c r="B440" s="25">
        <v>100.2</v>
      </c>
      <c r="C440">
        <f t="shared" si="6"/>
        <v>1.002</v>
      </c>
    </row>
    <row r="441" spans="1:3" x14ac:dyDescent="0.25">
      <c r="A441" t="s">
        <v>1037</v>
      </c>
      <c r="B441" s="25">
        <v>100.3</v>
      </c>
      <c r="C441">
        <f t="shared" si="6"/>
        <v>1.0029999999999999</v>
      </c>
    </row>
    <row r="442" spans="1:3" x14ac:dyDescent="0.25">
      <c r="A442" t="s">
        <v>1038</v>
      </c>
      <c r="B442" s="25">
        <v>100.4</v>
      </c>
      <c r="C442">
        <f t="shared" si="6"/>
        <v>1.004</v>
      </c>
    </row>
    <row r="443" spans="1:3" x14ac:dyDescent="0.25">
      <c r="A443" t="s">
        <v>1039</v>
      </c>
      <c r="B443" s="25">
        <v>100.1</v>
      </c>
      <c r="C443">
        <f t="shared" si="6"/>
        <v>1.0009999999999999</v>
      </c>
    </row>
    <row r="444" spans="1:3" x14ac:dyDescent="0.25">
      <c r="A444" t="s">
        <v>1040</v>
      </c>
      <c r="B444" s="25">
        <v>100.1</v>
      </c>
      <c r="C444">
        <f t="shared" si="6"/>
        <v>1.0009999999999999</v>
      </c>
    </row>
    <row r="445" spans="1:3" x14ac:dyDescent="0.25">
      <c r="A445" t="s">
        <v>1041</v>
      </c>
      <c r="B445" s="25">
        <v>99.3</v>
      </c>
      <c r="C445">
        <f t="shared" si="6"/>
        <v>0.99299999999999999</v>
      </c>
    </row>
    <row r="446" spans="1:3" x14ac:dyDescent="0.25">
      <c r="A446" t="s">
        <v>1042</v>
      </c>
      <c r="B446" s="25">
        <v>99.5</v>
      </c>
      <c r="C446">
        <f t="shared" si="6"/>
        <v>0.995</v>
      </c>
    </row>
    <row r="447" spans="1:3" x14ac:dyDescent="0.25">
      <c r="A447" t="s">
        <v>1043</v>
      </c>
      <c r="B447" s="25">
        <v>99.7</v>
      </c>
      <c r="C447">
        <f t="shared" si="6"/>
        <v>0.997</v>
      </c>
    </row>
    <row r="448" spans="1:3" x14ac:dyDescent="0.25">
      <c r="A448" t="s">
        <v>1044</v>
      </c>
      <c r="B448" s="25">
        <v>99.9</v>
      </c>
      <c r="C448">
        <f t="shared" si="6"/>
        <v>0.99900000000000011</v>
      </c>
    </row>
    <row r="449" spans="1:3" x14ac:dyDescent="0.25">
      <c r="A449" t="s">
        <v>1045</v>
      </c>
      <c r="B449" s="25">
        <v>100.1</v>
      </c>
      <c r="C449">
        <f t="shared" ref="C449:C512" si="7">B449/100</f>
        <v>1.0009999999999999</v>
      </c>
    </row>
    <row r="450" spans="1:3" x14ac:dyDescent="0.25">
      <c r="A450" t="s">
        <v>1046</v>
      </c>
      <c r="B450" s="25">
        <v>100.2</v>
      </c>
      <c r="C450">
        <f t="shared" si="7"/>
        <v>1.002</v>
      </c>
    </row>
    <row r="451" spans="1:3" x14ac:dyDescent="0.25">
      <c r="A451" t="s">
        <v>1047</v>
      </c>
      <c r="B451" s="25">
        <v>100</v>
      </c>
      <c r="C451">
        <f t="shared" si="7"/>
        <v>1</v>
      </c>
    </row>
    <row r="452" spans="1:3" x14ac:dyDescent="0.25">
      <c r="A452" t="s">
        <v>1048</v>
      </c>
      <c r="B452" s="25">
        <v>100.3</v>
      </c>
      <c r="C452">
        <f t="shared" si="7"/>
        <v>1.0029999999999999</v>
      </c>
    </row>
    <row r="453" spans="1:3" x14ac:dyDescent="0.25">
      <c r="A453" t="s">
        <v>1049</v>
      </c>
      <c r="B453" s="25">
        <v>100.2</v>
      </c>
      <c r="C453">
        <f t="shared" si="7"/>
        <v>1.002</v>
      </c>
    </row>
    <row r="454" spans="1:3" x14ac:dyDescent="0.25">
      <c r="A454" t="s">
        <v>1050</v>
      </c>
      <c r="B454" s="25">
        <v>100.3</v>
      </c>
      <c r="C454">
        <f t="shared" si="7"/>
        <v>1.0029999999999999</v>
      </c>
    </row>
    <row r="455" spans="1:3" x14ac:dyDescent="0.25">
      <c r="A455" t="s">
        <v>1051</v>
      </c>
      <c r="B455" s="25">
        <v>100.3</v>
      </c>
      <c r="C455">
        <f t="shared" si="7"/>
        <v>1.0029999999999999</v>
      </c>
    </row>
    <row r="456" spans="1:3" x14ac:dyDescent="0.25">
      <c r="A456" t="s">
        <v>1052</v>
      </c>
      <c r="B456" s="25">
        <v>100.3</v>
      </c>
      <c r="C456">
        <f t="shared" si="7"/>
        <v>1.0029999999999999</v>
      </c>
    </row>
    <row r="457" spans="1:3" x14ac:dyDescent="0.25">
      <c r="A457" t="s">
        <v>1053</v>
      </c>
      <c r="B457" s="25">
        <v>99.5</v>
      </c>
      <c r="C457">
        <f t="shared" si="7"/>
        <v>0.995</v>
      </c>
    </row>
    <row r="458" spans="1:3" x14ac:dyDescent="0.25">
      <c r="A458" t="s">
        <v>1054</v>
      </c>
      <c r="B458" s="25">
        <v>99.8</v>
      </c>
      <c r="C458">
        <f t="shared" si="7"/>
        <v>0.998</v>
      </c>
    </row>
    <row r="459" spans="1:3" x14ac:dyDescent="0.25">
      <c r="A459" t="s">
        <v>1055</v>
      </c>
      <c r="B459" s="25">
        <v>100.2</v>
      </c>
      <c r="C459">
        <f t="shared" si="7"/>
        <v>1.002</v>
      </c>
    </row>
    <row r="460" spans="1:3" x14ac:dyDescent="0.25">
      <c r="A460" t="s">
        <v>1056</v>
      </c>
      <c r="B460" s="25">
        <v>100.2</v>
      </c>
      <c r="C460">
        <f t="shared" si="7"/>
        <v>1.002</v>
      </c>
    </row>
    <row r="461" spans="1:3" x14ac:dyDescent="0.25">
      <c r="A461" t="s">
        <v>1057</v>
      </c>
      <c r="B461" s="25">
        <v>100.4</v>
      </c>
      <c r="C461">
        <f t="shared" si="7"/>
        <v>1.004</v>
      </c>
    </row>
    <row r="462" spans="1:3" x14ac:dyDescent="0.25">
      <c r="A462" t="s">
        <v>1058</v>
      </c>
      <c r="B462" s="25">
        <v>100.6</v>
      </c>
      <c r="C462">
        <f t="shared" si="7"/>
        <v>1.006</v>
      </c>
    </row>
    <row r="463" spans="1:3" x14ac:dyDescent="0.25">
      <c r="A463" t="s">
        <v>1059</v>
      </c>
      <c r="B463" s="25">
        <v>100.6</v>
      </c>
      <c r="C463">
        <f t="shared" si="7"/>
        <v>1.006</v>
      </c>
    </row>
    <row r="464" spans="1:3" x14ac:dyDescent="0.25">
      <c r="A464" t="s">
        <v>1060</v>
      </c>
      <c r="B464" s="25">
        <v>100.9</v>
      </c>
      <c r="C464">
        <f t="shared" si="7"/>
        <v>1.0090000000000001</v>
      </c>
    </row>
    <row r="465" spans="1:3" x14ac:dyDescent="0.25">
      <c r="A465" t="s">
        <v>1061</v>
      </c>
      <c r="B465" s="25">
        <v>101.1</v>
      </c>
      <c r="C465">
        <f t="shared" si="7"/>
        <v>1.0109999999999999</v>
      </c>
    </row>
    <row r="466" spans="1:3" x14ac:dyDescent="0.25">
      <c r="A466" t="s">
        <v>1062</v>
      </c>
      <c r="B466" s="25">
        <v>101.2</v>
      </c>
      <c r="C466">
        <f t="shared" si="7"/>
        <v>1.012</v>
      </c>
    </row>
    <row r="467" spans="1:3" x14ac:dyDescent="0.25">
      <c r="A467" t="s">
        <v>1063</v>
      </c>
      <c r="B467" s="25">
        <v>101.4</v>
      </c>
      <c r="C467">
        <f t="shared" si="7"/>
        <v>1.014</v>
      </c>
    </row>
    <row r="468" spans="1:3" x14ac:dyDescent="0.25">
      <c r="A468" t="s">
        <v>1064</v>
      </c>
      <c r="B468" s="25">
        <v>101.9</v>
      </c>
      <c r="C468">
        <f t="shared" si="7"/>
        <v>1.0190000000000001</v>
      </c>
    </row>
    <row r="469" spans="1:3" x14ac:dyDescent="0.25">
      <c r="A469" t="s">
        <v>1065</v>
      </c>
      <c r="B469" s="25">
        <v>101.4</v>
      </c>
      <c r="C469">
        <f t="shared" si="7"/>
        <v>1.014</v>
      </c>
    </row>
    <row r="470" spans="1:3" x14ac:dyDescent="0.25">
      <c r="A470" t="s">
        <v>1066</v>
      </c>
      <c r="B470" s="25">
        <v>102.1</v>
      </c>
      <c r="C470">
        <f t="shared" si="7"/>
        <v>1.0209999999999999</v>
      </c>
    </row>
    <row r="471" spans="1:3" x14ac:dyDescent="0.25">
      <c r="A471" t="s">
        <v>1067</v>
      </c>
      <c r="B471" s="25">
        <v>102.5</v>
      </c>
      <c r="C471">
        <f t="shared" si="7"/>
        <v>1.0249999999999999</v>
      </c>
    </row>
    <row r="472" spans="1:3" x14ac:dyDescent="0.25">
      <c r="A472" t="s">
        <v>1068</v>
      </c>
      <c r="B472" s="25">
        <v>102.9</v>
      </c>
      <c r="C472">
        <f t="shared" si="7"/>
        <v>1.0290000000000001</v>
      </c>
    </row>
    <row r="473" spans="1:3" x14ac:dyDescent="0.25">
      <c r="A473" t="s">
        <v>1069</v>
      </c>
      <c r="B473" s="25">
        <v>103.3</v>
      </c>
      <c r="C473">
        <f t="shared" si="7"/>
        <v>1.0329999999999999</v>
      </c>
    </row>
    <row r="474" spans="1:3" x14ac:dyDescent="0.25">
      <c r="A474" t="s">
        <v>1070</v>
      </c>
      <c r="B474" s="25">
        <v>103.3</v>
      </c>
      <c r="C474">
        <f t="shared" si="7"/>
        <v>1.0329999999999999</v>
      </c>
    </row>
    <row r="475" spans="1:3" x14ac:dyDescent="0.25">
      <c r="A475" t="s">
        <v>1071</v>
      </c>
      <c r="B475" s="25">
        <v>103.2</v>
      </c>
      <c r="C475">
        <f t="shared" si="7"/>
        <v>1.032</v>
      </c>
    </row>
    <row r="476" spans="1:3" x14ac:dyDescent="0.25">
      <c r="A476" t="s">
        <v>1072</v>
      </c>
      <c r="B476" s="25">
        <v>103.8</v>
      </c>
      <c r="C476">
        <f t="shared" si="7"/>
        <v>1.038</v>
      </c>
    </row>
    <row r="477" spans="1:3" x14ac:dyDescent="0.25">
      <c r="A477" t="s">
        <v>1073</v>
      </c>
      <c r="B477" s="25">
        <v>104.1</v>
      </c>
      <c r="C477">
        <f t="shared" si="7"/>
        <v>1.0409999999999999</v>
      </c>
    </row>
    <row r="478" spans="1:3" x14ac:dyDescent="0.25">
      <c r="A478" t="s">
        <v>1074</v>
      </c>
      <c r="B478" s="25">
        <v>104.2</v>
      </c>
      <c r="C478">
        <f t="shared" si="7"/>
        <v>1.042</v>
      </c>
    </row>
    <row r="479" spans="1:3" x14ac:dyDescent="0.25">
      <c r="A479" t="s">
        <v>1075</v>
      </c>
      <c r="B479" s="25">
        <v>104.6</v>
      </c>
      <c r="C479">
        <f t="shared" si="7"/>
        <v>1.046</v>
      </c>
    </row>
    <row r="480" spans="1:3" x14ac:dyDescent="0.25">
      <c r="A480" t="s">
        <v>1076</v>
      </c>
      <c r="B480" s="25">
        <v>104.9</v>
      </c>
      <c r="C480">
        <f t="shared" si="7"/>
        <v>1.0490000000000002</v>
      </c>
    </row>
    <row r="481" spans="1:3" x14ac:dyDescent="0.25">
      <c r="A481" t="s">
        <v>1077</v>
      </c>
      <c r="B481" s="25">
        <v>104.4</v>
      </c>
      <c r="C481">
        <f t="shared" si="7"/>
        <v>1.044</v>
      </c>
    </row>
    <row r="482" spans="1:3" x14ac:dyDescent="0.25">
      <c r="A482" t="s">
        <v>1078</v>
      </c>
      <c r="B482" s="25">
        <v>104.9</v>
      </c>
      <c r="C482">
        <f t="shared" si="7"/>
        <v>1.0490000000000002</v>
      </c>
    </row>
    <row r="483" spans="1:3" x14ac:dyDescent="0.25">
      <c r="A483" t="s">
        <v>1079</v>
      </c>
      <c r="B483" s="25">
        <v>105</v>
      </c>
      <c r="C483">
        <f t="shared" si="7"/>
        <v>1.05</v>
      </c>
    </row>
    <row r="484" spans="1:3" x14ac:dyDescent="0.25">
      <c r="A484" t="s">
        <v>1080</v>
      </c>
      <c r="B484" s="25">
        <v>105.4</v>
      </c>
      <c r="C484">
        <f t="shared" si="7"/>
        <v>1.054</v>
      </c>
    </row>
    <row r="485" spans="1:3" x14ac:dyDescent="0.25">
      <c r="A485" t="s">
        <v>1081</v>
      </c>
      <c r="B485" s="25">
        <v>105.8</v>
      </c>
      <c r="C485">
        <f t="shared" si="7"/>
        <v>1.0580000000000001</v>
      </c>
    </row>
    <row r="486" spans="1:3" x14ac:dyDescent="0.25">
      <c r="A486" t="s">
        <v>1082</v>
      </c>
      <c r="B486" s="25">
        <v>105.8</v>
      </c>
      <c r="C486">
        <f t="shared" si="7"/>
        <v>1.0580000000000001</v>
      </c>
    </row>
    <row r="487" spans="1:3" x14ac:dyDescent="0.25">
      <c r="A487" t="s">
        <v>1083</v>
      </c>
      <c r="B487" s="25">
        <v>105.8</v>
      </c>
      <c r="C487">
        <f t="shared" si="7"/>
        <v>1.0580000000000001</v>
      </c>
    </row>
    <row r="488" spans="1:3" x14ac:dyDescent="0.25">
      <c r="A488" t="s">
        <v>1084</v>
      </c>
      <c r="B488" s="25">
        <v>106.5</v>
      </c>
      <c r="C488">
        <f t="shared" si="7"/>
        <v>1.0649999999999999</v>
      </c>
    </row>
    <row r="489" spans="1:3" x14ac:dyDescent="0.25">
      <c r="A489" t="s">
        <v>1085</v>
      </c>
      <c r="B489" s="25">
        <v>106.6</v>
      </c>
      <c r="C489">
        <f t="shared" si="7"/>
        <v>1.0659999999999998</v>
      </c>
    </row>
    <row r="490" spans="1:3" x14ac:dyDescent="0.25">
      <c r="A490" t="s">
        <v>1086</v>
      </c>
      <c r="B490" s="25">
        <v>106.7</v>
      </c>
      <c r="C490">
        <f t="shared" si="7"/>
        <v>1.0669999999999999</v>
      </c>
    </row>
    <row r="491" spans="1:3" x14ac:dyDescent="0.25">
      <c r="A491" t="s">
        <v>1087</v>
      </c>
      <c r="B491" s="25">
        <v>107</v>
      </c>
      <c r="C491">
        <f t="shared" si="7"/>
        <v>1.07</v>
      </c>
    </row>
    <row r="492" spans="1:3" x14ac:dyDescent="0.25">
      <c r="A492" t="s">
        <v>1088</v>
      </c>
      <c r="B492" s="25">
        <v>107.1</v>
      </c>
      <c r="C492">
        <f t="shared" si="7"/>
        <v>1.071</v>
      </c>
    </row>
    <row r="493" spans="1:3" x14ac:dyDescent="0.25">
      <c r="A493" t="s">
        <v>1089</v>
      </c>
      <c r="B493" s="25">
        <v>106.3</v>
      </c>
      <c r="C493">
        <f t="shared" si="7"/>
        <v>1.0629999999999999</v>
      </c>
    </row>
    <row r="494" spans="1:3" x14ac:dyDescent="0.25">
      <c r="A494" t="s">
        <v>1090</v>
      </c>
      <c r="B494" s="25">
        <v>106.8</v>
      </c>
      <c r="C494">
        <f t="shared" si="7"/>
        <v>1.0680000000000001</v>
      </c>
    </row>
    <row r="495" spans="1:3" x14ac:dyDescent="0.25">
      <c r="A495" t="s">
        <v>1091</v>
      </c>
      <c r="B495" s="25">
        <v>107</v>
      </c>
      <c r="C495">
        <f t="shared" si="7"/>
        <v>1.07</v>
      </c>
    </row>
    <row r="496" spans="1:3" x14ac:dyDescent="0.25">
      <c r="A496" t="s">
        <v>1092</v>
      </c>
      <c r="B496" s="25">
        <v>107.6</v>
      </c>
      <c r="C496">
        <f t="shared" si="7"/>
        <v>1.0759999999999998</v>
      </c>
    </row>
    <row r="497" spans="1:3" x14ac:dyDescent="0.25">
      <c r="A497" t="s">
        <v>1093</v>
      </c>
      <c r="B497" s="25">
        <v>107.9</v>
      </c>
      <c r="C497">
        <f t="shared" si="7"/>
        <v>1.079</v>
      </c>
    </row>
    <row r="498" spans="1:3" x14ac:dyDescent="0.25">
      <c r="A498" t="s">
        <v>1094</v>
      </c>
      <c r="B498" s="25">
        <v>107.9</v>
      </c>
      <c r="C498">
        <f t="shared" si="7"/>
        <v>1.079</v>
      </c>
    </row>
    <row r="499" spans="1:3" x14ac:dyDescent="0.25">
      <c r="A499" t="s">
        <v>1095</v>
      </c>
      <c r="B499" s="25">
        <v>107.9</v>
      </c>
      <c r="C499">
        <f t="shared" si="7"/>
        <v>1.079</v>
      </c>
    </row>
    <row r="500" spans="1:3" x14ac:dyDescent="0.25">
      <c r="A500" t="s">
        <v>1096</v>
      </c>
      <c r="B500" s="25">
        <v>108.4</v>
      </c>
      <c r="C500">
        <f t="shared" si="7"/>
        <v>1.0840000000000001</v>
      </c>
    </row>
    <row r="501" spans="1:3" x14ac:dyDescent="0.25">
      <c r="A501" t="s">
        <v>1097</v>
      </c>
      <c r="B501" s="25">
        <v>108.5</v>
      </c>
      <c r="C501">
        <f t="shared" si="7"/>
        <v>1.085</v>
      </c>
    </row>
    <row r="502" spans="1:3" x14ac:dyDescent="0.25">
      <c r="A502" t="s">
        <v>1098</v>
      </c>
      <c r="B502" s="25">
        <v>108.3</v>
      </c>
      <c r="C502">
        <f t="shared" si="7"/>
        <v>1.083</v>
      </c>
    </row>
    <row r="503" spans="1:3" x14ac:dyDescent="0.25">
      <c r="A503" t="s">
        <v>1099</v>
      </c>
      <c r="B503" s="25">
        <v>108.5</v>
      </c>
      <c r="C503">
        <f t="shared" si="7"/>
        <v>1.085</v>
      </c>
    </row>
    <row r="504" spans="1:3" x14ac:dyDescent="0.25">
      <c r="A504" t="s">
        <v>1100</v>
      </c>
      <c r="B504" s="25">
        <v>108.5</v>
      </c>
      <c r="C504">
        <f t="shared" si="7"/>
        <v>1.085</v>
      </c>
    </row>
    <row r="505" spans="1:3" x14ac:dyDescent="0.25">
      <c r="A505" t="s">
        <v>1101</v>
      </c>
      <c r="B505" s="25">
        <v>108.2</v>
      </c>
      <c r="C505">
        <f t="shared" si="7"/>
        <v>1.0820000000000001</v>
      </c>
    </row>
    <row r="506" spans="1:3" x14ac:dyDescent="0.25">
      <c r="A506" t="s">
        <v>1102</v>
      </c>
      <c r="B506" s="25">
        <v>108.6</v>
      </c>
      <c r="C506">
        <f t="shared" si="7"/>
        <v>1.0859999999999999</v>
      </c>
    </row>
    <row r="507" spans="1:3" x14ac:dyDescent="0.25">
      <c r="A507" t="s">
        <v>1103</v>
      </c>
      <c r="B507" s="25">
        <v>108.6</v>
      </c>
      <c r="C507">
        <f t="shared" si="7"/>
        <v>1.0859999999999999</v>
      </c>
    </row>
    <row r="508" spans="1:3" x14ac:dyDescent="0.25">
      <c r="A508" t="s">
        <v>1104</v>
      </c>
      <c r="B508" s="25">
        <v>108.5</v>
      </c>
      <c r="C508">
        <f t="shared" si="7"/>
        <v>1.085</v>
      </c>
    </row>
    <row r="509" spans="1:3" x14ac:dyDescent="0.25">
      <c r="A509" t="s">
        <v>1105</v>
      </c>
      <c r="B509" s="25">
        <v>108.5</v>
      </c>
      <c r="C509">
        <f t="shared" si="7"/>
        <v>1.085</v>
      </c>
    </row>
    <row r="510" spans="1:3" x14ac:dyDescent="0.25">
      <c r="A510" t="s">
        <v>1106</v>
      </c>
      <c r="B510" s="25">
        <v>108.6</v>
      </c>
      <c r="C510">
        <f t="shared" si="7"/>
        <v>1.0859999999999999</v>
      </c>
    </row>
    <row r="511" spans="1:3" x14ac:dyDescent="0.25">
      <c r="A511" t="s">
        <v>1107</v>
      </c>
      <c r="B511" s="25">
        <v>109.1</v>
      </c>
      <c r="C511">
        <f t="shared" si="7"/>
        <v>1.091</v>
      </c>
    </row>
    <row r="512" spans="1:3" x14ac:dyDescent="0.25">
      <c r="A512" t="s">
        <v>1108</v>
      </c>
      <c r="B512" s="25">
        <v>108.6</v>
      </c>
      <c r="C512">
        <f t="shared" si="7"/>
        <v>1.0859999999999999</v>
      </c>
    </row>
    <row r="513" spans="1:3" x14ac:dyDescent="0.25">
      <c r="A513" t="s">
        <v>1109</v>
      </c>
      <c r="B513" s="25">
        <v>109.1</v>
      </c>
      <c r="C513">
        <f t="shared" ref="C513:C564" si="8">B513/100</f>
        <v>1.091</v>
      </c>
    </row>
    <row r="514" spans="1:3" x14ac:dyDescent="0.25">
      <c r="A514" t="s">
        <v>1110</v>
      </c>
      <c r="B514" s="25">
        <v>109.1</v>
      </c>
      <c r="C514">
        <f t="shared" si="8"/>
        <v>1.091</v>
      </c>
    </row>
    <row r="515" spans="1:3" x14ac:dyDescent="0.25">
      <c r="A515" t="s">
        <v>1111</v>
      </c>
      <c r="B515" s="25">
        <v>108.9</v>
      </c>
      <c r="C515">
        <f t="shared" si="8"/>
        <v>1.089</v>
      </c>
    </row>
    <row r="516" spans="1:3" x14ac:dyDescent="0.25">
      <c r="A516" t="s">
        <v>1112</v>
      </c>
      <c r="B516" s="25">
        <v>109.2</v>
      </c>
      <c r="C516">
        <f t="shared" si="8"/>
        <v>1.0920000000000001</v>
      </c>
    </row>
    <row r="517" spans="1:3" x14ac:dyDescent="0.25">
      <c r="A517" t="s">
        <v>1113</v>
      </c>
      <c r="B517" s="25">
        <v>109</v>
      </c>
      <c r="C517">
        <f t="shared" si="8"/>
        <v>1.0900000000000001</v>
      </c>
    </row>
    <row r="518" spans="1:3" x14ac:dyDescent="0.25">
      <c r="A518" t="s">
        <v>1114</v>
      </c>
      <c r="B518" s="25">
        <v>109.1</v>
      </c>
      <c r="C518">
        <f t="shared" si="8"/>
        <v>1.091</v>
      </c>
    </row>
    <row r="519" spans="1:3" x14ac:dyDescent="0.25">
      <c r="A519" t="s">
        <v>1115</v>
      </c>
      <c r="B519" s="25">
        <v>109.4</v>
      </c>
      <c r="C519">
        <f t="shared" si="8"/>
        <v>1.0940000000000001</v>
      </c>
    </row>
    <row r="520" spans="1:3" x14ac:dyDescent="0.25">
      <c r="A520" t="s">
        <v>1116</v>
      </c>
      <c r="B520" s="25">
        <v>110.1</v>
      </c>
      <c r="C520">
        <f t="shared" si="8"/>
        <v>1.101</v>
      </c>
    </row>
    <row r="521" spans="1:3" x14ac:dyDescent="0.25">
      <c r="A521" t="s">
        <v>1117</v>
      </c>
      <c r="B521" s="25">
        <v>110.8</v>
      </c>
      <c r="C521">
        <f t="shared" si="8"/>
        <v>1.1079999999999999</v>
      </c>
    </row>
    <row r="522" spans="1:3" x14ac:dyDescent="0.25">
      <c r="A522" t="s">
        <v>1118</v>
      </c>
      <c r="B522" s="25">
        <v>111.3</v>
      </c>
      <c r="C522">
        <f t="shared" si="8"/>
        <v>1.113</v>
      </c>
    </row>
    <row r="523" spans="1:3" x14ac:dyDescent="0.25">
      <c r="A523" t="s">
        <v>1119</v>
      </c>
      <c r="B523" s="25">
        <v>111.3</v>
      </c>
      <c r="C523">
        <f t="shared" si="8"/>
        <v>1.113</v>
      </c>
    </row>
    <row r="524" spans="1:3" x14ac:dyDescent="0.25">
      <c r="A524" t="s">
        <v>1120</v>
      </c>
      <c r="B524" s="25">
        <v>112.1</v>
      </c>
      <c r="C524">
        <f t="shared" si="8"/>
        <v>1.121</v>
      </c>
    </row>
    <row r="525" spans="1:3" x14ac:dyDescent="0.25">
      <c r="A525" t="s">
        <v>1121</v>
      </c>
      <c r="B525" s="25">
        <v>112.4</v>
      </c>
      <c r="C525">
        <f t="shared" si="8"/>
        <v>1.1240000000000001</v>
      </c>
    </row>
    <row r="526" spans="1:3" x14ac:dyDescent="0.25">
      <c r="A526" t="s">
        <v>1122</v>
      </c>
      <c r="B526" s="25">
        <v>113.6</v>
      </c>
      <c r="C526">
        <f t="shared" si="8"/>
        <v>1.1359999999999999</v>
      </c>
    </row>
    <row r="527" spans="1:3" x14ac:dyDescent="0.25">
      <c r="A527" t="s">
        <v>1123</v>
      </c>
      <c r="B527" s="25">
        <v>114.5</v>
      </c>
      <c r="C527">
        <f t="shared" si="8"/>
        <v>1.145</v>
      </c>
    </row>
    <row r="528" spans="1:3" x14ac:dyDescent="0.25">
      <c r="A528" t="s">
        <v>1124</v>
      </c>
      <c r="B528" s="25">
        <v>115.1</v>
      </c>
      <c r="C528">
        <f t="shared" si="8"/>
        <v>1.151</v>
      </c>
    </row>
    <row r="529" spans="1:3" x14ac:dyDescent="0.25">
      <c r="A529" t="s">
        <v>1125</v>
      </c>
      <c r="B529" s="25">
        <v>114.9</v>
      </c>
      <c r="C529">
        <f t="shared" si="8"/>
        <v>1.149</v>
      </c>
    </row>
    <row r="530" spans="1:3" x14ac:dyDescent="0.25">
      <c r="A530" t="s">
        <v>1126</v>
      </c>
      <c r="B530" s="25">
        <v>115.8</v>
      </c>
      <c r="C530">
        <f t="shared" si="8"/>
        <v>1.1579999999999999</v>
      </c>
    </row>
    <row r="531" spans="1:3" x14ac:dyDescent="0.25">
      <c r="A531" t="s">
        <v>1127</v>
      </c>
      <c r="B531" s="25">
        <v>117.1</v>
      </c>
      <c r="C531">
        <f t="shared" si="8"/>
        <v>1.171</v>
      </c>
    </row>
    <row r="532" spans="1:3" x14ac:dyDescent="0.25">
      <c r="A532" t="s">
        <v>1128</v>
      </c>
      <c r="B532" s="25">
        <v>120</v>
      </c>
      <c r="C532">
        <f t="shared" si="8"/>
        <v>1.2</v>
      </c>
    </row>
    <row r="533" spans="1:3" x14ac:dyDescent="0.25">
      <c r="A533" t="s">
        <v>1129</v>
      </c>
      <c r="B533" s="25">
        <v>120.8</v>
      </c>
      <c r="C533">
        <f t="shared" si="8"/>
        <v>1.208</v>
      </c>
    </row>
    <row r="534" spans="1:3" x14ac:dyDescent="0.25">
      <c r="A534" t="s">
        <v>1130</v>
      </c>
      <c r="B534" s="25">
        <v>121.8</v>
      </c>
      <c r="C534">
        <f t="shared" si="8"/>
        <v>1.218</v>
      </c>
    </row>
    <row r="535" spans="1:3" x14ac:dyDescent="0.25">
      <c r="A535" t="s">
        <v>1131</v>
      </c>
      <c r="B535" s="25">
        <v>122.5</v>
      </c>
      <c r="C535">
        <f t="shared" si="8"/>
        <v>1.2250000000000001</v>
      </c>
    </row>
    <row r="536" spans="1:3" x14ac:dyDescent="0.25">
      <c r="A536" t="s">
        <v>1132</v>
      </c>
      <c r="B536" s="25">
        <v>123.1</v>
      </c>
      <c r="C536">
        <f t="shared" si="8"/>
        <v>1.2309999999999999</v>
      </c>
    </row>
    <row r="537" spans="1:3" x14ac:dyDescent="0.25">
      <c r="A537" t="s">
        <v>1133</v>
      </c>
      <c r="B537" s="25">
        <v>123.8</v>
      </c>
      <c r="C537">
        <f t="shared" si="8"/>
        <v>1.238</v>
      </c>
    </row>
    <row r="538" spans="1:3" x14ac:dyDescent="0.25">
      <c r="A538" t="s">
        <v>1134</v>
      </c>
      <c r="B538" s="25">
        <v>126.2</v>
      </c>
      <c r="C538">
        <f t="shared" si="8"/>
        <v>1.262</v>
      </c>
    </row>
    <row r="539" spans="1:3" x14ac:dyDescent="0.25">
      <c r="A539" t="s">
        <v>1135</v>
      </c>
      <c r="B539" s="25">
        <v>126.7</v>
      </c>
      <c r="C539">
        <f t="shared" si="8"/>
        <v>1.2670000000000001</v>
      </c>
    </row>
    <row r="540" spans="1:3" x14ac:dyDescent="0.25">
      <c r="A540" t="s">
        <v>1136</v>
      </c>
      <c r="B540" s="25">
        <v>127.2</v>
      </c>
      <c r="C540">
        <f t="shared" si="8"/>
        <v>1.272</v>
      </c>
    </row>
    <row r="541" spans="1:3" x14ac:dyDescent="0.25">
      <c r="A541" t="s">
        <v>1137</v>
      </c>
      <c r="B541" s="25">
        <v>126.4</v>
      </c>
      <c r="C541">
        <f t="shared" si="8"/>
        <v>1.264</v>
      </c>
    </row>
    <row r="542" spans="1:3" x14ac:dyDescent="0.25">
      <c r="A542" t="s">
        <v>1138</v>
      </c>
      <c r="B542" s="25">
        <v>127.9</v>
      </c>
      <c r="C542">
        <f t="shared" si="8"/>
        <v>1.2790000000000001</v>
      </c>
    </row>
    <row r="543" spans="1:3" x14ac:dyDescent="0.25">
      <c r="A543" t="s">
        <v>1139</v>
      </c>
      <c r="B543" s="25">
        <v>128.9</v>
      </c>
      <c r="C543">
        <f t="shared" si="8"/>
        <v>1.2890000000000001</v>
      </c>
    </row>
    <row r="544" spans="1:3" x14ac:dyDescent="0.25">
      <c r="A544" t="s">
        <v>1140</v>
      </c>
      <c r="B544" s="25">
        <v>130.4</v>
      </c>
      <c r="C544">
        <f t="shared" si="8"/>
        <v>1.304</v>
      </c>
    </row>
    <row r="545" spans="1:3" x14ac:dyDescent="0.25">
      <c r="A545" t="s">
        <v>1141</v>
      </c>
      <c r="B545" s="25">
        <v>131.30000000000001</v>
      </c>
      <c r="C545">
        <f t="shared" si="8"/>
        <v>1.3130000000000002</v>
      </c>
    </row>
    <row r="546" spans="1:3" x14ac:dyDescent="0.25">
      <c r="A546" t="s">
        <v>1142</v>
      </c>
      <c r="B546" s="25">
        <v>131.5</v>
      </c>
      <c r="C546">
        <f t="shared" si="8"/>
        <v>1.3149999999999999</v>
      </c>
    </row>
    <row r="547" spans="1:3" x14ac:dyDescent="0.25">
      <c r="A547" t="s">
        <v>1143</v>
      </c>
      <c r="B547" s="25">
        <v>130.9</v>
      </c>
      <c r="C547">
        <f t="shared" si="8"/>
        <v>1.3090000000000002</v>
      </c>
    </row>
    <row r="548" spans="1:3" x14ac:dyDescent="0.25">
      <c r="A548" t="s">
        <v>1144</v>
      </c>
      <c r="B548" s="25">
        <v>131.30000000000001</v>
      </c>
      <c r="C548">
        <f t="shared" si="8"/>
        <v>1.3130000000000002</v>
      </c>
    </row>
    <row r="549" spans="1:3" x14ac:dyDescent="0.25">
      <c r="A549" t="s">
        <v>1145</v>
      </c>
      <c r="B549" s="25">
        <v>132</v>
      </c>
      <c r="C549">
        <f t="shared" si="8"/>
        <v>1.32</v>
      </c>
    </row>
    <row r="550" spans="1:3" x14ac:dyDescent="0.25">
      <c r="A550" t="s">
        <v>1146</v>
      </c>
      <c r="B550" s="25">
        <v>132</v>
      </c>
      <c r="C550">
        <f t="shared" si="8"/>
        <v>1.32</v>
      </c>
    </row>
    <row r="551" spans="1:3" x14ac:dyDescent="0.25">
      <c r="A551" t="s">
        <v>1147</v>
      </c>
      <c r="B551" s="25">
        <v>131.69999999999999</v>
      </c>
      <c r="C551">
        <f t="shared" si="8"/>
        <v>1.3169999999999999</v>
      </c>
    </row>
    <row r="552" spans="1:3" x14ac:dyDescent="0.25">
      <c r="A552" t="s">
        <v>1148</v>
      </c>
      <c r="B552" s="25">
        <v>132.19999999999999</v>
      </c>
      <c r="C552">
        <f t="shared" si="8"/>
        <v>1.3219999999999998</v>
      </c>
    </row>
    <row r="553" spans="1:3" x14ac:dyDescent="0.25">
      <c r="A553" t="s">
        <v>1149</v>
      </c>
      <c r="B553" s="25">
        <v>131.5</v>
      </c>
      <c r="C553">
        <f t="shared" si="8"/>
        <v>1.3149999999999999</v>
      </c>
    </row>
    <row r="554" spans="1:3" x14ac:dyDescent="0.25">
      <c r="A554" t="s">
        <v>1150</v>
      </c>
      <c r="B554" s="25">
        <v>132.30000000000001</v>
      </c>
      <c r="C554">
        <f t="shared" si="8"/>
        <v>1.3230000000000002</v>
      </c>
    </row>
    <row r="555" spans="1:3" x14ac:dyDescent="0.25">
      <c r="A555" t="s">
        <v>1151</v>
      </c>
      <c r="B555" s="25">
        <v>133</v>
      </c>
      <c r="C555">
        <f t="shared" si="8"/>
        <v>1.33</v>
      </c>
    </row>
    <row r="556" spans="1:3" x14ac:dyDescent="0.25">
      <c r="A556" t="s">
        <v>1152</v>
      </c>
      <c r="B556" s="25">
        <v>133.5</v>
      </c>
      <c r="C556">
        <f t="shared" si="8"/>
        <v>1.335</v>
      </c>
    </row>
    <row r="557" spans="1:3" x14ac:dyDescent="0.25">
      <c r="A557" t="s">
        <v>1153</v>
      </c>
      <c r="B557" s="25">
        <v>133.9</v>
      </c>
      <c r="C557">
        <f t="shared" si="8"/>
        <v>1.339</v>
      </c>
    </row>
    <row r="558" spans="1:3" x14ac:dyDescent="0.25">
      <c r="A558" t="s">
        <v>1154</v>
      </c>
      <c r="B558" s="25">
        <v>134.1</v>
      </c>
      <c r="C558">
        <f t="shared" si="8"/>
        <v>1.341</v>
      </c>
    </row>
    <row r="559" spans="1:3" x14ac:dyDescent="0.25">
      <c r="A559" t="s">
        <v>1155</v>
      </c>
      <c r="B559" s="25">
        <v>133.80000000000001</v>
      </c>
      <c r="C559">
        <f t="shared" si="8"/>
        <v>1.3380000000000001</v>
      </c>
    </row>
    <row r="560" spans="1:3" x14ac:dyDescent="0.25">
      <c r="A560" t="s">
        <v>1156</v>
      </c>
      <c r="B560" s="25">
        <v>134.30000000000001</v>
      </c>
      <c r="C560">
        <f t="shared" si="8"/>
        <v>1.3430000000000002</v>
      </c>
    </row>
    <row r="561" spans="1:3" x14ac:dyDescent="0.25">
      <c r="A561" t="s">
        <v>1157</v>
      </c>
      <c r="B561" s="25">
        <v>134.19999999999999</v>
      </c>
      <c r="C561">
        <f t="shared" si="8"/>
        <v>1.3419999999999999</v>
      </c>
    </row>
    <row r="562" spans="1:3" x14ac:dyDescent="0.25">
      <c r="A562" t="s">
        <v>1158</v>
      </c>
      <c r="B562" s="25">
        <v>135</v>
      </c>
      <c r="C562">
        <f t="shared" si="8"/>
        <v>1.35</v>
      </c>
    </row>
    <row r="563" spans="1:3" x14ac:dyDescent="0.25">
      <c r="A563" t="s">
        <v>1159</v>
      </c>
      <c r="B563" s="25">
        <v>135.1</v>
      </c>
      <c r="C563">
        <f t="shared" si="8"/>
        <v>1.351</v>
      </c>
    </row>
    <row r="564" spans="1:3" x14ac:dyDescent="0.25">
      <c r="A564" t="s">
        <v>1160</v>
      </c>
      <c r="B564" s="25">
        <v>135.6</v>
      </c>
      <c r="C564">
        <f t="shared" si="8"/>
        <v>1.3559999999999999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25B4-960E-45DD-A647-AD0CEF81C1C0}">
  <dimension ref="A1:M287"/>
  <sheetViews>
    <sheetView workbookViewId="0">
      <selection activeCell="E177" sqref="E177:E268"/>
    </sheetView>
  </sheetViews>
  <sheetFormatPr defaultRowHeight="15" x14ac:dyDescent="0.25"/>
  <cols>
    <col min="2" max="2" width="18" customWidth="1"/>
    <col min="3" max="3" width="14.140625" bestFit="1" customWidth="1"/>
    <col min="4" max="4" width="18.5703125" customWidth="1"/>
    <col min="5" max="5" width="12" bestFit="1" customWidth="1"/>
    <col min="13" max="13" width="10.5703125" bestFit="1" customWidth="1"/>
  </cols>
  <sheetData>
    <row r="1" spans="1:5" x14ac:dyDescent="0.25">
      <c r="A1" t="s">
        <v>616</v>
      </c>
      <c r="B1" t="s">
        <v>1174</v>
      </c>
    </row>
    <row r="7" spans="1:5" x14ac:dyDescent="0.25">
      <c r="D7" s="48" t="s">
        <v>1310</v>
      </c>
      <c r="E7" s="84">
        <v>1.2962300445384642</v>
      </c>
    </row>
    <row r="8" spans="1:5" x14ac:dyDescent="0.25">
      <c r="A8" t="s">
        <v>1161</v>
      </c>
      <c r="B8" t="s">
        <v>1307</v>
      </c>
      <c r="C8" t="s">
        <v>1308</v>
      </c>
      <c r="D8" t="s">
        <v>1309</v>
      </c>
      <c r="E8" t="s">
        <v>1311</v>
      </c>
    </row>
    <row r="9" spans="1:5" x14ac:dyDescent="0.25">
      <c r="A9" t="s">
        <v>1175</v>
      </c>
      <c r="B9" s="83">
        <v>3.1955</v>
      </c>
      <c r="C9">
        <f>B9/100</f>
        <v>3.1954999999999997E-2</v>
      </c>
      <c r="D9" s="34">
        <f>B9*$E$7</f>
        <v>4.1421031073226624</v>
      </c>
      <c r="E9">
        <f>D9/100</f>
        <v>4.1421031073226623E-2</v>
      </c>
    </row>
    <row r="10" spans="1:5" x14ac:dyDescent="0.25">
      <c r="A10" t="s">
        <v>1176</v>
      </c>
      <c r="B10" s="83">
        <v>3.2096</v>
      </c>
      <c r="C10">
        <f t="shared" ref="C10:C73" si="0">B10/100</f>
        <v>3.2096E-2</v>
      </c>
      <c r="D10" s="34">
        <f>B10*$E$7</f>
        <v>4.1603799509506549</v>
      </c>
      <c r="E10">
        <f t="shared" ref="E10:E73" si="1">D10/100</f>
        <v>4.1603799509506552E-2</v>
      </c>
    </row>
    <row r="11" spans="1:5" x14ac:dyDescent="0.25">
      <c r="A11" t="s">
        <v>1177</v>
      </c>
      <c r="B11" s="83">
        <v>3.2642000000000002</v>
      </c>
      <c r="C11">
        <f t="shared" si="0"/>
        <v>3.2642000000000004E-2</v>
      </c>
      <c r="D11" s="34">
        <f>B11*$E$7</f>
        <v>4.2311541113824553</v>
      </c>
      <c r="E11">
        <f t="shared" si="1"/>
        <v>4.2311541113824555E-2</v>
      </c>
    </row>
    <row r="12" spans="1:5" x14ac:dyDescent="0.25">
      <c r="A12" t="s">
        <v>1178</v>
      </c>
      <c r="B12" s="83">
        <v>3.3441999999999998</v>
      </c>
      <c r="C12">
        <f t="shared" si="0"/>
        <v>3.3442E-2</v>
      </c>
      <c r="D12" s="34">
        <f>B12*$E$7</f>
        <v>4.3348525149455321</v>
      </c>
      <c r="E12">
        <f t="shared" si="1"/>
        <v>4.3348525149455322E-2</v>
      </c>
    </row>
    <row r="13" spans="1:5" x14ac:dyDescent="0.25">
      <c r="A13" t="s">
        <v>1179</v>
      </c>
      <c r="B13" s="83">
        <v>3.3961000000000001</v>
      </c>
      <c r="C13">
        <f t="shared" si="0"/>
        <v>3.3960999999999998E-2</v>
      </c>
      <c r="D13" s="34">
        <f>B13*$E$7</f>
        <v>4.4021268542570784</v>
      </c>
      <c r="E13">
        <f t="shared" si="1"/>
        <v>4.4021268542570782E-2</v>
      </c>
    </row>
    <row r="14" spans="1:5" x14ac:dyDescent="0.25">
      <c r="A14" t="s">
        <v>1180</v>
      </c>
      <c r="B14" s="83">
        <v>3.4457</v>
      </c>
      <c r="C14">
        <f t="shared" si="0"/>
        <v>3.4457000000000002E-2</v>
      </c>
      <c r="D14" s="34">
        <f t="shared" ref="D14:D77" si="2">B14*$E$7</f>
        <v>4.4664198644661859</v>
      </c>
      <c r="E14">
        <f t="shared" si="1"/>
        <v>4.4664198644661861E-2</v>
      </c>
    </row>
    <row r="15" spans="1:5" x14ac:dyDescent="0.25">
      <c r="A15" t="s">
        <v>1181</v>
      </c>
      <c r="B15" s="83">
        <v>3.5034999999999998</v>
      </c>
      <c r="C15">
        <f t="shared" si="0"/>
        <v>3.5034999999999997E-2</v>
      </c>
      <c r="D15" s="34">
        <f t="shared" si="2"/>
        <v>4.5413419610405095</v>
      </c>
      <c r="E15">
        <f t="shared" si="1"/>
        <v>4.5413419610405098E-2</v>
      </c>
    </row>
    <row r="16" spans="1:5" x14ac:dyDescent="0.25">
      <c r="A16" t="s">
        <v>1182</v>
      </c>
      <c r="B16" s="83">
        <v>3.5712999999999999</v>
      </c>
      <c r="C16">
        <f t="shared" si="0"/>
        <v>3.5713000000000002E-2</v>
      </c>
      <c r="D16" s="34">
        <f t="shared" si="2"/>
        <v>4.6292263580602171</v>
      </c>
      <c r="E16">
        <f t="shared" si="1"/>
        <v>4.6292263580602171E-2</v>
      </c>
    </row>
    <row r="17" spans="1:5" x14ac:dyDescent="0.25">
      <c r="A17" t="s">
        <v>1183</v>
      </c>
      <c r="B17" s="83">
        <v>3.5135999999999998</v>
      </c>
      <c r="C17">
        <f t="shared" si="0"/>
        <v>3.5136000000000001E-2</v>
      </c>
      <c r="D17" s="34">
        <f t="shared" si="2"/>
        <v>4.554433884490348</v>
      </c>
      <c r="E17">
        <f t="shared" si="1"/>
        <v>4.5544338844903477E-2</v>
      </c>
    </row>
    <row r="18" spans="1:5" x14ac:dyDescent="0.25">
      <c r="A18" t="s">
        <v>1184</v>
      </c>
      <c r="B18" s="83">
        <v>3.5674999999999999</v>
      </c>
      <c r="C18">
        <f t="shared" si="0"/>
        <v>3.5674999999999998E-2</v>
      </c>
      <c r="D18" s="34">
        <f t="shared" si="2"/>
        <v>4.6243006838909713</v>
      </c>
      <c r="E18">
        <f t="shared" si="1"/>
        <v>4.6243006838909716E-2</v>
      </c>
    </row>
    <row r="19" spans="1:5" x14ac:dyDescent="0.25">
      <c r="A19" t="s">
        <v>1185</v>
      </c>
      <c r="B19" s="83">
        <v>3.6667000000000001</v>
      </c>
      <c r="C19">
        <f t="shared" si="0"/>
        <v>3.6666999999999998E-2</v>
      </c>
      <c r="D19" s="34">
        <f t="shared" si="2"/>
        <v>4.7528867043091871</v>
      </c>
      <c r="E19">
        <f t="shared" si="1"/>
        <v>4.7528867043091873E-2</v>
      </c>
    </row>
    <row r="20" spans="1:5" x14ac:dyDescent="0.25">
      <c r="A20" t="s">
        <v>1186</v>
      </c>
      <c r="B20" s="83">
        <v>3.7263999999999999</v>
      </c>
      <c r="C20">
        <f t="shared" si="0"/>
        <v>3.7263999999999999E-2</v>
      </c>
      <c r="D20" s="34">
        <f t="shared" si="2"/>
        <v>4.8302716379681332</v>
      </c>
      <c r="E20">
        <f t="shared" si="1"/>
        <v>4.8302716379681331E-2</v>
      </c>
    </row>
    <row r="21" spans="1:5" x14ac:dyDescent="0.25">
      <c r="A21" t="s">
        <v>1187</v>
      </c>
      <c r="B21" s="83">
        <v>3.7199</v>
      </c>
      <c r="C21">
        <f t="shared" si="0"/>
        <v>3.7199000000000003E-2</v>
      </c>
      <c r="D21" s="34">
        <f t="shared" si="2"/>
        <v>4.8218461426786332</v>
      </c>
      <c r="E21">
        <f t="shared" si="1"/>
        <v>4.8218461426786333E-2</v>
      </c>
    </row>
    <row r="22" spans="1:5" x14ac:dyDescent="0.25">
      <c r="A22" t="s">
        <v>1188</v>
      </c>
      <c r="B22" s="83">
        <v>3.7656000000000001</v>
      </c>
      <c r="C22">
        <f t="shared" si="0"/>
        <v>3.7656000000000002E-2</v>
      </c>
      <c r="D22" s="34">
        <f t="shared" si="2"/>
        <v>4.8810838557140412</v>
      </c>
      <c r="E22">
        <f t="shared" si="1"/>
        <v>4.8810838557140412E-2</v>
      </c>
    </row>
    <row r="23" spans="1:5" x14ac:dyDescent="0.25">
      <c r="A23" t="s">
        <v>1189</v>
      </c>
      <c r="B23" s="83">
        <v>3.7488999999999999</v>
      </c>
      <c r="C23">
        <f t="shared" si="0"/>
        <v>3.7489000000000001E-2</v>
      </c>
      <c r="D23" s="34">
        <f t="shared" si="2"/>
        <v>4.8594368139702482</v>
      </c>
      <c r="E23">
        <f t="shared" si="1"/>
        <v>4.8594368139702485E-2</v>
      </c>
    </row>
    <row r="24" spans="1:5" x14ac:dyDescent="0.25">
      <c r="A24" t="s">
        <v>1190</v>
      </c>
      <c r="B24" s="83">
        <v>3.7683</v>
      </c>
      <c r="C24">
        <f t="shared" si="0"/>
        <v>3.7683000000000001E-2</v>
      </c>
      <c r="D24" s="34">
        <f t="shared" si="2"/>
        <v>4.8845836768342945</v>
      </c>
      <c r="E24">
        <f t="shared" si="1"/>
        <v>4.8845836768342948E-2</v>
      </c>
    </row>
    <row r="25" spans="1:5" x14ac:dyDescent="0.25">
      <c r="A25" t="s">
        <v>1191</v>
      </c>
      <c r="B25" s="83">
        <v>3.7541000000000002</v>
      </c>
      <c r="C25">
        <f t="shared" si="0"/>
        <v>3.7541000000000005E-2</v>
      </c>
      <c r="D25" s="34">
        <f t="shared" si="2"/>
        <v>4.8661772102018492</v>
      </c>
      <c r="E25">
        <f t="shared" si="1"/>
        <v>4.866177210201849E-2</v>
      </c>
    </row>
    <row r="26" spans="1:5" x14ac:dyDescent="0.25">
      <c r="A26" t="s">
        <v>1192</v>
      </c>
      <c r="B26" s="83">
        <v>3.8163</v>
      </c>
      <c r="C26">
        <f t="shared" si="0"/>
        <v>3.8163000000000002E-2</v>
      </c>
      <c r="D26" s="34">
        <f t="shared" si="2"/>
        <v>4.9468027189721413</v>
      </c>
      <c r="E26">
        <f t="shared" si="1"/>
        <v>4.946802718972141E-2</v>
      </c>
    </row>
    <row r="27" spans="1:5" x14ac:dyDescent="0.25">
      <c r="A27" t="s">
        <v>1193</v>
      </c>
      <c r="B27" s="83">
        <v>3.7515999999999998</v>
      </c>
      <c r="C27">
        <f t="shared" si="0"/>
        <v>3.7516000000000001E-2</v>
      </c>
      <c r="D27" s="34">
        <f t="shared" si="2"/>
        <v>4.8629366350905023</v>
      </c>
      <c r="E27">
        <f t="shared" si="1"/>
        <v>4.8629366350905021E-2</v>
      </c>
    </row>
    <row r="28" spans="1:5" x14ac:dyDescent="0.25">
      <c r="A28" t="s">
        <v>1194</v>
      </c>
      <c r="B28" s="83">
        <v>3.7892999999999999</v>
      </c>
      <c r="C28">
        <f t="shared" si="0"/>
        <v>3.7892999999999996E-2</v>
      </c>
      <c r="D28" s="34">
        <f t="shared" si="2"/>
        <v>4.9118045077696024</v>
      </c>
      <c r="E28">
        <f t="shared" si="1"/>
        <v>4.9118045077696022E-2</v>
      </c>
    </row>
    <row r="29" spans="1:5" x14ac:dyDescent="0.25">
      <c r="A29" t="s">
        <v>1195</v>
      </c>
      <c r="B29" s="83">
        <v>3.7578</v>
      </c>
      <c r="C29">
        <f t="shared" si="0"/>
        <v>3.7578E-2</v>
      </c>
      <c r="D29" s="34">
        <f t="shared" si="2"/>
        <v>4.8709732613666405</v>
      </c>
      <c r="E29">
        <f t="shared" si="1"/>
        <v>4.8709732613666408E-2</v>
      </c>
    </row>
    <row r="30" spans="1:5" x14ac:dyDescent="0.25">
      <c r="A30" t="s">
        <v>1196</v>
      </c>
      <c r="B30" s="83">
        <v>3.8197000000000001</v>
      </c>
      <c r="C30">
        <f t="shared" si="0"/>
        <v>3.8197000000000002E-2</v>
      </c>
      <c r="D30" s="34">
        <f t="shared" si="2"/>
        <v>4.9512099011235717</v>
      </c>
      <c r="E30">
        <f t="shared" si="1"/>
        <v>4.9512099011235718E-2</v>
      </c>
    </row>
    <row r="31" spans="1:5" x14ac:dyDescent="0.25">
      <c r="A31" t="s">
        <v>1197</v>
      </c>
      <c r="B31" s="83">
        <v>3.8182</v>
      </c>
      <c r="C31">
        <f t="shared" si="0"/>
        <v>3.8182000000000001E-2</v>
      </c>
      <c r="D31" s="34">
        <f t="shared" si="2"/>
        <v>4.9492655560567647</v>
      </c>
      <c r="E31">
        <f t="shared" si="1"/>
        <v>4.9492655560567644E-2</v>
      </c>
    </row>
    <row r="32" spans="1:5" x14ac:dyDescent="0.25">
      <c r="A32" t="s">
        <v>1198</v>
      </c>
      <c r="B32" s="83">
        <v>3.8730000000000002</v>
      </c>
      <c r="C32">
        <f t="shared" si="0"/>
        <v>3.8730000000000001E-2</v>
      </c>
      <c r="D32" s="34">
        <f t="shared" si="2"/>
        <v>5.0202989624974723</v>
      </c>
      <c r="E32">
        <f t="shared" si="1"/>
        <v>5.0202989624974721E-2</v>
      </c>
    </row>
    <row r="33" spans="1:5" x14ac:dyDescent="0.25">
      <c r="A33" t="s">
        <v>1199</v>
      </c>
      <c r="B33" s="83">
        <v>3.9062000000000001</v>
      </c>
      <c r="C33">
        <f t="shared" si="0"/>
        <v>3.9061999999999999E-2</v>
      </c>
      <c r="D33" s="34">
        <f t="shared" si="2"/>
        <v>5.0633337999761494</v>
      </c>
      <c r="E33">
        <f t="shared" si="1"/>
        <v>5.0633337999761496E-2</v>
      </c>
    </row>
    <row r="34" spans="1:5" x14ac:dyDescent="0.25">
      <c r="A34" t="s">
        <v>1200</v>
      </c>
      <c r="B34" s="83">
        <v>3.8902999999999999</v>
      </c>
      <c r="C34">
        <f t="shared" si="0"/>
        <v>3.8903E-2</v>
      </c>
      <c r="D34" s="34">
        <f t="shared" si="2"/>
        <v>5.0427237422679871</v>
      </c>
      <c r="E34">
        <f t="shared" si="1"/>
        <v>5.042723742267987E-2</v>
      </c>
    </row>
    <row r="35" spans="1:5" x14ac:dyDescent="0.25">
      <c r="A35" t="s">
        <v>1201</v>
      </c>
      <c r="B35" s="83">
        <v>4.0449999999999999</v>
      </c>
      <c r="C35">
        <f t="shared" si="0"/>
        <v>4.045E-2</v>
      </c>
      <c r="D35" s="34">
        <f t="shared" si="2"/>
        <v>5.2432505301580878</v>
      </c>
      <c r="E35">
        <f t="shared" si="1"/>
        <v>5.2432505301580876E-2</v>
      </c>
    </row>
    <row r="36" spans="1:5" x14ac:dyDescent="0.25">
      <c r="A36" t="s">
        <v>1202</v>
      </c>
      <c r="B36" s="83">
        <v>4.0056000000000003</v>
      </c>
      <c r="C36">
        <f t="shared" si="0"/>
        <v>4.0056000000000001E-2</v>
      </c>
      <c r="D36" s="34">
        <f t="shared" si="2"/>
        <v>5.1921790664032725</v>
      </c>
      <c r="E36">
        <f t="shared" si="1"/>
        <v>5.1921790664032727E-2</v>
      </c>
    </row>
    <row r="37" spans="1:5" x14ac:dyDescent="0.25">
      <c r="A37" t="s">
        <v>1203</v>
      </c>
      <c r="B37" s="83">
        <v>4.0419999999999998</v>
      </c>
      <c r="C37">
        <f t="shared" si="0"/>
        <v>4.0419999999999998E-2</v>
      </c>
      <c r="D37" s="34">
        <f t="shared" si="2"/>
        <v>5.2393618400244719</v>
      </c>
      <c r="E37">
        <f t="shared" si="1"/>
        <v>5.2393618400244722E-2</v>
      </c>
    </row>
    <row r="38" spans="1:5" x14ac:dyDescent="0.25">
      <c r="A38" t="s">
        <v>1204</v>
      </c>
      <c r="B38" s="83">
        <v>4.1026999999999996</v>
      </c>
      <c r="C38">
        <f t="shared" si="0"/>
        <v>4.1026999999999994E-2</v>
      </c>
      <c r="D38" s="34">
        <f t="shared" si="2"/>
        <v>5.3180430037279569</v>
      </c>
      <c r="E38">
        <f t="shared" si="1"/>
        <v>5.3180430037279569E-2</v>
      </c>
    </row>
    <row r="39" spans="1:5" x14ac:dyDescent="0.25">
      <c r="A39" t="s">
        <v>1205</v>
      </c>
      <c r="B39" s="83">
        <v>4.1197999999999997</v>
      </c>
      <c r="C39">
        <f t="shared" si="0"/>
        <v>4.1197999999999999E-2</v>
      </c>
      <c r="D39" s="34">
        <f t="shared" si="2"/>
        <v>5.3402085374895645</v>
      </c>
      <c r="E39">
        <f t="shared" si="1"/>
        <v>5.3402085374895644E-2</v>
      </c>
    </row>
    <row r="40" spans="1:5" x14ac:dyDescent="0.25">
      <c r="A40" t="s">
        <v>1206</v>
      </c>
      <c r="B40" s="83">
        <v>4.1528999999999998</v>
      </c>
      <c r="C40">
        <f t="shared" si="0"/>
        <v>4.1528999999999996E-2</v>
      </c>
      <c r="D40" s="34">
        <f t="shared" si="2"/>
        <v>5.3831137519637879</v>
      </c>
      <c r="E40">
        <f t="shared" si="1"/>
        <v>5.3831137519637882E-2</v>
      </c>
    </row>
    <row r="41" spans="1:5" x14ac:dyDescent="0.25">
      <c r="A41" t="s">
        <v>1207</v>
      </c>
      <c r="B41" s="83">
        <v>4.1060999999999996</v>
      </c>
      <c r="C41">
        <f t="shared" si="0"/>
        <v>4.1060999999999993E-2</v>
      </c>
      <c r="D41" s="34">
        <f t="shared" si="2"/>
        <v>5.3224501858793873</v>
      </c>
      <c r="E41">
        <f t="shared" si="1"/>
        <v>5.3224501858793877E-2</v>
      </c>
    </row>
    <row r="42" spans="1:5" x14ac:dyDescent="0.25">
      <c r="A42" t="s">
        <v>1208</v>
      </c>
      <c r="B42" s="83">
        <v>4.1416000000000004</v>
      </c>
      <c r="C42">
        <f t="shared" si="0"/>
        <v>4.1416000000000001E-2</v>
      </c>
      <c r="D42" s="34">
        <f t="shared" si="2"/>
        <v>5.3684663524605041</v>
      </c>
      <c r="E42">
        <f t="shared" si="1"/>
        <v>5.368466352460504E-2</v>
      </c>
    </row>
    <row r="43" spans="1:5" x14ac:dyDescent="0.25">
      <c r="A43" t="s">
        <v>1209</v>
      </c>
      <c r="B43" s="83">
        <v>4.1867999999999999</v>
      </c>
      <c r="C43">
        <f t="shared" si="0"/>
        <v>4.1867999999999995E-2</v>
      </c>
      <c r="D43" s="34">
        <f t="shared" si="2"/>
        <v>5.4270559504736422</v>
      </c>
      <c r="E43">
        <f t="shared" si="1"/>
        <v>5.4270559504736422E-2</v>
      </c>
    </row>
    <row r="44" spans="1:5" x14ac:dyDescent="0.25">
      <c r="A44" t="s">
        <v>1210</v>
      </c>
      <c r="B44" s="83">
        <v>4.2218999999999998</v>
      </c>
      <c r="C44">
        <f t="shared" si="0"/>
        <v>4.2219E-2</v>
      </c>
      <c r="D44" s="34">
        <f t="shared" si="2"/>
        <v>5.4725536250369418</v>
      </c>
      <c r="E44">
        <f t="shared" si="1"/>
        <v>5.4725536250369418E-2</v>
      </c>
    </row>
    <row r="45" spans="1:5" x14ac:dyDescent="0.25">
      <c r="A45" t="s">
        <v>1211</v>
      </c>
      <c r="B45" s="83">
        <v>4.2080000000000002</v>
      </c>
      <c r="C45">
        <f t="shared" si="0"/>
        <v>4.2079999999999999E-2</v>
      </c>
      <c r="D45" s="34">
        <f t="shared" si="2"/>
        <v>5.4545360274178574</v>
      </c>
      <c r="E45">
        <f t="shared" si="1"/>
        <v>5.4545360274178577E-2</v>
      </c>
    </row>
    <row r="46" spans="1:5" x14ac:dyDescent="0.25">
      <c r="A46" t="s">
        <v>1212</v>
      </c>
      <c r="B46" s="83">
        <v>4.2785000000000002</v>
      </c>
      <c r="C46">
        <f t="shared" si="0"/>
        <v>4.2785000000000004E-2</v>
      </c>
      <c r="D46" s="34">
        <f t="shared" si="2"/>
        <v>5.5459202455578192</v>
      </c>
      <c r="E46">
        <f t="shared" si="1"/>
        <v>5.5459202455578192E-2</v>
      </c>
    </row>
    <row r="47" spans="1:5" x14ac:dyDescent="0.25">
      <c r="A47" t="s">
        <v>1213</v>
      </c>
      <c r="B47" s="83">
        <v>4.3567999999999998</v>
      </c>
      <c r="C47">
        <f t="shared" si="0"/>
        <v>4.3567999999999996E-2</v>
      </c>
      <c r="D47" s="34">
        <f t="shared" si="2"/>
        <v>5.6474150580451807</v>
      </c>
      <c r="E47">
        <f t="shared" si="1"/>
        <v>5.6474150580451805E-2</v>
      </c>
    </row>
    <row r="48" spans="1:5" x14ac:dyDescent="0.25">
      <c r="A48" t="s">
        <v>1214</v>
      </c>
      <c r="B48" s="83">
        <v>4.4082999999999997</v>
      </c>
      <c r="C48">
        <f t="shared" si="0"/>
        <v>4.4082999999999997E-2</v>
      </c>
      <c r="D48" s="34">
        <f t="shared" si="2"/>
        <v>5.7141709053389116</v>
      </c>
      <c r="E48">
        <f t="shared" si="1"/>
        <v>5.7141709053389118E-2</v>
      </c>
    </row>
    <row r="49" spans="1:5" x14ac:dyDescent="0.25">
      <c r="A49" t="s">
        <v>1215</v>
      </c>
      <c r="B49" s="83">
        <v>4.5026999999999999</v>
      </c>
      <c r="C49">
        <f t="shared" si="0"/>
        <v>4.5026999999999998E-2</v>
      </c>
      <c r="D49" s="34">
        <f t="shared" si="2"/>
        <v>5.8365350215433427</v>
      </c>
      <c r="E49">
        <f t="shared" si="1"/>
        <v>5.8365350215433424E-2</v>
      </c>
    </row>
    <row r="50" spans="1:5" x14ac:dyDescent="0.25">
      <c r="A50" t="s">
        <v>1216</v>
      </c>
      <c r="B50" s="83">
        <v>4.5213999999999999</v>
      </c>
      <c r="C50">
        <f t="shared" si="0"/>
        <v>4.5213999999999997E-2</v>
      </c>
      <c r="D50" s="34">
        <f t="shared" si="2"/>
        <v>5.8607745233762119</v>
      </c>
      <c r="E50">
        <f t="shared" si="1"/>
        <v>5.8607745233762117E-2</v>
      </c>
    </row>
    <row r="51" spans="1:5" x14ac:dyDescent="0.25">
      <c r="A51" t="s">
        <v>1217</v>
      </c>
      <c r="B51" s="83">
        <v>4.5965999999999996</v>
      </c>
      <c r="C51">
        <f t="shared" si="0"/>
        <v>4.5965999999999993E-2</v>
      </c>
      <c r="D51" s="34">
        <f t="shared" si="2"/>
        <v>5.9582510227255039</v>
      </c>
      <c r="E51">
        <f t="shared" si="1"/>
        <v>5.9582510227255039E-2</v>
      </c>
    </row>
    <row r="52" spans="1:5" x14ac:dyDescent="0.25">
      <c r="A52" t="s">
        <v>1218</v>
      </c>
      <c r="B52" s="83">
        <v>4.6562000000000001</v>
      </c>
      <c r="C52">
        <f t="shared" si="0"/>
        <v>4.6561999999999999E-2</v>
      </c>
      <c r="D52" s="34">
        <f t="shared" si="2"/>
        <v>6.0355063333799972</v>
      </c>
      <c r="E52">
        <f t="shared" si="1"/>
        <v>6.0355063333799974E-2</v>
      </c>
    </row>
    <row r="53" spans="1:5" x14ac:dyDescent="0.25">
      <c r="A53" t="s">
        <v>1219</v>
      </c>
      <c r="B53" s="83">
        <v>4.7183999999999999</v>
      </c>
      <c r="C53">
        <f t="shared" si="0"/>
        <v>4.7183999999999997E-2</v>
      </c>
      <c r="D53" s="34">
        <f t="shared" si="2"/>
        <v>6.1161318421502893</v>
      </c>
      <c r="E53">
        <f t="shared" si="1"/>
        <v>6.1161318421502894E-2</v>
      </c>
    </row>
    <row r="54" spans="1:5" x14ac:dyDescent="0.25">
      <c r="A54" t="s">
        <v>1220</v>
      </c>
      <c r="B54" s="83">
        <v>4.7723000000000004</v>
      </c>
      <c r="C54">
        <f t="shared" si="0"/>
        <v>4.7723000000000002E-2</v>
      </c>
      <c r="D54" s="34">
        <f t="shared" si="2"/>
        <v>6.1859986415509134</v>
      </c>
      <c r="E54">
        <f t="shared" si="1"/>
        <v>6.1859986415509133E-2</v>
      </c>
    </row>
    <row r="55" spans="1:5" x14ac:dyDescent="0.25">
      <c r="A55" t="s">
        <v>1221</v>
      </c>
      <c r="B55" s="83">
        <v>4.8457999999999997</v>
      </c>
      <c r="C55">
        <f t="shared" si="0"/>
        <v>4.8457999999999994E-2</v>
      </c>
      <c r="D55" s="34">
        <f t="shared" si="2"/>
        <v>6.2812715498244893</v>
      </c>
      <c r="E55">
        <f t="shared" si="1"/>
        <v>6.2812715498244895E-2</v>
      </c>
    </row>
    <row r="56" spans="1:5" x14ac:dyDescent="0.25">
      <c r="A56" t="s">
        <v>1222</v>
      </c>
      <c r="B56" s="83">
        <v>4.9161999999999999</v>
      </c>
      <c r="C56">
        <f t="shared" si="0"/>
        <v>4.9161999999999997E-2</v>
      </c>
      <c r="D56" s="34">
        <f t="shared" si="2"/>
        <v>6.3725261449599975</v>
      </c>
      <c r="E56">
        <f t="shared" si="1"/>
        <v>6.3725261449599974E-2</v>
      </c>
    </row>
    <row r="57" spans="1:5" x14ac:dyDescent="0.25">
      <c r="A57" t="s">
        <v>1223</v>
      </c>
      <c r="B57" s="83">
        <v>4.8981000000000003</v>
      </c>
      <c r="C57">
        <f t="shared" si="0"/>
        <v>4.8981000000000004E-2</v>
      </c>
      <c r="D57" s="34">
        <f t="shared" si="2"/>
        <v>6.3490643811538519</v>
      </c>
      <c r="E57">
        <f t="shared" si="1"/>
        <v>6.3490643811538516E-2</v>
      </c>
    </row>
    <row r="58" spans="1:5" x14ac:dyDescent="0.25">
      <c r="A58" t="s">
        <v>1224</v>
      </c>
      <c r="B58" s="83">
        <v>4.9526000000000003</v>
      </c>
      <c r="C58">
        <f t="shared" si="0"/>
        <v>4.9526000000000001E-2</v>
      </c>
      <c r="D58" s="34">
        <f t="shared" si="2"/>
        <v>6.4197089185811986</v>
      </c>
      <c r="E58">
        <f t="shared" si="1"/>
        <v>6.419708918581199E-2</v>
      </c>
    </row>
    <row r="59" spans="1:5" x14ac:dyDescent="0.25">
      <c r="A59" t="s">
        <v>1225</v>
      </c>
      <c r="B59" s="83">
        <v>4.9653999999999998</v>
      </c>
      <c r="C59">
        <f t="shared" si="0"/>
        <v>4.9653999999999997E-2</v>
      </c>
      <c r="D59" s="34">
        <f t="shared" si="2"/>
        <v>6.4363006631512905</v>
      </c>
      <c r="E59">
        <f t="shared" si="1"/>
        <v>6.4363006631512898E-2</v>
      </c>
    </row>
    <row r="60" spans="1:5" x14ac:dyDescent="0.25">
      <c r="A60" t="s">
        <v>1226</v>
      </c>
      <c r="B60" s="83">
        <v>5.0038</v>
      </c>
      <c r="C60">
        <f t="shared" si="0"/>
        <v>5.0037999999999999E-2</v>
      </c>
      <c r="D60" s="34">
        <f t="shared" si="2"/>
        <v>6.4860758968615677</v>
      </c>
      <c r="E60">
        <f t="shared" si="1"/>
        <v>6.4860758968615678E-2</v>
      </c>
    </row>
    <row r="61" spans="1:5" x14ac:dyDescent="0.25">
      <c r="A61" t="s">
        <v>1227</v>
      </c>
      <c r="B61" s="83">
        <v>5.0427999999999997</v>
      </c>
      <c r="C61">
        <f t="shared" si="0"/>
        <v>5.0428000000000001E-2</v>
      </c>
      <c r="D61" s="34">
        <f t="shared" si="2"/>
        <v>6.5366288685985667</v>
      </c>
      <c r="E61">
        <f t="shared" si="1"/>
        <v>6.5366288685985666E-2</v>
      </c>
    </row>
    <row r="62" spans="1:5" x14ac:dyDescent="0.25">
      <c r="A62" t="s">
        <v>1228</v>
      </c>
      <c r="B62" s="83">
        <v>5.1246</v>
      </c>
      <c r="C62">
        <f t="shared" si="0"/>
        <v>5.1246E-2</v>
      </c>
      <c r="D62" s="34">
        <f t="shared" si="2"/>
        <v>6.6426604862418142</v>
      </c>
      <c r="E62">
        <f t="shared" si="1"/>
        <v>6.6426604862418137E-2</v>
      </c>
    </row>
    <row r="63" spans="1:5" x14ac:dyDescent="0.25">
      <c r="A63" t="s">
        <v>1229</v>
      </c>
      <c r="B63" s="83">
        <v>5.1863999999999999</v>
      </c>
      <c r="C63">
        <f t="shared" si="0"/>
        <v>5.1864E-2</v>
      </c>
      <c r="D63" s="34">
        <f t="shared" si="2"/>
        <v>6.7227675029942908</v>
      </c>
      <c r="E63">
        <f t="shared" si="1"/>
        <v>6.722767502994291E-2</v>
      </c>
    </row>
    <row r="64" spans="1:5" x14ac:dyDescent="0.25">
      <c r="A64" t="s">
        <v>1230</v>
      </c>
      <c r="B64" s="83">
        <v>5.2980999999999998</v>
      </c>
      <c r="C64">
        <f t="shared" si="0"/>
        <v>5.2981E-2</v>
      </c>
      <c r="D64" s="34">
        <f t="shared" si="2"/>
        <v>6.8675563989692368</v>
      </c>
      <c r="E64">
        <f t="shared" si="1"/>
        <v>6.8675563989692365E-2</v>
      </c>
    </row>
    <row r="65" spans="1:5" x14ac:dyDescent="0.25">
      <c r="A65" t="s">
        <v>1231</v>
      </c>
      <c r="B65" s="83">
        <v>5.3998999999999997</v>
      </c>
      <c r="C65">
        <f t="shared" si="0"/>
        <v>5.3998999999999998E-2</v>
      </c>
      <c r="D65" s="34">
        <f t="shared" si="2"/>
        <v>6.9995126175032523</v>
      </c>
      <c r="E65">
        <f t="shared" si="1"/>
        <v>6.9995126175032521E-2</v>
      </c>
    </row>
    <row r="66" spans="1:5" x14ac:dyDescent="0.25">
      <c r="A66" t="s">
        <v>1232</v>
      </c>
      <c r="B66" s="83">
        <v>5.4398</v>
      </c>
      <c r="C66">
        <f t="shared" si="0"/>
        <v>5.4398000000000002E-2</v>
      </c>
      <c r="D66" s="34">
        <f t="shared" si="2"/>
        <v>7.0512321962803375</v>
      </c>
      <c r="E66">
        <f t="shared" si="1"/>
        <v>7.0512321962803381E-2</v>
      </c>
    </row>
    <row r="67" spans="1:5" x14ac:dyDescent="0.25">
      <c r="A67" t="s">
        <v>1233</v>
      </c>
      <c r="B67" s="83">
        <v>5.5313999999999997</v>
      </c>
      <c r="C67">
        <f t="shared" si="0"/>
        <v>5.5313999999999995E-2</v>
      </c>
      <c r="D67" s="34">
        <f t="shared" si="2"/>
        <v>7.1699668683600608</v>
      </c>
      <c r="E67">
        <f t="shared" si="1"/>
        <v>7.1699668683600615E-2</v>
      </c>
    </row>
    <row r="68" spans="1:5" x14ac:dyDescent="0.25">
      <c r="A68" t="s">
        <v>1234</v>
      </c>
      <c r="B68" s="83">
        <v>5.6492000000000004</v>
      </c>
      <c r="C68">
        <f t="shared" si="0"/>
        <v>5.6492000000000007E-2</v>
      </c>
      <c r="D68" s="34">
        <f t="shared" si="2"/>
        <v>7.3226627676066931</v>
      </c>
      <c r="E68">
        <f t="shared" si="1"/>
        <v>7.3226627676066927E-2</v>
      </c>
    </row>
    <row r="69" spans="1:5" x14ac:dyDescent="0.25">
      <c r="A69" t="s">
        <v>1235</v>
      </c>
      <c r="B69" s="83">
        <v>5.8398000000000003</v>
      </c>
      <c r="C69">
        <f t="shared" si="0"/>
        <v>5.8398000000000005E-2</v>
      </c>
      <c r="D69" s="34">
        <f t="shared" si="2"/>
        <v>7.5697242140957242</v>
      </c>
      <c r="E69">
        <f t="shared" si="1"/>
        <v>7.5697242140957244E-2</v>
      </c>
    </row>
    <row r="70" spans="1:5" x14ac:dyDescent="0.25">
      <c r="A70" t="s">
        <v>1236</v>
      </c>
      <c r="B70" s="83">
        <v>5.9553000000000003</v>
      </c>
      <c r="C70">
        <f t="shared" si="0"/>
        <v>5.9553000000000002E-2</v>
      </c>
      <c r="D70" s="34">
        <f t="shared" si="2"/>
        <v>7.7194387842399168</v>
      </c>
      <c r="E70">
        <f t="shared" si="1"/>
        <v>7.7194387842399168E-2</v>
      </c>
    </row>
    <row r="71" spans="1:5" x14ac:dyDescent="0.25">
      <c r="A71" t="s">
        <v>1237</v>
      </c>
      <c r="B71" s="83">
        <v>6.0913000000000004</v>
      </c>
      <c r="C71">
        <f t="shared" si="0"/>
        <v>6.0913000000000002E-2</v>
      </c>
      <c r="D71" s="34">
        <f t="shared" si="2"/>
        <v>7.8957260702971475</v>
      </c>
      <c r="E71">
        <f t="shared" si="1"/>
        <v>7.8957260702971474E-2</v>
      </c>
    </row>
    <row r="72" spans="1:5" x14ac:dyDescent="0.25">
      <c r="A72" t="s">
        <v>1238</v>
      </c>
      <c r="B72" s="83">
        <v>6.2537000000000003</v>
      </c>
      <c r="C72">
        <f t="shared" si="0"/>
        <v>6.2537000000000009E-2</v>
      </c>
      <c r="D72" s="34">
        <f t="shared" si="2"/>
        <v>8.1062338295301934</v>
      </c>
      <c r="E72">
        <f t="shared" si="1"/>
        <v>8.1062338295301933E-2</v>
      </c>
    </row>
    <row r="73" spans="1:5" x14ac:dyDescent="0.25">
      <c r="A73" t="s">
        <v>1239</v>
      </c>
      <c r="B73" s="83">
        <v>6.3769999999999998</v>
      </c>
      <c r="C73">
        <f t="shared" si="0"/>
        <v>6.3769999999999993E-2</v>
      </c>
      <c r="D73" s="34">
        <f t="shared" si="2"/>
        <v>8.2660589940217868</v>
      </c>
      <c r="E73">
        <f t="shared" si="1"/>
        <v>8.2660589940217868E-2</v>
      </c>
    </row>
    <row r="74" spans="1:5" x14ac:dyDescent="0.25">
      <c r="A74" t="s">
        <v>1240</v>
      </c>
      <c r="B74" s="83">
        <v>6.4783999999999997</v>
      </c>
      <c r="C74">
        <f t="shared" ref="C74:C137" si="3">B74/100</f>
        <v>6.4783999999999994E-2</v>
      </c>
      <c r="D74" s="34">
        <f t="shared" si="2"/>
        <v>8.3974967205379869</v>
      </c>
      <c r="E74">
        <f t="shared" ref="E74:E137" si="4">D74/100</f>
        <v>8.3974967205379863E-2</v>
      </c>
    </row>
    <row r="75" spans="1:5" x14ac:dyDescent="0.25">
      <c r="A75" t="s">
        <v>1241</v>
      </c>
      <c r="B75" s="83">
        <v>6.5727000000000002</v>
      </c>
      <c r="C75">
        <f t="shared" si="3"/>
        <v>6.5727000000000008E-2</v>
      </c>
      <c r="D75" s="34">
        <f t="shared" si="2"/>
        <v>8.5197312137379644</v>
      </c>
      <c r="E75">
        <f t="shared" si="4"/>
        <v>8.5197312137379647E-2</v>
      </c>
    </row>
    <row r="76" spans="1:5" x14ac:dyDescent="0.25">
      <c r="A76" t="s">
        <v>1242</v>
      </c>
      <c r="B76" s="83">
        <v>6.7110000000000003</v>
      </c>
      <c r="C76">
        <f t="shared" si="3"/>
        <v>6.7110000000000003E-2</v>
      </c>
      <c r="D76" s="34">
        <f t="shared" si="2"/>
        <v>8.6989998288976338</v>
      </c>
      <c r="E76">
        <f t="shared" si="4"/>
        <v>8.6989998288976342E-2</v>
      </c>
    </row>
    <row r="77" spans="1:5" x14ac:dyDescent="0.25">
      <c r="A77" t="s">
        <v>1243</v>
      </c>
      <c r="B77" s="83">
        <v>6.7816000000000001</v>
      </c>
      <c r="C77">
        <f t="shared" si="3"/>
        <v>6.7816000000000001E-2</v>
      </c>
      <c r="D77" s="34">
        <f t="shared" si="2"/>
        <v>8.7905136700420492</v>
      </c>
      <c r="E77">
        <f t="shared" si="4"/>
        <v>8.7905136700420494E-2</v>
      </c>
    </row>
    <row r="78" spans="1:5" x14ac:dyDescent="0.25">
      <c r="A78" t="s">
        <v>1244</v>
      </c>
      <c r="B78" s="83">
        <v>6.9208999999999996</v>
      </c>
      <c r="C78">
        <f t="shared" si="3"/>
        <v>6.9208999999999993E-2</v>
      </c>
      <c r="D78" s="34">
        <f t="shared" ref="D78:D141" si="5">B78*$E$7</f>
        <v>8.9710785152462567</v>
      </c>
      <c r="E78">
        <f t="shared" si="4"/>
        <v>8.9710785152462572E-2</v>
      </c>
    </row>
    <row r="79" spans="1:5" x14ac:dyDescent="0.25">
      <c r="A79" t="s">
        <v>1245</v>
      </c>
      <c r="B79" s="83">
        <v>7.0498000000000003</v>
      </c>
      <c r="C79">
        <f t="shared" si="3"/>
        <v>7.0498000000000005E-2</v>
      </c>
      <c r="D79" s="34">
        <f t="shared" si="5"/>
        <v>9.1381625679872656</v>
      </c>
      <c r="E79">
        <f t="shared" si="4"/>
        <v>9.1381625679872652E-2</v>
      </c>
    </row>
    <row r="80" spans="1:5" x14ac:dyDescent="0.25">
      <c r="A80" t="s">
        <v>1246</v>
      </c>
      <c r="B80" s="83">
        <v>7.3606999999999996</v>
      </c>
      <c r="C80">
        <f t="shared" si="3"/>
        <v>7.3606999999999992E-2</v>
      </c>
      <c r="D80" s="34">
        <f t="shared" si="5"/>
        <v>9.541160488834274</v>
      </c>
      <c r="E80">
        <f t="shared" si="4"/>
        <v>9.5411604888342744E-2</v>
      </c>
    </row>
    <row r="81" spans="1:5" x14ac:dyDescent="0.25">
      <c r="A81" t="s">
        <v>1247</v>
      </c>
      <c r="B81" s="83">
        <v>7.4691999999999998</v>
      </c>
      <c r="C81">
        <f t="shared" si="3"/>
        <v>7.4691999999999995E-2</v>
      </c>
      <c r="D81" s="34">
        <f t="shared" si="5"/>
        <v>9.6818014486666968</v>
      </c>
      <c r="E81">
        <f t="shared" si="4"/>
        <v>9.6818014486666965E-2</v>
      </c>
    </row>
    <row r="82" spans="1:5" x14ac:dyDescent="0.25">
      <c r="A82" t="s">
        <v>1248</v>
      </c>
      <c r="B82" s="83">
        <v>7.3913000000000002</v>
      </c>
      <c r="C82">
        <f t="shared" si="3"/>
        <v>7.3913000000000006E-2</v>
      </c>
      <c r="D82" s="34">
        <f t="shared" si="5"/>
        <v>9.5808251281971515</v>
      </c>
      <c r="E82">
        <f t="shared" si="4"/>
        <v>9.5808251281971513E-2</v>
      </c>
    </row>
    <row r="83" spans="1:5" x14ac:dyDescent="0.25">
      <c r="A83" t="s">
        <v>1249</v>
      </c>
      <c r="B83" s="83">
        <v>7.7172000000000001</v>
      </c>
      <c r="C83">
        <f t="shared" si="3"/>
        <v>7.7172000000000004E-2</v>
      </c>
      <c r="D83" s="34">
        <f t="shared" si="5"/>
        <v>10.003266499712236</v>
      </c>
      <c r="E83">
        <f t="shared" si="4"/>
        <v>0.10003266499712236</v>
      </c>
    </row>
    <row r="84" spans="1:5" x14ac:dyDescent="0.25">
      <c r="A84" t="s">
        <v>1250</v>
      </c>
      <c r="B84" s="83">
        <v>8.0320999999999998</v>
      </c>
      <c r="C84">
        <f t="shared" si="3"/>
        <v>8.0321000000000004E-2</v>
      </c>
      <c r="D84" s="34">
        <f t="shared" si="5"/>
        <v>10.411449340737398</v>
      </c>
      <c r="E84">
        <f t="shared" si="4"/>
        <v>0.10411449340737398</v>
      </c>
    </row>
    <row r="85" spans="1:5" x14ac:dyDescent="0.25">
      <c r="A85" t="s">
        <v>1251</v>
      </c>
      <c r="B85" s="83">
        <v>8.1910000000000007</v>
      </c>
      <c r="C85">
        <f t="shared" si="3"/>
        <v>8.1910000000000011E-2</v>
      </c>
      <c r="D85" s="34">
        <f t="shared" si="5"/>
        <v>10.617420294814561</v>
      </c>
      <c r="E85">
        <f t="shared" si="4"/>
        <v>0.10617420294814561</v>
      </c>
    </row>
    <row r="86" spans="1:5" x14ac:dyDescent="0.25">
      <c r="A86" t="s">
        <v>1252</v>
      </c>
      <c r="B86" s="83">
        <v>8.6552000000000007</v>
      </c>
      <c r="C86">
        <f t="shared" si="3"/>
        <v>8.6552000000000004E-2</v>
      </c>
      <c r="D86" s="34">
        <f t="shared" si="5"/>
        <v>11.219130281489317</v>
      </c>
      <c r="E86">
        <f t="shared" si="4"/>
        <v>0.11219130281489317</v>
      </c>
    </row>
    <row r="87" spans="1:5" x14ac:dyDescent="0.25">
      <c r="A87" t="s">
        <v>1253</v>
      </c>
      <c r="B87" s="83">
        <v>9.0765999999999991</v>
      </c>
      <c r="C87">
        <f t="shared" si="3"/>
        <v>9.0765999999999986E-2</v>
      </c>
      <c r="D87" s="34">
        <f t="shared" si="5"/>
        <v>11.765361622257823</v>
      </c>
      <c r="E87">
        <f t="shared" si="4"/>
        <v>0.11765361622257822</v>
      </c>
    </row>
    <row r="88" spans="1:5" x14ac:dyDescent="0.25">
      <c r="A88" t="s">
        <v>1254</v>
      </c>
      <c r="B88" s="83">
        <v>9.6356999999999999</v>
      </c>
      <c r="C88">
        <f t="shared" si="3"/>
        <v>9.6356999999999998E-2</v>
      </c>
      <c r="D88" s="34">
        <f t="shared" si="5"/>
        <v>12.490083840159279</v>
      </c>
      <c r="E88">
        <f t="shared" si="4"/>
        <v>0.12490083840159279</v>
      </c>
    </row>
    <row r="89" spans="1:5" x14ac:dyDescent="0.25">
      <c r="A89" t="s">
        <v>1255</v>
      </c>
      <c r="B89" s="83">
        <v>10.333500000000001</v>
      </c>
      <c r="C89">
        <f t="shared" si="3"/>
        <v>0.10333500000000001</v>
      </c>
      <c r="D89" s="34">
        <f t="shared" si="5"/>
        <v>13.394593165238222</v>
      </c>
      <c r="E89">
        <f t="shared" si="4"/>
        <v>0.13394593165238222</v>
      </c>
    </row>
    <row r="90" spans="1:5" x14ac:dyDescent="0.25">
      <c r="A90" t="s">
        <v>1256</v>
      </c>
      <c r="B90" s="83">
        <v>11.019299999999999</v>
      </c>
      <c r="C90">
        <f t="shared" si="3"/>
        <v>0.110193</v>
      </c>
      <c r="D90" s="34">
        <f t="shared" si="5"/>
        <v>14.283547729782699</v>
      </c>
      <c r="E90">
        <f t="shared" si="4"/>
        <v>0.14283547729782697</v>
      </c>
    </row>
    <row r="91" spans="1:5" x14ac:dyDescent="0.25">
      <c r="A91" t="s">
        <v>1257</v>
      </c>
      <c r="B91" s="83">
        <v>11.496600000000001</v>
      </c>
      <c r="C91">
        <f t="shared" si="3"/>
        <v>0.11496600000000001</v>
      </c>
      <c r="D91" s="34">
        <f t="shared" si="5"/>
        <v>14.902238330040909</v>
      </c>
      <c r="E91">
        <f t="shared" si="4"/>
        <v>0.14902238330040909</v>
      </c>
    </row>
    <row r="92" spans="1:5" x14ac:dyDescent="0.25">
      <c r="A92" t="s">
        <v>1258</v>
      </c>
      <c r="B92" s="83">
        <v>12.0022</v>
      </c>
      <c r="C92">
        <f t="shared" si="3"/>
        <v>0.120022</v>
      </c>
      <c r="D92" s="34">
        <f t="shared" si="5"/>
        <v>15.557612240559555</v>
      </c>
      <c r="E92">
        <f t="shared" si="4"/>
        <v>0.15557612240559554</v>
      </c>
    </row>
    <row r="93" spans="1:5" x14ac:dyDescent="0.25">
      <c r="A93" t="s">
        <v>1259</v>
      </c>
      <c r="B93" s="83">
        <v>12.401300000000001</v>
      </c>
      <c r="C93">
        <f t="shared" si="3"/>
        <v>0.12401300000000001</v>
      </c>
      <c r="D93" s="34">
        <f t="shared" si="5"/>
        <v>16.074937651334857</v>
      </c>
      <c r="E93">
        <f t="shared" si="4"/>
        <v>0.16074937651334856</v>
      </c>
    </row>
    <row r="94" spans="1:5" x14ac:dyDescent="0.25">
      <c r="A94" t="s">
        <v>1260</v>
      </c>
      <c r="B94" s="83">
        <v>12.7523</v>
      </c>
      <c r="C94">
        <f t="shared" si="3"/>
        <v>0.127523</v>
      </c>
      <c r="D94" s="34">
        <f t="shared" si="5"/>
        <v>16.529914396967857</v>
      </c>
      <c r="E94">
        <f t="shared" si="4"/>
        <v>0.16529914396967857</v>
      </c>
    </row>
    <row r="95" spans="1:5" x14ac:dyDescent="0.25">
      <c r="A95" t="s">
        <v>1261</v>
      </c>
      <c r="B95" s="83">
        <v>13.060600000000001</v>
      </c>
      <c r="C95">
        <f t="shared" si="3"/>
        <v>0.130606</v>
      </c>
      <c r="D95" s="34">
        <f t="shared" si="5"/>
        <v>16.929542119699068</v>
      </c>
      <c r="E95">
        <f t="shared" si="4"/>
        <v>0.16929542119699068</v>
      </c>
    </row>
    <row r="96" spans="1:5" x14ac:dyDescent="0.25">
      <c r="A96" t="s">
        <v>1262</v>
      </c>
      <c r="B96" s="83">
        <v>13.5792</v>
      </c>
      <c r="C96">
        <f t="shared" si="3"/>
        <v>0.135792</v>
      </c>
      <c r="D96" s="34">
        <f t="shared" si="5"/>
        <v>17.601767020796714</v>
      </c>
      <c r="E96">
        <f t="shared" si="4"/>
        <v>0.17601767020796713</v>
      </c>
    </row>
    <row r="97" spans="1:5" x14ac:dyDescent="0.25">
      <c r="A97" t="s">
        <v>1263</v>
      </c>
      <c r="B97" s="83">
        <v>14.073700000000001</v>
      </c>
      <c r="C97">
        <f t="shared" si="3"/>
        <v>0.140737</v>
      </c>
      <c r="D97" s="34">
        <f t="shared" si="5"/>
        <v>18.242752777820986</v>
      </c>
      <c r="E97">
        <f t="shared" si="4"/>
        <v>0.18242752777820986</v>
      </c>
    </row>
    <row r="98" spans="1:5" x14ac:dyDescent="0.25">
      <c r="A98" t="s">
        <v>1264</v>
      </c>
      <c r="B98" s="83">
        <v>14.621499999999999</v>
      </c>
      <c r="C98">
        <f t="shared" si="3"/>
        <v>0.14621499999999998</v>
      </c>
      <c r="D98" s="34">
        <f t="shared" si="5"/>
        <v>18.952827596219155</v>
      </c>
      <c r="E98">
        <f t="shared" si="4"/>
        <v>0.18952827596219154</v>
      </c>
    </row>
    <row r="99" spans="1:5" x14ac:dyDescent="0.25">
      <c r="A99" t="s">
        <v>1265</v>
      </c>
      <c r="B99" s="83">
        <v>14.9306</v>
      </c>
      <c r="C99">
        <f t="shared" si="3"/>
        <v>0.14930599999999999</v>
      </c>
      <c r="D99" s="34">
        <f t="shared" si="5"/>
        <v>19.353492302985995</v>
      </c>
      <c r="E99">
        <f t="shared" si="4"/>
        <v>0.19353492302985995</v>
      </c>
    </row>
    <row r="100" spans="1:5" x14ac:dyDescent="0.25">
      <c r="A100" t="s">
        <v>1266</v>
      </c>
      <c r="B100" s="83">
        <v>15.345599999999999</v>
      </c>
      <c r="C100">
        <f t="shared" si="3"/>
        <v>0.15345599999999998</v>
      </c>
      <c r="D100" s="34">
        <f t="shared" si="5"/>
        <v>19.891427771469456</v>
      </c>
      <c r="E100">
        <f t="shared" si="4"/>
        <v>0.19891427771469455</v>
      </c>
    </row>
    <row r="101" spans="1:5" x14ac:dyDescent="0.25">
      <c r="A101" t="s">
        <v>1267</v>
      </c>
      <c r="B101" s="83">
        <v>15.9156</v>
      </c>
      <c r="C101">
        <f t="shared" si="3"/>
        <v>0.15915599999999999</v>
      </c>
      <c r="D101" s="34">
        <f t="shared" si="5"/>
        <v>20.630278896856382</v>
      </c>
      <c r="E101">
        <f t="shared" si="4"/>
        <v>0.20630278896856383</v>
      </c>
    </row>
    <row r="102" spans="1:5" x14ac:dyDescent="0.25">
      <c r="A102" t="s">
        <v>1268</v>
      </c>
      <c r="B102" s="83">
        <v>16.364599999999999</v>
      </c>
      <c r="C102">
        <f t="shared" si="3"/>
        <v>0.16364599999999999</v>
      </c>
      <c r="D102" s="34">
        <f t="shared" si="5"/>
        <v>21.212286186854151</v>
      </c>
      <c r="E102">
        <f t="shared" si="4"/>
        <v>0.21212286186854151</v>
      </c>
    </row>
    <row r="103" spans="1:5" x14ac:dyDescent="0.25">
      <c r="A103" t="s">
        <v>1269</v>
      </c>
      <c r="B103" s="83">
        <v>16.6023</v>
      </c>
      <c r="C103">
        <f t="shared" si="3"/>
        <v>0.166023</v>
      </c>
      <c r="D103" s="34">
        <f t="shared" si="5"/>
        <v>21.520400068440946</v>
      </c>
      <c r="E103">
        <f t="shared" si="4"/>
        <v>0.21520400068440945</v>
      </c>
    </row>
    <row r="104" spans="1:5" x14ac:dyDescent="0.25">
      <c r="A104" t="s">
        <v>1270</v>
      </c>
      <c r="B104" s="83">
        <v>17.049800000000001</v>
      </c>
      <c r="C104">
        <f t="shared" si="3"/>
        <v>0.17049800000000001</v>
      </c>
      <c r="D104" s="34">
        <f t="shared" si="5"/>
        <v>22.100463013371908</v>
      </c>
      <c r="E104">
        <f t="shared" si="4"/>
        <v>0.22100463013371907</v>
      </c>
    </row>
    <row r="105" spans="1:5" x14ac:dyDescent="0.25">
      <c r="A105" t="s">
        <v>1271</v>
      </c>
      <c r="B105" s="83">
        <v>17.643599999999999</v>
      </c>
      <c r="C105">
        <f t="shared" si="3"/>
        <v>0.17643599999999998</v>
      </c>
      <c r="D105" s="34">
        <f t="shared" si="5"/>
        <v>22.870164413818848</v>
      </c>
      <c r="E105">
        <f t="shared" si="4"/>
        <v>0.2287016441381885</v>
      </c>
    </row>
    <row r="106" spans="1:5" x14ac:dyDescent="0.25">
      <c r="A106" t="s">
        <v>1272</v>
      </c>
      <c r="B106" s="83">
        <v>18.082100000000001</v>
      </c>
      <c r="C106">
        <f t="shared" si="3"/>
        <v>0.18082100000000001</v>
      </c>
      <c r="D106" s="34">
        <f t="shared" si="5"/>
        <v>23.438561288348964</v>
      </c>
      <c r="E106">
        <f t="shared" si="4"/>
        <v>0.23438561288348964</v>
      </c>
    </row>
    <row r="107" spans="1:5" x14ac:dyDescent="0.25">
      <c r="A107" t="s">
        <v>1273</v>
      </c>
      <c r="B107" s="83">
        <v>19.450700000000001</v>
      </c>
      <c r="C107">
        <f t="shared" si="3"/>
        <v>0.19450700000000001</v>
      </c>
      <c r="D107" s="34">
        <f t="shared" si="5"/>
        <v>25.212581727304308</v>
      </c>
      <c r="E107">
        <f t="shared" si="4"/>
        <v>0.25212581727304306</v>
      </c>
    </row>
    <row r="108" spans="1:5" x14ac:dyDescent="0.25">
      <c r="A108" t="s">
        <v>1274</v>
      </c>
      <c r="B108" s="83">
        <v>20.278500000000001</v>
      </c>
      <c r="C108">
        <f t="shared" si="3"/>
        <v>0.20278500000000002</v>
      </c>
      <c r="D108" s="34">
        <f t="shared" si="5"/>
        <v>26.285600958173248</v>
      </c>
      <c r="E108">
        <f t="shared" si="4"/>
        <v>0.2628560095817325</v>
      </c>
    </row>
    <row r="109" spans="1:5" x14ac:dyDescent="0.25">
      <c r="A109" t="s">
        <v>1275</v>
      </c>
      <c r="B109" s="83">
        <v>21.266400000000001</v>
      </c>
      <c r="C109">
        <f t="shared" si="3"/>
        <v>0.21266400000000002</v>
      </c>
      <c r="D109" s="34">
        <f t="shared" si="5"/>
        <v>27.566146619172798</v>
      </c>
      <c r="E109">
        <f t="shared" si="4"/>
        <v>0.27566146619172799</v>
      </c>
    </row>
    <row r="110" spans="1:5" x14ac:dyDescent="0.25">
      <c r="A110" t="s">
        <v>1276</v>
      </c>
      <c r="B110" s="83">
        <v>22.252800000000001</v>
      </c>
      <c r="C110">
        <f t="shared" si="3"/>
        <v>0.222528</v>
      </c>
      <c r="D110" s="34">
        <f t="shared" si="5"/>
        <v>28.844747935105538</v>
      </c>
      <c r="E110">
        <f t="shared" si="4"/>
        <v>0.28844747935105536</v>
      </c>
    </row>
    <row r="111" spans="1:5" x14ac:dyDescent="0.25">
      <c r="A111" t="s">
        <v>1277</v>
      </c>
      <c r="B111" s="83">
        <v>23.089099999999998</v>
      </c>
      <c r="C111">
        <f t="shared" si="3"/>
        <v>0.23089099999999999</v>
      </c>
      <c r="D111" s="34">
        <f t="shared" si="5"/>
        <v>29.928785121353052</v>
      </c>
      <c r="E111">
        <f t="shared" si="4"/>
        <v>0.29928785121353052</v>
      </c>
    </row>
    <row r="112" spans="1:5" x14ac:dyDescent="0.25">
      <c r="A112" t="s">
        <v>1278</v>
      </c>
      <c r="B112" s="83">
        <v>24.0886</v>
      </c>
      <c r="C112">
        <f t="shared" si="3"/>
        <v>0.24088599999999999</v>
      </c>
      <c r="D112" s="34">
        <f t="shared" si="5"/>
        <v>31.224367050869247</v>
      </c>
      <c r="E112">
        <f t="shared" si="4"/>
        <v>0.31224367050869245</v>
      </c>
    </row>
    <row r="113" spans="1:5" x14ac:dyDescent="0.25">
      <c r="A113" t="s">
        <v>1279</v>
      </c>
      <c r="B113" s="83">
        <v>24.741399999999999</v>
      </c>
      <c r="C113">
        <f t="shared" si="3"/>
        <v>0.247414</v>
      </c>
      <c r="D113" s="34">
        <f t="shared" si="5"/>
        <v>32.070546023943955</v>
      </c>
      <c r="E113">
        <f t="shared" si="4"/>
        <v>0.32070546023943952</v>
      </c>
    </row>
    <row r="114" spans="1:5" x14ac:dyDescent="0.25">
      <c r="A114" t="s">
        <v>1280</v>
      </c>
      <c r="B114" s="83">
        <v>25.175899999999999</v>
      </c>
      <c r="C114">
        <f t="shared" si="3"/>
        <v>0.25175900000000001</v>
      </c>
      <c r="D114" s="34">
        <f t="shared" si="5"/>
        <v>32.633757978295918</v>
      </c>
      <c r="E114">
        <f t="shared" si="4"/>
        <v>0.32633757978295919</v>
      </c>
    </row>
    <row r="115" spans="1:5" x14ac:dyDescent="0.25">
      <c r="A115" t="s">
        <v>1281</v>
      </c>
      <c r="B115" s="83">
        <v>25.593399999999999</v>
      </c>
      <c r="C115">
        <f t="shared" si="3"/>
        <v>0.25593399999999999</v>
      </c>
      <c r="D115" s="34">
        <f t="shared" si="5"/>
        <v>33.174934021890728</v>
      </c>
      <c r="E115">
        <f t="shared" si="4"/>
        <v>0.33174934021890728</v>
      </c>
    </row>
    <row r="116" spans="1:5" x14ac:dyDescent="0.25">
      <c r="A116" t="s">
        <v>1282</v>
      </c>
      <c r="B116" s="83">
        <v>26.361499999999999</v>
      </c>
      <c r="C116">
        <f t="shared" si="3"/>
        <v>0.26361499999999999</v>
      </c>
      <c r="D116" s="34">
        <f t="shared" si="5"/>
        <v>34.170568319100724</v>
      </c>
      <c r="E116">
        <f t="shared" si="4"/>
        <v>0.34170568319100725</v>
      </c>
    </row>
    <row r="117" spans="1:5" x14ac:dyDescent="0.25">
      <c r="A117" t="s">
        <v>1283</v>
      </c>
      <c r="B117" s="83">
        <v>26.962800000000001</v>
      </c>
      <c r="C117">
        <f t="shared" si="3"/>
        <v>0.26962800000000003</v>
      </c>
      <c r="D117" s="34">
        <f t="shared" si="5"/>
        <v>34.949991444881704</v>
      </c>
      <c r="E117">
        <f t="shared" si="4"/>
        <v>0.34949991444881706</v>
      </c>
    </row>
    <row r="118" spans="1:5" x14ac:dyDescent="0.25">
      <c r="A118" t="s">
        <v>1284</v>
      </c>
      <c r="B118" s="83">
        <v>27.207799999999999</v>
      </c>
      <c r="C118">
        <f t="shared" si="3"/>
        <v>0.27207799999999999</v>
      </c>
      <c r="D118" s="34">
        <f t="shared" si="5"/>
        <v>35.267567805793625</v>
      </c>
      <c r="E118">
        <f t="shared" si="4"/>
        <v>0.35267567805793626</v>
      </c>
    </row>
    <row r="119" spans="1:5" x14ac:dyDescent="0.25">
      <c r="A119" t="s">
        <v>1285</v>
      </c>
      <c r="B119" s="83">
        <v>27.640699999999999</v>
      </c>
      <c r="C119">
        <f t="shared" si="3"/>
        <v>0.27640700000000001</v>
      </c>
      <c r="D119" s="34">
        <f t="shared" si="5"/>
        <v>35.828705792074324</v>
      </c>
      <c r="E119">
        <f t="shared" si="4"/>
        <v>0.35828705792074322</v>
      </c>
    </row>
    <row r="120" spans="1:5" x14ac:dyDescent="0.25">
      <c r="A120" t="s">
        <v>1286</v>
      </c>
      <c r="B120" s="83">
        <v>28.2148</v>
      </c>
      <c r="C120">
        <f t="shared" si="3"/>
        <v>0.28214800000000001</v>
      </c>
      <c r="D120" s="34">
        <f t="shared" si="5"/>
        <v>36.57287146064386</v>
      </c>
      <c r="E120">
        <f t="shared" si="4"/>
        <v>0.36572871460643858</v>
      </c>
    </row>
    <row r="121" spans="1:5" x14ac:dyDescent="0.25">
      <c r="A121" t="s">
        <v>1287</v>
      </c>
      <c r="B121" s="83">
        <v>28.705100000000002</v>
      </c>
      <c r="C121">
        <f t="shared" si="3"/>
        <v>0.287051</v>
      </c>
      <c r="D121" s="34">
        <f t="shared" si="5"/>
        <v>37.208413051481074</v>
      </c>
      <c r="E121">
        <f t="shared" si="4"/>
        <v>0.37208413051481076</v>
      </c>
    </row>
    <row r="122" spans="1:5" x14ac:dyDescent="0.25">
      <c r="A122" t="s">
        <v>1288</v>
      </c>
      <c r="B122" s="83">
        <v>28.693999999999999</v>
      </c>
      <c r="C122">
        <f t="shared" si="3"/>
        <v>0.28693999999999997</v>
      </c>
      <c r="D122" s="34">
        <f t="shared" si="5"/>
        <v>37.194024897986694</v>
      </c>
      <c r="E122">
        <f t="shared" si="4"/>
        <v>0.37194024897986694</v>
      </c>
    </row>
    <row r="123" spans="1:5" x14ac:dyDescent="0.25">
      <c r="A123" t="s">
        <v>1289</v>
      </c>
      <c r="B123" s="83">
        <v>29.1388</v>
      </c>
      <c r="C123">
        <f t="shared" si="3"/>
        <v>0.29138799999999998</v>
      </c>
      <c r="D123" s="34">
        <f t="shared" si="5"/>
        <v>37.770588021797401</v>
      </c>
      <c r="E123">
        <f t="shared" si="4"/>
        <v>0.37770588021797402</v>
      </c>
    </row>
    <row r="124" spans="1:5" x14ac:dyDescent="0.25">
      <c r="A124" t="s">
        <v>1290</v>
      </c>
      <c r="B124" s="83">
        <v>29.594200000000001</v>
      </c>
      <c r="C124">
        <f t="shared" si="3"/>
        <v>0.29594199999999998</v>
      </c>
      <c r="D124" s="34">
        <f t="shared" si="5"/>
        <v>38.360891184080216</v>
      </c>
      <c r="E124">
        <f t="shared" si="4"/>
        <v>0.38360891184080215</v>
      </c>
    </row>
    <row r="125" spans="1:5" x14ac:dyDescent="0.25">
      <c r="A125" t="s">
        <v>1291</v>
      </c>
      <c r="B125" s="83">
        <v>29.6615</v>
      </c>
      <c r="C125">
        <f t="shared" si="3"/>
        <v>0.29661500000000002</v>
      </c>
      <c r="D125" s="34">
        <f t="shared" si="5"/>
        <v>38.448127466077658</v>
      </c>
      <c r="E125">
        <f t="shared" si="4"/>
        <v>0.38448127466077658</v>
      </c>
    </row>
    <row r="126" spans="1:5" x14ac:dyDescent="0.25">
      <c r="A126" t="s">
        <v>1292</v>
      </c>
      <c r="B126" s="83">
        <v>30.540600000000001</v>
      </c>
      <c r="C126">
        <f t="shared" si="3"/>
        <v>0.30540600000000001</v>
      </c>
      <c r="D126" s="34">
        <f t="shared" si="5"/>
        <v>39.58764329823142</v>
      </c>
      <c r="E126">
        <f t="shared" si="4"/>
        <v>0.39587643298231417</v>
      </c>
    </row>
    <row r="127" spans="1:5" x14ac:dyDescent="0.25">
      <c r="A127" t="s">
        <v>1293</v>
      </c>
      <c r="B127" s="83">
        <v>30.7821</v>
      </c>
      <c r="C127">
        <f t="shared" si="3"/>
        <v>0.30782100000000001</v>
      </c>
      <c r="D127" s="34">
        <f t="shared" si="5"/>
        <v>39.900682853987462</v>
      </c>
      <c r="E127">
        <f t="shared" si="4"/>
        <v>0.39900682853987463</v>
      </c>
    </row>
    <row r="128" spans="1:5" x14ac:dyDescent="0.25">
      <c r="A128" t="s">
        <v>1294</v>
      </c>
      <c r="B128" s="83">
        <v>31.222899999999999</v>
      </c>
      <c r="C128">
        <f t="shared" si="3"/>
        <v>0.31222899999999998</v>
      </c>
      <c r="D128" s="34">
        <f t="shared" si="5"/>
        <v>40.472061057620017</v>
      </c>
      <c r="E128">
        <f t="shared" si="4"/>
        <v>0.40472061057620018</v>
      </c>
    </row>
    <row r="129" spans="1:5" x14ac:dyDescent="0.25">
      <c r="A129" t="s">
        <v>1295</v>
      </c>
      <c r="B129" s="83">
        <v>31.383700000000001</v>
      </c>
      <c r="C129">
        <f t="shared" si="3"/>
        <v>0.31383700000000003</v>
      </c>
      <c r="D129" s="34">
        <f t="shared" si="5"/>
        <v>40.680494848781798</v>
      </c>
      <c r="E129">
        <f t="shared" si="4"/>
        <v>0.40680494848781801</v>
      </c>
    </row>
    <row r="130" spans="1:5" x14ac:dyDescent="0.25">
      <c r="A130" t="s">
        <v>1296</v>
      </c>
      <c r="B130" s="83">
        <v>31.8995</v>
      </c>
      <c r="C130">
        <f t="shared" si="3"/>
        <v>0.31899499999999997</v>
      </c>
      <c r="D130" s="34">
        <f t="shared" si="5"/>
        <v>41.349090305754743</v>
      </c>
      <c r="E130">
        <f t="shared" si="4"/>
        <v>0.41349090305754743</v>
      </c>
    </row>
    <row r="131" spans="1:5" x14ac:dyDescent="0.25">
      <c r="A131" t="s">
        <v>1297</v>
      </c>
      <c r="B131" s="83">
        <v>32.512</v>
      </c>
      <c r="C131">
        <f t="shared" si="3"/>
        <v>0.32512000000000002</v>
      </c>
      <c r="D131" s="34">
        <f t="shared" si="5"/>
        <v>42.14303120803455</v>
      </c>
      <c r="E131">
        <f t="shared" si="4"/>
        <v>0.42143031208034548</v>
      </c>
    </row>
    <row r="132" spans="1:5" x14ac:dyDescent="0.25">
      <c r="A132" t="s">
        <v>1298</v>
      </c>
      <c r="B132" s="83">
        <v>33.0107</v>
      </c>
      <c r="C132">
        <f t="shared" si="3"/>
        <v>0.33010699999999998</v>
      </c>
      <c r="D132" s="34">
        <f t="shared" si="5"/>
        <v>42.789461131245879</v>
      </c>
      <c r="E132">
        <f t="shared" si="4"/>
        <v>0.42789461131245882</v>
      </c>
    </row>
    <row r="133" spans="1:5" x14ac:dyDescent="0.25">
      <c r="A133" t="s">
        <v>1299</v>
      </c>
      <c r="B133" s="83">
        <v>33.252400000000002</v>
      </c>
      <c r="C133">
        <f t="shared" si="3"/>
        <v>0.33252400000000004</v>
      </c>
      <c r="D133" s="34">
        <f t="shared" si="5"/>
        <v>43.10275993301083</v>
      </c>
      <c r="E133">
        <f t="shared" si="4"/>
        <v>0.43102759933010831</v>
      </c>
    </row>
    <row r="134" spans="1:5" x14ac:dyDescent="0.25">
      <c r="A134" t="s">
        <v>1300</v>
      </c>
      <c r="B134" s="83">
        <v>33.361899999999999</v>
      </c>
      <c r="C134">
        <f t="shared" si="3"/>
        <v>0.333619</v>
      </c>
      <c r="D134" s="34">
        <f t="shared" si="5"/>
        <v>43.244697122887786</v>
      </c>
      <c r="E134">
        <f t="shared" si="4"/>
        <v>0.43244697122887787</v>
      </c>
    </row>
    <row r="135" spans="1:5" x14ac:dyDescent="0.25">
      <c r="A135" t="s">
        <v>1301</v>
      </c>
      <c r="B135" s="83">
        <v>33.729300000000002</v>
      </c>
      <c r="C135">
        <f t="shared" si="3"/>
        <v>0.33729300000000001</v>
      </c>
      <c r="D135" s="34">
        <f t="shared" si="5"/>
        <v>43.720932041251224</v>
      </c>
      <c r="E135">
        <f t="shared" si="4"/>
        <v>0.43720932041251226</v>
      </c>
    </row>
    <row r="136" spans="1:5" x14ac:dyDescent="0.25">
      <c r="A136" t="s">
        <v>1302</v>
      </c>
      <c r="B136" s="83">
        <v>34.2119</v>
      </c>
      <c r="C136">
        <f t="shared" si="3"/>
        <v>0.34211900000000001</v>
      </c>
      <c r="D136" s="34">
        <f t="shared" si="5"/>
        <v>44.346492660745483</v>
      </c>
      <c r="E136">
        <f t="shared" si="4"/>
        <v>0.44346492660745485</v>
      </c>
    </row>
    <row r="137" spans="1:5" x14ac:dyDescent="0.25">
      <c r="A137" t="s">
        <v>1303</v>
      </c>
      <c r="B137" s="83">
        <v>34.665599999999998</v>
      </c>
      <c r="C137">
        <f t="shared" si="3"/>
        <v>0.34665599999999996</v>
      </c>
      <c r="D137" s="34">
        <f t="shared" si="5"/>
        <v>44.934592231952585</v>
      </c>
      <c r="E137">
        <f t="shared" si="4"/>
        <v>0.44934592231952586</v>
      </c>
    </row>
    <row r="138" spans="1:5" x14ac:dyDescent="0.25">
      <c r="A138" t="s">
        <v>1304</v>
      </c>
      <c r="B138" s="83">
        <v>35.200299999999999</v>
      </c>
      <c r="C138">
        <f t="shared" ref="C138:C201" si="6">B138/100</f>
        <v>0.35200300000000001</v>
      </c>
      <c r="D138" s="34">
        <f t="shared" si="5"/>
        <v>45.627686436767299</v>
      </c>
      <c r="E138">
        <f t="shared" ref="E138:E201" si="7">D138/100</f>
        <v>0.45627686436767301</v>
      </c>
    </row>
    <row r="139" spans="1:5" x14ac:dyDescent="0.25">
      <c r="A139" t="s">
        <v>1305</v>
      </c>
      <c r="B139" s="83">
        <v>35.872399999999999</v>
      </c>
      <c r="C139">
        <f t="shared" si="6"/>
        <v>0.35872399999999999</v>
      </c>
      <c r="D139" s="34">
        <f t="shared" si="5"/>
        <v>46.498882649701606</v>
      </c>
      <c r="E139">
        <f t="shared" si="7"/>
        <v>0.46498882649701606</v>
      </c>
    </row>
    <row r="140" spans="1:5" x14ac:dyDescent="0.25">
      <c r="A140" t="s">
        <v>1306</v>
      </c>
      <c r="B140" s="83">
        <v>36.220599999999997</v>
      </c>
      <c r="C140">
        <f t="shared" si="6"/>
        <v>0.36220599999999997</v>
      </c>
      <c r="D140" s="34">
        <f t="shared" si="5"/>
        <v>46.950229951209892</v>
      </c>
      <c r="E140">
        <f t="shared" si="7"/>
        <v>0.46950229951209893</v>
      </c>
    </row>
    <row r="141" spans="1:5" x14ac:dyDescent="0.25">
      <c r="A141" t="s">
        <v>668</v>
      </c>
      <c r="B141" s="83">
        <v>36.594999999999999</v>
      </c>
      <c r="C141">
        <f t="shared" si="6"/>
        <v>0.36595</v>
      </c>
      <c r="D141" s="34">
        <f t="shared" si="5"/>
        <v>47.435538479885096</v>
      </c>
      <c r="E141">
        <f t="shared" si="7"/>
        <v>0.47435538479885098</v>
      </c>
    </row>
    <row r="142" spans="1:5" x14ac:dyDescent="0.25">
      <c r="A142" t="s">
        <v>669</v>
      </c>
      <c r="B142" s="83">
        <v>37.320500000000003</v>
      </c>
      <c r="C142">
        <f t="shared" si="6"/>
        <v>0.37320500000000001</v>
      </c>
      <c r="D142" s="34">
        <f t="shared" ref="D142:D205" si="8">B142*$E$7</f>
        <v>48.37595337719776</v>
      </c>
      <c r="E142">
        <f t="shared" si="7"/>
        <v>0.48375953377197761</v>
      </c>
    </row>
    <row r="143" spans="1:5" x14ac:dyDescent="0.25">
      <c r="A143" t="s">
        <v>670</v>
      </c>
      <c r="B143" s="83">
        <v>37.984900000000003</v>
      </c>
      <c r="C143">
        <f t="shared" si="6"/>
        <v>0.37984900000000005</v>
      </c>
      <c r="D143" s="34">
        <f t="shared" si="8"/>
        <v>49.237168618789113</v>
      </c>
      <c r="E143">
        <f t="shared" si="7"/>
        <v>0.49237168618789112</v>
      </c>
    </row>
    <row r="144" spans="1:5" x14ac:dyDescent="0.25">
      <c r="A144" t="s">
        <v>671</v>
      </c>
      <c r="B144" s="83">
        <v>38.798000000000002</v>
      </c>
      <c r="C144">
        <f t="shared" si="6"/>
        <v>0.38797999999999999</v>
      </c>
      <c r="D144" s="34">
        <f t="shared" si="8"/>
        <v>50.291133268003335</v>
      </c>
      <c r="E144">
        <f t="shared" si="7"/>
        <v>0.50291133268003341</v>
      </c>
    </row>
    <row r="145" spans="1:5" x14ac:dyDescent="0.25">
      <c r="A145" t="s">
        <v>672</v>
      </c>
      <c r="B145" s="83">
        <v>39.584000000000003</v>
      </c>
      <c r="C145">
        <f t="shared" si="6"/>
        <v>0.39584000000000003</v>
      </c>
      <c r="D145" s="34">
        <f t="shared" si="8"/>
        <v>51.309970083010576</v>
      </c>
      <c r="E145">
        <f t="shared" si="7"/>
        <v>0.51309970083010581</v>
      </c>
    </row>
    <row r="146" spans="1:5" x14ac:dyDescent="0.25">
      <c r="A146" t="s">
        <v>673</v>
      </c>
      <c r="B146" s="83">
        <v>40.037399999999998</v>
      </c>
      <c r="C146">
        <f t="shared" si="6"/>
        <v>0.40037400000000001</v>
      </c>
      <c r="D146" s="34">
        <f t="shared" si="8"/>
        <v>51.897680785204308</v>
      </c>
      <c r="E146">
        <f t="shared" si="7"/>
        <v>0.51897680785204303</v>
      </c>
    </row>
    <row r="147" spans="1:5" x14ac:dyDescent="0.25">
      <c r="A147" t="s">
        <v>674</v>
      </c>
      <c r="B147" s="83">
        <v>41.057099999999998</v>
      </c>
      <c r="C147">
        <f t="shared" si="6"/>
        <v>0.41057099999999996</v>
      </c>
      <c r="D147" s="34">
        <f t="shared" si="8"/>
        <v>53.219446561620181</v>
      </c>
      <c r="E147">
        <f t="shared" si="7"/>
        <v>0.53219446561620176</v>
      </c>
    </row>
    <row r="148" spans="1:5" x14ac:dyDescent="0.25">
      <c r="A148" t="s">
        <v>675</v>
      </c>
      <c r="B148" s="83">
        <v>42.121600000000001</v>
      </c>
      <c r="C148">
        <f t="shared" si="6"/>
        <v>0.42121600000000003</v>
      </c>
      <c r="D148" s="34">
        <f t="shared" si="8"/>
        <v>54.599283444031379</v>
      </c>
      <c r="E148">
        <f t="shared" si="7"/>
        <v>0.54599283444031377</v>
      </c>
    </row>
    <row r="149" spans="1:5" x14ac:dyDescent="0.25">
      <c r="A149" t="s">
        <v>676</v>
      </c>
      <c r="B149" s="83">
        <v>42.876300000000001</v>
      </c>
      <c r="C149">
        <f t="shared" si="6"/>
        <v>0.42876300000000001</v>
      </c>
      <c r="D149" s="34">
        <f t="shared" si="8"/>
        <v>55.577548258644555</v>
      </c>
      <c r="E149">
        <f t="shared" si="7"/>
        <v>0.5557754825864456</v>
      </c>
    </row>
    <row r="150" spans="1:5" x14ac:dyDescent="0.25">
      <c r="A150" t="s">
        <v>677</v>
      </c>
      <c r="B150" s="83">
        <v>43.546500000000002</v>
      </c>
      <c r="C150">
        <f t="shared" si="6"/>
        <v>0.43546499999999999</v>
      </c>
      <c r="D150" s="34">
        <f t="shared" si="8"/>
        <v>56.446281634494234</v>
      </c>
      <c r="E150">
        <f t="shared" si="7"/>
        <v>0.56446281634494233</v>
      </c>
    </row>
    <row r="151" spans="1:5" x14ac:dyDescent="0.25">
      <c r="A151" t="s">
        <v>678</v>
      </c>
      <c r="B151" s="83">
        <v>44.914299999999997</v>
      </c>
      <c r="C151">
        <f t="shared" si="6"/>
        <v>0.44914299999999996</v>
      </c>
      <c r="D151" s="34">
        <f t="shared" si="8"/>
        <v>58.219265089413938</v>
      </c>
      <c r="E151">
        <f t="shared" si="7"/>
        <v>0.58219265089413941</v>
      </c>
    </row>
    <row r="152" spans="1:5" x14ac:dyDescent="0.25">
      <c r="A152" t="s">
        <v>679</v>
      </c>
      <c r="B152" s="83">
        <v>45.378500000000003</v>
      </c>
      <c r="C152">
        <f t="shared" si="6"/>
        <v>0.45378500000000005</v>
      </c>
      <c r="D152" s="34">
        <f t="shared" si="8"/>
        <v>58.8209750760887</v>
      </c>
      <c r="E152">
        <f t="shared" si="7"/>
        <v>0.588209750760887</v>
      </c>
    </row>
    <row r="153" spans="1:5" x14ac:dyDescent="0.25">
      <c r="A153" t="s">
        <v>680</v>
      </c>
      <c r="B153" s="83">
        <v>46.200099999999999</v>
      </c>
      <c r="C153">
        <f t="shared" si="6"/>
        <v>0.462001</v>
      </c>
      <c r="D153" s="34">
        <f t="shared" si="8"/>
        <v>59.8859576806815</v>
      </c>
      <c r="E153">
        <f t="shared" si="7"/>
        <v>0.59885957680681501</v>
      </c>
    </row>
    <row r="154" spans="1:5" x14ac:dyDescent="0.25">
      <c r="A154" t="s">
        <v>681</v>
      </c>
      <c r="B154" s="83">
        <v>46.9559</v>
      </c>
      <c r="C154">
        <f t="shared" si="6"/>
        <v>0.469559</v>
      </c>
      <c r="D154" s="34">
        <f t="shared" si="8"/>
        <v>60.865648348343676</v>
      </c>
      <c r="E154">
        <f t="shared" si="7"/>
        <v>0.60865648348343671</v>
      </c>
    </row>
    <row r="155" spans="1:5" x14ac:dyDescent="0.25">
      <c r="A155" t="s">
        <v>682</v>
      </c>
      <c r="B155" s="83">
        <v>47.438000000000002</v>
      </c>
      <c r="C155">
        <f t="shared" si="6"/>
        <v>0.47438000000000002</v>
      </c>
      <c r="D155" s="34">
        <f t="shared" si="8"/>
        <v>61.490560852815669</v>
      </c>
      <c r="E155">
        <f t="shared" si="7"/>
        <v>0.61490560852815668</v>
      </c>
    </row>
    <row r="156" spans="1:5" x14ac:dyDescent="0.25">
      <c r="A156" t="s">
        <v>683</v>
      </c>
      <c r="B156" s="83">
        <v>47.996699999999997</v>
      </c>
      <c r="C156">
        <f t="shared" si="6"/>
        <v>0.47996699999999998</v>
      </c>
      <c r="D156" s="34">
        <f t="shared" si="8"/>
        <v>62.214764578699302</v>
      </c>
      <c r="E156">
        <f t="shared" si="7"/>
        <v>0.622147645786993</v>
      </c>
    </row>
    <row r="157" spans="1:5" x14ac:dyDescent="0.25">
      <c r="A157" t="s">
        <v>684</v>
      </c>
      <c r="B157" s="83">
        <v>48.5075</v>
      </c>
      <c r="C157">
        <f t="shared" si="6"/>
        <v>0.48507499999999998</v>
      </c>
      <c r="D157" s="34">
        <f t="shared" si="8"/>
        <v>62.876878885449557</v>
      </c>
      <c r="E157">
        <f t="shared" si="7"/>
        <v>0.62876878885449561</v>
      </c>
    </row>
    <row r="158" spans="1:5" x14ac:dyDescent="0.25">
      <c r="A158" t="s">
        <v>685</v>
      </c>
      <c r="B158" s="83">
        <v>48.703600000000002</v>
      </c>
      <c r="C158">
        <f t="shared" si="6"/>
        <v>0.48703600000000002</v>
      </c>
      <c r="D158" s="34">
        <f t="shared" si="8"/>
        <v>63.131069597183547</v>
      </c>
      <c r="E158">
        <f t="shared" si="7"/>
        <v>0.63131069597183542</v>
      </c>
    </row>
    <row r="159" spans="1:5" x14ac:dyDescent="0.25">
      <c r="A159" t="s">
        <v>686</v>
      </c>
      <c r="B159" s="83">
        <v>48.651299999999999</v>
      </c>
      <c r="C159">
        <f t="shared" si="6"/>
        <v>0.48651299999999997</v>
      </c>
      <c r="D159" s="34">
        <f t="shared" si="8"/>
        <v>63.063276765854184</v>
      </c>
      <c r="E159">
        <f t="shared" si="7"/>
        <v>0.63063276765854182</v>
      </c>
    </row>
    <row r="160" spans="1:5" x14ac:dyDescent="0.25">
      <c r="A160" t="s">
        <v>687</v>
      </c>
      <c r="B160" s="83">
        <v>48.922199999999997</v>
      </c>
      <c r="C160">
        <f t="shared" si="6"/>
        <v>0.48922199999999999</v>
      </c>
      <c r="D160" s="34">
        <f t="shared" si="8"/>
        <v>63.414425484919654</v>
      </c>
      <c r="E160">
        <f t="shared" si="7"/>
        <v>0.63414425484919656</v>
      </c>
    </row>
    <row r="161" spans="1:5" x14ac:dyDescent="0.25">
      <c r="A161" t="s">
        <v>688</v>
      </c>
      <c r="B161" s="83">
        <v>49.886800000000001</v>
      </c>
      <c r="C161">
        <f t="shared" si="6"/>
        <v>0.49886800000000003</v>
      </c>
      <c r="D161" s="34">
        <f t="shared" si="8"/>
        <v>64.664768985881466</v>
      </c>
      <c r="E161">
        <f t="shared" si="7"/>
        <v>0.64664768985881471</v>
      </c>
    </row>
    <row r="162" spans="1:5" x14ac:dyDescent="0.25">
      <c r="A162" t="s">
        <v>689</v>
      </c>
      <c r="B162" s="83">
        <v>49.723399999999998</v>
      </c>
      <c r="C162">
        <f t="shared" si="6"/>
        <v>0.49723399999999995</v>
      </c>
      <c r="D162" s="34">
        <f t="shared" si="8"/>
        <v>64.452964996603868</v>
      </c>
      <c r="E162">
        <f t="shared" si="7"/>
        <v>0.64452964996603868</v>
      </c>
    </row>
    <row r="163" spans="1:5" x14ac:dyDescent="0.25">
      <c r="A163" t="s">
        <v>690</v>
      </c>
      <c r="B163" s="83">
        <v>50.245699999999999</v>
      </c>
      <c r="C163">
        <f t="shared" si="6"/>
        <v>0.50245700000000004</v>
      </c>
      <c r="D163" s="34">
        <f t="shared" si="8"/>
        <v>65.129985948866306</v>
      </c>
      <c r="E163">
        <f t="shared" si="7"/>
        <v>0.65129985948866309</v>
      </c>
    </row>
    <row r="164" spans="1:5" x14ac:dyDescent="0.25">
      <c r="A164" t="s">
        <v>691</v>
      </c>
      <c r="B164" s="83">
        <v>50.7746</v>
      </c>
      <c r="C164">
        <f t="shared" si="6"/>
        <v>0.50774600000000003</v>
      </c>
      <c r="D164" s="34">
        <f t="shared" si="8"/>
        <v>65.8155620194227</v>
      </c>
      <c r="E164">
        <f t="shared" si="7"/>
        <v>0.65815562019422702</v>
      </c>
    </row>
    <row r="165" spans="1:5" x14ac:dyDescent="0.25">
      <c r="A165" t="s">
        <v>692</v>
      </c>
      <c r="B165" s="83">
        <v>51.013399999999997</v>
      </c>
      <c r="C165">
        <f t="shared" si="6"/>
        <v>0.51013399999999998</v>
      </c>
      <c r="D165" s="34">
        <f t="shared" si="8"/>
        <v>66.125101754058491</v>
      </c>
      <c r="E165">
        <f t="shared" si="7"/>
        <v>0.66125101754058491</v>
      </c>
    </row>
    <row r="166" spans="1:5" x14ac:dyDescent="0.25">
      <c r="A166" t="s">
        <v>693</v>
      </c>
      <c r="B166" s="83">
        <v>50.776499999999999</v>
      </c>
      <c r="C166">
        <f t="shared" si="6"/>
        <v>0.50776500000000002</v>
      </c>
      <c r="D166" s="34">
        <f t="shared" si="8"/>
        <v>65.818024856507321</v>
      </c>
      <c r="E166">
        <f t="shared" si="7"/>
        <v>0.65818024856507318</v>
      </c>
    </row>
    <row r="167" spans="1:5" x14ac:dyDescent="0.25">
      <c r="A167" t="s">
        <v>694</v>
      </c>
      <c r="B167" s="83">
        <v>50.920099999999998</v>
      </c>
      <c r="C167">
        <f t="shared" si="6"/>
        <v>0.50920100000000001</v>
      </c>
      <c r="D167" s="34">
        <f t="shared" si="8"/>
        <v>66.004163490903053</v>
      </c>
      <c r="E167">
        <f t="shared" si="7"/>
        <v>0.66004163490903056</v>
      </c>
    </row>
    <row r="168" spans="1:5" x14ac:dyDescent="0.25">
      <c r="A168" t="s">
        <v>695</v>
      </c>
      <c r="B168" s="83">
        <v>51.6282</v>
      </c>
      <c r="C168">
        <f t="shared" si="6"/>
        <v>0.51628200000000002</v>
      </c>
      <c r="D168" s="34">
        <f t="shared" si="8"/>
        <v>66.922023985440745</v>
      </c>
      <c r="E168">
        <f t="shared" si="7"/>
        <v>0.66922023985440748</v>
      </c>
    </row>
    <row r="169" spans="1:5" x14ac:dyDescent="0.25">
      <c r="A169" t="s">
        <v>696</v>
      </c>
      <c r="B169" s="83">
        <v>51.771299999999997</v>
      </c>
      <c r="C169">
        <f t="shared" si="6"/>
        <v>0.51771299999999998</v>
      </c>
      <c r="D169" s="34">
        <f t="shared" si="8"/>
        <v>67.107514504814191</v>
      </c>
      <c r="E169">
        <f t="shared" si="7"/>
        <v>0.67107514504814192</v>
      </c>
    </row>
    <row r="170" spans="1:5" x14ac:dyDescent="0.25">
      <c r="A170" t="s">
        <v>697</v>
      </c>
      <c r="B170" s="83">
        <v>52.180399999999999</v>
      </c>
      <c r="C170">
        <f t="shared" si="6"/>
        <v>0.52180399999999993</v>
      </c>
      <c r="D170" s="34">
        <f t="shared" si="8"/>
        <v>67.637802216034885</v>
      </c>
      <c r="E170">
        <f t="shared" si="7"/>
        <v>0.67637802216034881</v>
      </c>
    </row>
    <row r="171" spans="1:5" x14ac:dyDescent="0.25">
      <c r="A171" t="s">
        <v>698</v>
      </c>
      <c r="B171" s="83">
        <v>52.552199999999999</v>
      </c>
      <c r="C171">
        <f t="shared" si="6"/>
        <v>0.52552200000000004</v>
      </c>
      <c r="D171" s="34">
        <f t="shared" si="8"/>
        <v>68.119740546594286</v>
      </c>
      <c r="E171">
        <f t="shared" si="7"/>
        <v>0.68119740546594287</v>
      </c>
    </row>
    <row r="172" spans="1:5" x14ac:dyDescent="0.25">
      <c r="A172" t="s">
        <v>699</v>
      </c>
      <c r="B172" s="83">
        <v>53.169600000000003</v>
      </c>
      <c r="C172">
        <f t="shared" si="6"/>
        <v>0.53169600000000006</v>
      </c>
      <c r="D172" s="34">
        <f t="shared" si="8"/>
        <v>68.92003297609233</v>
      </c>
      <c r="E172">
        <f t="shared" si="7"/>
        <v>0.68920032976092327</v>
      </c>
    </row>
    <row r="173" spans="1:5" x14ac:dyDescent="0.25">
      <c r="A173" t="s">
        <v>700</v>
      </c>
      <c r="B173" s="83">
        <v>53.691099999999999</v>
      </c>
      <c r="C173">
        <f t="shared" si="6"/>
        <v>0.53691100000000003</v>
      </c>
      <c r="D173" s="34">
        <f t="shared" si="8"/>
        <v>69.596016944319132</v>
      </c>
      <c r="E173">
        <f t="shared" si="7"/>
        <v>0.69596016944319128</v>
      </c>
    </row>
    <row r="174" spans="1:5" x14ac:dyDescent="0.25">
      <c r="A174" t="s">
        <v>701</v>
      </c>
      <c r="B174" s="83">
        <v>54.675899999999999</v>
      </c>
      <c r="C174">
        <f t="shared" si="6"/>
        <v>0.546759</v>
      </c>
      <c r="D174" s="34">
        <f t="shared" si="8"/>
        <v>70.872544292180621</v>
      </c>
      <c r="E174">
        <f t="shared" si="7"/>
        <v>0.70872544292180617</v>
      </c>
    </row>
    <row r="175" spans="1:5" x14ac:dyDescent="0.25">
      <c r="A175" t="s">
        <v>702</v>
      </c>
      <c r="B175" s="83">
        <v>55.068300000000001</v>
      </c>
      <c r="C175">
        <f t="shared" si="6"/>
        <v>0.55068300000000003</v>
      </c>
      <c r="D175" s="34">
        <f t="shared" si="8"/>
        <v>71.38118496165751</v>
      </c>
      <c r="E175">
        <f t="shared" si="7"/>
        <v>0.71381184961657507</v>
      </c>
    </row>
    <row r="176" spans="1:5" x14ac:dyDescent="0.25">
      <c r="A176" t="s">
        <v>703</v>
      </c>
      <c r="B176" s="83">
        <v>54.912599999999998</v>
      </c>
      <c r="C176">
        <f t="shared" si="6"/>
        <v>0.549126</v>
      </c>
      <c r="D176" s="34">
        <f t="shared" si="8"/>
        <v>71.179361943722867</v>
      </c>
      <c r="E176">
        <f t="shared" si="7"/>
        <v>0.71179361943722863</v>
      </c>
    </row>
    <row r="177" spans="1:5" x14ac:dyDescent="0.25">
      <c r="A177" t="s">
        <v>263</v>
      </c>
      <c r="B177" s="83">
        <v>54.115699999999997</v>
      </c>
      <c r="C177">
        <f t="shared" si="6"/>
        <v>0.541157</v>
      </c>
      <c r="D177" s="34">
        <f t="shared" si="8"/>
        <v>70.146396221230162</v>
      </c>
      <c r="E177">
        <f t="shared" si="7"/>
        <v>0.70146396221230167</v>
      </c>
    </row>
    <row r="178" spans="1:5" x14ac:dyDescent="0.25">
      <c r="A178" t="s">
        <v>264</v>
      </c>
      <c r="B178" s="83">
        <v>54.258299999999998</v>
      </c>
      <c r="C178">
        <f t="shared" si="6"/>
        <v>0.54258300000000004</v>
      </c>
      <c r="D178" s="34">
        <f t="shared" si="8"/>
        <v>70.331238625581349</v>
      </c>
      <c r="E178">
        <f t="shared" si="7"/>
        <v>0.70331238625581349</v>
      </c>
    </row>
    <row r="179" spans="1:5" x14ac:dyDescent="0.25">
      <c r="A179" t="s">
        <v>265</v>
      </c>
      <c r="B179" s="83">
        <v>55.481900000000003</v>
      </c>
      <c r="C179">
        <f t="shared" si="6"/>
        <v>0.55481900000000006</v>
      </c>
      <c r="D179" s="34">
        <f t="shared" si="8"/>
        <v>71.917305708078629</v>
      </c>
      <c r="E179">
        <f t="shared" si="7"/>
        <v>0.71917305708078627</v>
      </c>
    </row>
    <row r="180" spans="1:5" x14ac:dyDescent="0.25">
      <c r="A180" t="s">
        <v>266</v>
      </c>
      <c r="B180" s="83">
        <v>54.180999999999997</v>
      </c>
      <c r="C180">
        <f t="shared" si="6"/>
        <v>0.54181000000000001</v>
      </c>
      <c r="D180" s="34">
        <f t="shared" si="8"/>
        <v>70.231040043138535</v>
      </c>
      <c r="E180">
        <f t="shared" si="7"/>
        <v>0.70231040043138537</v>
      </c>
    </row>
    <row r="181" spans="1:5" x14ac:dyDescent="0.25">
      <c r="A181" t="s">
        <v>267</v>
      </c>
      <c r="B181" s="83">
        <v>54.830599999999997</v>
      </c>
      <c r="C181">
        <f t="shared" si="6"/>
        <v>0.54830599999999996</v>
      </c>
      <c r="D181" s="34">
        <f t="shared" si="8"/>
        <v>71.073071080070719</v>
      </c>
      <c r="E181">
        <f t="shared" si="7"/>
        <v>0.71073071080070715</v>
      </c>
    </row>
    <row r="182" spans="1:5" x14ac:dyDescent="0.25">
      <c r="A182" t="s">
        <v>268</v>
      </c>
      <c r="B182" s="83">
        <v>54.9679</v>
      </c>
      <c r="C182">
        <f t="shared" si="6"/>
        <v>0.54967900000000003</v>
      </c>
      <c r="D182" s="34">
        <f t="shared" si="8"/>
        <v>71.251043465185845</v>
      </c>
      <c r="E182">
        <f t="shared" si="7"/>
        <v>0.71251043465185848</v>
      </c>
    </row>
    <row r="183" spans="1:5" x14ac:dyDescent="0.25">
      <c r="A183" t="s">
        <v>269</v>
      </c>
      <c r="B183" s="83">
        <v>55.333399999999997</v>
      </c>
      <c r="C183">
        <f t="shared" si="6"/>
        <v>0.55333399999999999</v>
      </c>
      <c r="D183" s="34">
        <f t="shared" si="8"/>
        <v>71.724815546464654</v>
      </c>
      <c r="E183">
        <f t="shared" si="7"/>
        <v>0.7172481554646466</v>
      </c>
    </row>
    <row r="184" spans="1:5" x14ac:dyDescent="0.25">
      <c r="A184" t="s">
        <v>270</v>
      </c>
      <c r="B184" s="83">
        <v>55.701300000000003</v>
      </c>
      <c r="C184">
        <f t="shared" si="6"/>
        <v>0.55701299999999998</v>
      </c>
      <c r="D184" s="34">
        <f t="shared" si="8"/>
        <v>72.201698579850358</v>
      </c>
      <c r="E184">
        <f t="shared" si="7"/>
        <v>0.7220169857985036</v>
      </c>
    </row>
    <row r="185" spans="1:5" x14ac:dyDescent="0.25">
      <c r="A185" t="s">
        <v>271</v>
      </c>
      <c r="B185" s="83">
        <v>55.769300000000001</v>
      </c>
      <c r="C185">
        <f t="shared" si="6"/>
        <v>0.55769299999999999</v>
      </c>
      <c r="D185" s="34">
        <f t="shared" si="8"/>
        <v>72.289842222878974</v>
      </c>
      <c r="E185">
        <f t="shared" si="7"/>
        <v>0.72289842222878975</v>
      </c>
    </row>
    <row r="186" spans="1:5" x14ac:dyDescent="0.25">
      <c r="A186" t="s">
        <v>272</v>
      </c>
      <c r="B186" s="83">
        <v>56.043900000000001</v>
      </c>
      <c r="C186">
        <f t="shared" si="6"/>
        <v>0.56043900000000002</v>
      </c>
      <c r="D186" s="34">
        <f t="shared" si="8"/>
        <v>72.64578699310924</v>
      </c>
      <c r="E186">
        <f t="shared" si="7"/>
        <v>0.7264578699310924</v>
      </c>
    </row>
    <row r="187" spans="1:5" x14ac:dyDescent="0.25">
      <c r="A187" t="s">
        <v>273</v>
      </c>
      <c r="B187" s="83">
        <v>55.828299999999999</v>
      </c>
      <c r="C187">
        <f t="shared" si="6"/>
        <v>0.55828299999999997</v>
      </c>
      <c r="D187" s="34">
        <f t="shared" si="8"/>
        <v>72.36631979550674</v>
      </c>
      <c r="E187">
        <f t="shared" si="7"/>
        <v>0.72366319795506739</v>
      </c>
    </row>
    <row r="188" spans="1:5" x14ac:dyDescent="0.25">
      <c r="A188" t="s">
        <v>274</v>
      </c>
      <c r="B188" s="83">
        <v>56.241900000000001</v>
      </c>
      <c r="C188">
        <f t="shared" si="6"/>
        <v>0.562419</v>
      </c>
      <c r="D188" s="34">
        <f t="shared" si="8"/>
        <v>72.902440541927859</v>
      </c>
      <c r="E188">
        <f t="shared" si="7"/>
        <v>0.7290244054192786</v>
      </c>
    </row>
    <row r="189" spans="1:5" x14ac:dyDescent="0.25">
      <c r="A189" t="s">
        <v>275</v>
      </c>
      <c r="B189" s="83">
        <v>56.585099999999997</v>
      </c>
      <c r="C189">
        <f t="shared" si="6"/>
        <v>0.56585099999999999</v>
      </c>
      <c r="D189" s="34">
        <f t="shared" si="8"/>
        <v>73.347306693213454</v>
      </c>
      <c r="E189">
        <f t="shared" si="7"/>
        <v>0.73347306693213454</v>
      </c>
    </row>
    <row r="190" spans="1:5" x14ac:dyDescent="0.25">
      <c r="A190" t="s">
        <v>276</v>
      </c>
      <c r="B190" s="83">
        <v>56.502299999999998</v>
      </c>
      <c r="C190">
        <f t="shared" si="6"/>
        <v>0.56502299999999994</v>
      </c>
      <c r="D190" s="34">
        <f t="shared" si="8"/>
        <v>73.23997884552567</v>
      </c>
      <c r="E190">
        <f t="shared" si="7"/>
        <v>0.73239978845525666</v>
      </c>
    </row>
    <row r="191" spans="1:5" x14ac:dyDescent="0.25">
      <c r="A191" t="s">
        <v>277</v>
      </c>
      <c r="B191" s="83">
        <v>56.606200000000001</v>
      </c>
      <c r="C191">
        <f t="shared" si="6"/>
        <v>0.56606200000000007</v>
      </c>
      <c r="D191" s="34">
        <f t="shared" si="8"/>
        <v>73.374657147153215</v>
      </c>
      <c r="E191">
        <f t="shared" si="7"/>
        <v>0.73374657147153211</v>
      </c>
    </row>
    <row r="192" spans="1:5" x14ac:dyDescent="0.25">
      <c r="A192" t="s">
        <v>278</v>
      </c>
      <c r="B192" s="83">
        <v>56.706499999999998</v>
      </c>
      <c r="C192">
        <f t="shared" si="6"/>
        <v>0.56706499999999993</v>
      </c>
      <c r="D192" s="34">
        <f t="shared" si="8"/>
        <v>73.504669020620426</v>
      </c>
      <c r="E192">
        <f t="shared" si="7"/>
        <v>0.73504669020620428</v>
      </c>
    </row>
    <row r="193" spans="1:5" x14ac:dyDescent="0.25">
      <c r="A193" t="s">
        <v>279</v>
      </c>
      <c r="B193" s="83">
        <v>57.096800000000002</v>
      </c>
      <c r="C193">
        <f t="shared" si="6"/>
        <v>0.57096800000000003</v>
      </c>
      <c r="D193" s="34">
        <f t="shared" si="8"/>
        <v>74.010587607003785</v>
      </c>
      <c r="E193">
        <f t="shared" si="7"/>
        <v>0.74010587607003786</v>
      </c>
    </row>
    <row r="194" spans="1:5" x14ac:dyDescent="0.25">
      <c r="A194" t="s">
        <v>280</v>
      </c>
      <c r="B194" s="83">
        <v>57.627299999999998</v>
      </c>
      <c r="C194">
        <f t="shared" si="6"/>
        <v>0.57627300000000004</v>
      </c>
      <c r="D194" s="34">
        <f t="shared" si="8"/>
        <v>74.698237645631437</v>
      </c>
      <c r="E194">
        <f t="shared" si="7"/>
        <v>0.74698237645631438</v>
      </c>
    </row>
    <row r="195" spans="1:5" x14ac:dyDescent="0.25">
      <c r="A195" t="s">
        <v>281</v>
      </c>
      <c r="B195" s="83">
        <v>57.616</v>
      </c>
      <c r="C195">
        <f t="shared" si="6"/>
        <v>0.57616000000000001</v>
      </c>
      <c r="D195" s="34">
        <f t="shared" si="8"/>
        <v>74.683590246128162</v>
      </c>
      <c r="E195">
        <f t="shared" si="7"/>
        <v>0.74683590246128162</v>
      </c>
    </row>
    <row r="196" spans="1:5" x14ac:dyDescent="0.25">
      <c r="A196" t="s">
        <v>282</v>
      </c>
      <c r="B196" s="83">
        <v>57.480499999999999</v>
      </c>
      <c r="C196">
        <f t="shared" si="6"/>
        <v>0.57480500000000001</v>
      </c>
      <c r="D196" s="34">
        <f t="shared" si="8"/>
        <v>74.507951075093189</v>
      </c>
      <c r="E196">
        <f t="shared" si="7"/>
        <v>0.74507951075093193</v>
      </c>
    </row>
    <row r="197" spans="1:5" x14ac:dyDescent="0.25">
      <c r="A197" t="s">
        <v>283</v>
      </c>
      <c r="B197" s="83">
        <v>58.142200000000003</v>
      </c>
      <c r="C197">
        <f t="shared" si="6"/>
        <v>0.58142199999999999</v>
      </c>
      <c r="D197" s="34">
        <f t="shared" si="8"/>
        <v>75.365666495564298</v>
      </c>
      <c r="E197">
        <f t="shared" si="7"/>
        <v>0.75365666495564299</v>
      </c>
    </row>
    <row r="198" spans="1:5" x14ac:dyDescent="0.25">
      <c r="A198" t="s">
        <v>284</v>
      </c>
      <c r="B198" s="83">
        <v>58.463099999999997</v>
      </c>
      <c r="C198">
        <f t="shared" si="6"/>
        <v>0.58463100000000001</v>
      </c>
      <c r="D198" s="34">
        <f t="shared" si="8"/>
        <v>75.781626716856678</v>
      </c>
      <c r="E198">
        <f t="shared" si="7"/>
        <v>0.75781626716856676</v>
      </c>
    </row>
    <row r="199" spans="1:5" x14ac:dyDescent="0.25">
      <c r="A199" t="s">
        <v>285</v>
      </c>
      <c r="B199" s="83">
        <v>58.777200000000001</v>
      </c>
      <c r="C199">
        <f t="shared" si="6"/>
        <v>0.58777199999999996</v>
      </c>
      <c r="D199" s="34">
        <f t="shared" si="8"/>
        <v>76.188772573846222</v>
      </c>
      <c r="E199">
        <f t="shared" si="7"/>
        <v>0.7618877257384622</v>
      </c>
    </row>
    <row r="200" spans="1:5" x14ac:dyDescent="0.25">
      <c r="A200" t="s">
        <v>286</v>
      </c>
      <c r="B200" s="83">
        <v>59.298099999999998</v>
      </c>
      <c r="C200">
        <f t="shared" si="6"/>
        <v>0.59298099999999998</v>
      </c>
      <c r="D200" s="34">
        <f t="shared" si="8"/>
        <v>76.863978804046297</v>
      </c>
      <c r="E200">
        <f t="shared" si="7"/>
        <v>0.76863978804046296</v>
      </c>
    </row>
    <row r="201" spans="1:5" x14ac:dyDescent="0.25">
      <c r="A201" t="s">
        <v>287</v>
      </c>
      <c r="B201" s="83">
        <v>59.502899999999997</v>
      </c>
      <c r="C201">
        <f t="shared" si="6"/>
        <v>0.59502899999999992</v>
      </c>
      <c r="D201" s="34">
        <f t="shared" si="8"/>
        <v>77.129446717167781</v>
      </c>
      <c r="E201">
        <f t="shared" si="7"/>
        <v>0.77129446717167782</v>
      </c>
    </row>
    <row r="202" spans="1:5" x14ac:dyDescent="0.25">
      <c r="A202" t="s">
        <v>288</v>
      </c>
      <c r="B202" s="83">
        <v>60.032499999999999</v>
      </c>
      <c r="C202">
        <f t="shared" ref="C202:C265" si="9">B202/100</f>
        <v>0.600325</v>
      </c>
      <c r="D202" s="34">
        <f t="shared" si="8"/>
        <v>77.815930148755356</v>
      </c>
      <c r="E202">
        <f t="shared" ref="E202:E265" si="10">D202/100</f>
        <v>0.77815930148755352</v>
      </c>
    </row>
    <row r="203" spans="1:5" x14ac:dyDescent="0.25">
      <c r="A203" t="s">
        <v>289</v>
      </c>
      <c r="B203" s="83">
        <v>60.3446</v>
      </c>
      <c r="C203">
        <f t="shared" si="9"/>
        <v>0.60344600000000004</v>
      </c>
      <c r="D203" s="34">
        <f t="shared" si="8"/>
        <v>78.22048354565581</v>
      </c>
      <c r="E203">
        <f t="shared" si="10"/>
        <v>0.78220483545655806</v>
      </c>
    </row>
    <row r="204" spans="1:5" x14ac:dyDescent="0.25">
      <c r="A204" t="s">
        <v>290</v>
      </c>
      <c r="B204" s="83">
        <v>60.402200000000001</v>
      </c>
      <c r="C204">
        <f t="shared" si="9"/>
        <v>0.60402200000000006</v>
      </c>
      <c r="D204" s="34">
        <f t="shared" si="8"/>
        <v>78.295146396221227</v>
      </c>
      <c r="E204">
        <f t="shared" si="10"/>
        <v>0.78295146396221227</v>
      </c>
    </row>
    <row r="205" spans="1:5" x14ac:dyDescent="0.25">
      <c r="A205" t="s">
        <v>291</v>
      </c>
      <c r="B205" s="83">
        <v>60.601599999999998</v>
      </c>
      <c r="C205">
        <f t="shared" si="9"/>
        <v>0.606016</v>
      </c>
      <c r="D205" s="34">
        <f t="shared" si="8"/>
        <v>78.553614667102195</v>
      </c>
      <c r="E205">
        <f t="shared" si="10"/>
        <v>0.78553614667102201</v>
      </c>
    </row>
    <row r="206" spans="1:5" x14ac:dyDescent="0.25">
      <c r="A206" t="s">
        <v>292</v>
      </c>
      <c r="B206" s="83">
        <v>61.555599999999998</v>
      </c>
      <c r="C206">
        <f t="shared" si="9"/>
        <v>0.61555599999999999</v>
      </c>
      <c r="D206" s="34">
        <f t="shared" ref="D206:D269" si="11">B206*$E$7</f>
        <v>79.790218129591892</v>
      </c>
      <c r="E206">
        <f t="shared" si="10"/>
        <v>0.79790218129591894</v>
      </c>
    </row>
    <row r="207" spans="1:5" x14ac:dyDescent="0.25">
      <c r="A207" t="s">
        <v>293</v>
      </c>
      <c r="B207" s="83">
        <v>61.676200000000001</v>
      </c>
      <c r="C207">
        <f t="shared" si="9"/>
        <v>0.61676200000000003</v>
      </c>
      <c r="D207" s="34">
        <f t="shared" si="11"/>
        <v>79.946543472963228</v>
      </c>
      <c r="E207">
        <f t="shared" si="10"/>
        <v>0.79946543472963227</v>
      </c>
    </row>
    <row r="208" spans="1:5" x14ac:dyDescent="0.25">
      <c r="A208" t="s">
        <v>294</v>
      </c>
      <c r="B208" s="83">
        <v>62.6676</v>
      </c>
      <c r="C208">
        <f t="shared" si="9"/>
        <v>0.62667600000000001</v>
      </c>
      <c r="D208" s="34">
        <f t="shared" si="11"/>
        <v>81.231625939118658</v>
      </c>
      <c r="E208">
        <f t="shared" si="10"/>
        <v>0.81231625939118657</v>
      </c>
    </row>
    <row r="209" spans="1:5" x14ac:dyDescent="0.25">
      <c r="A209" t="s">
        <v>295</v>
      </c>
      <c r="B209" s="83">
        <v>62.708199999999998</v>
      </c>
      <c r="C209">
        <f t="shared" si="9"/>
        <v>0.62708200000000003</v>
      </c>
      <c r="D209" s="34">
        <f t="shared" si="11"/>
        <v>81.284252878926921</v>
      </c>
      <c r="E209">
        <f t="shared" si="10"/>
        <v>0.81284252878926921</v>
      </c>
    </row>
    <row r="210" spans="1:5" x14ac:dyDescent="0.25">
      <c r="A210" t="s">
        <v>296</v>
      </c>
      <c r="B210" s="83">
        <v>63.506999999999998</v>
      </c>
      <c r="C210">
        <f t="shared" si="9"/>
        <v>0.63507000000000002</v>
      </c>
      <c r="D210" s="34">
        <f t="shared" si="11"/>
        <v>82.319681438504247</v>
      </c>
      <c r="E210">
        <f t="shared" si="10"/>
        <v>0.82319681438504244</v>
      </c>
    </row>
    <row r="211" spans="1:5" x14ac:dyDescent="0.25">
      <c r="A211" t="s">
        <v>297</v>
      </c>
      <c r="B211" s="83">
        <v>63.616300000000003</v>
      </c>
      <c r="C211">
        <f t="shared" si="9"/>
        <v>0.63616300000000003</v>
      </c>
      <c r="D211" s="34">
        <f t="shared" si="11"/>
        <v>82.461359382372308</v>
      </c>
      <c r="E211">
        <f t="shared" si="10"/>
        <v>0.82461359382372312</v>
      </c>
    </row>
    <row r="212" spans="1:5" x14ac:dyDescent="0.25">
      <c r="A212" t="s">
        <v>298</v>
      </c>
      <c r="B212" s="83">
        <v>63.919600000000003</v>
      </c>
      <c r="C212">
        <f t="shared" si="9"/>
        <v>0.63919599999999999</v>
      </c>
      <c r="D212" s="34">
        <f t="shared" si="11"/>
        <v>82.854505954880821</v>
      </c>
      <c r="E212">
        <f t="shared" si="10"/>
        <v>0.82854505954880819</v>
      </c>
    </row>
    <row r="213" spans="1:5" x14ac:dyDescent="0.25">
      <c r="A213" t="s">
        <v>299</v>
      </c>
      <c r="B213" s="83">
        <v>64.354100000000003</v>
      </c>
      <c r="C213">
        <f t="shared" si="9"/>
        <v>0.64354100000000003</v>
      </c>
      <c r="D213" s="34">
        <f t="shared" si="11"/>
        <v>83.417717909232792</v>
      </c>
      <c r="E213">
        <f t="shared" si="10"/>
        <v>0.83417717909232791</v>
      </c>
    </row>
    <row r="214" spans="1:5" x14ac:dyDescent="0.25">
      <c r="A214" t="s">
        <v>300</v>
      </c>
      <c r="B214" s="83">
        <v>65.163499999999999</v>
      </c>
      <c r="C214">
        <f t="shared" si="9"/>
        <v>0.65163499999999996</v>
      </c>
      <c r="D214" s="34">
        <f t="shared" si="11"/>
        <v>84.466886507282211</v>
      </c>
      <c r="E214">
        <f t="shared" si="10"/>
        <v>0.84466886507282213</v>
      </c>
    </row>
    <row r="215" spans="1:5" x14ac:dyDescent="0.25">
      <c r="A215" t="s">
        <v>301</v>
      </c>
      <c r="B215" s="83">
        <v>65.660899999999998</v>
      </c>
      <c r="C215">
        <f t="shared" si="9"/>
        <v>0.656609</v>
      </c>
      <c r="D215" s="34">
        <f t="shared" si="11"/>
        <v>85.111631331435646</v>
      </c>
      <c r="E215">
        <f t="shared" si="10"/>
        <v>0.85111631331435644</v>
      </c>
    </row>
    <row r="216" spans="1:5" x14ac:dyDescent="0.25">
      <c r="A216" t="s">
        <v>302</v>
      </c>
      <c r="B216" s="83">
        <v>65.667000000000002</v>
      </c>
      <c r="C216">
        <f t="shared" si="9"/>
        <v>0.65666999999999998</v>
      </c>
      <c r="D216" s="34">
        <f t="shared" si="11"/>
        <v>85.119538334707329</v>
      </c>
      <c r="E216">
        <f t="shared" si="10"/>
        <v>0.85119538334707334</v>
      </c>
    </row>
    <row r="217" spans="1:5" x14ac:dyDescent="0.25">
      <c r="A217" t="s">
        <v>303</v>
      </c>
      <c r="B217" s="83">
        <v>65.7761</v>
      </c>
      <c r="C217">
        <f t="shared" si="9"/>
        <v>0.65776100000000004</v>
      </c>
      <c r="D217" s="34">
        <f t="shared" si="11"/>
        <v>85.260957032566481</v>
      </c>
      <c r="E217">
        <f t="shared" si="10"/>
        <v>0.85260957032566476</v>
      </c>
    </row>
    <row r="218" spans="1:5" x14ac:dyDescent="0.25">
      <c r="A218" t="s">
        <v>304</v>
      </c>
      <c r="B218" s="83">
        <v>66.900099999999995</v>
      </c>
      <c r="C218">
        <f t="shared" si="9"/>
        <v>0.66900099999999996</v>
      </c>
      <c r="D218" s="34">
        <f t="shared" si="11"/>
        <v>86.717919602627703</v>
      </c>
      <c r="E218">
        <f t="shared" si="10"/>
        <v>0.86717919602627702</v>
      </c>
    </row>
    <row r="219" spans="1:5" x14ac:dyDescent="0.25">
      <c r="A219" t="s">
        <v>305</v>
      </c>
      <c r="B219" s="83">
        <v>66.959999999999994</v>
      </c>
      <c r="C219">
        <f t="shared" si="9"/>
        <v>0.66959999999999997</v>
      </c>
      <c r="D219" s="34">
        <f t="shared" si="11"/>
        <v>86.795563782295559</v>
      </c>
      <c r="E219">
        <f t="shared" si="10"/>
        <v>0.86795563782295559</v>
      </c>
    </row>
    <row r="220" spans="1:5" x14ac:dyDescent="0.25">
      <c r="A220" t="s">
        <v>306</v>
      </c>
      <c r="B220" s="83">
        <v>67.067499999999995</v>
      </c>
      <c r="C220">
        <f t="shared" si="9"/>
        <v>0.67067499999999991</v>
      </c>
      <c r="D220" s="34">
        <f t="shared" si="11"/>
        <v>86.934908512083439</v>
      </c>
      <c r="E220">
        <f t="shared" si="10"/>
        <v>0.86934908512083442</v>
      </c>
    </row>
    <row r="221" spans="1:5" x14ac:dyDescent="0.25">
      <c r="A221" t="s">
        <v>307</v>
      </c>
      <c r="B221" s="83">
        <v>67.698499999999996</v>
      </c>
      <c r="C221">
        <f t="shared" si="9"/>
        <v>0.67698499999999995</v>
      </c>
      <c r="D221" s="34">
        <f t="shared" si="11"/>
        <v>87.752829670187211</v>
      </c>
      <c r="E221">
        <f t="shared" si="10"/>
        <v>0.87752829670187216</v>
      </c>
    </row>
    <row r="222" spans="1:5" x14ac:dyDescent="0.25">
      <c r="A222" t="s">
        <v>308</v>
      </c>
      <c r="B222" s="83">
        <v>68.554000000000002</v>
      </c>
      <c r="C222">
        <f t="shared" si="9"/>
        <v>0.68554000000000004</v>
      </c>
      <c r="D222" s="34">
        <f t="shared" si="11"/>
        <v>88.861754473289878</v>
      </c>
      <c r="E222">
        <f t="shared" si="10"/>
        <v>0.88861754473289878</v>
      </c>
    </row>
    <row r="223" spans="1:5" x14ac:dyDescent="0.25">
      <c r="A223" t="s">
        <v>309</v>
      </c>
      <c r="B223" s="83">
        <v>69.504099999999994</v>
      </c>
      <c r="C223">
        <f t="shared" si="9"/>
        <v>0.69504099999999991</v>
      </c>
      <c r="D223" s="34">
        <f t="shared" si="11"/>
        <v>90.093302638605863</v>
      </c>
      <c r="E223">
        <f t="shared" si="10"/>
        <v>0.90093302638605866</v>
      </c>
    </row>
    <row r="224" spans="1:5" x14ac:dyDescent="0.25">
      <c r="A224" t="s">
        <v>310</v>
      </c>
      <c r="B224" s="83">
        <v>70.160399999999996</v>
      </c>
      <c r="C224">
        <f t="shared" si="9"/>
        <v>0.70160400000000001</v>
      </c>
      <c r="D224" s="34">
        <f t="shared" si="11"/>
        <v>90.944018416836457</v>
      </c>
      <c r="E224">
        <f t="shared" si="10"/>
        <v>0.90944018416836458</v>
      </c>
    </row>
    <row r="225" spans="1:5" x14ac:dyDescent="0.25">
      <c r="A225" t="s">
        <v>311</v>
      </c>
      <c r="B225" s="83">
        <v>70.122600000000006</v>
      </c>
      <c r="C225">
        <f t="shared" si="9"/>
        <v>0.70122600000000002</v>
      </c>
      <c r="D225" s="34">
        <f t="shared" si="11"/>
        <v>90.89502092115292</v>
      </c>
      <c r="E225">
        <f t="shared" si="10"/>
        <v>0.90895020921152925</v>
      </c>
    </row>
    <row r="226" spans="1:5" x14ac:dyDescent="0.25">
      <c r="A226" t="s">
        <v>312</v>
      </c>
      <c r="B226" s="83">
        <v>70.290199999999999</v>
      </c>
      <c r="C226">
        <f t="shared" si="9"/>
        <v>0.70290200000000003</v>
      </c>
      <c r="D226" s="34">
        <f t="shared" si="11"/>
        <v>91.112269076617551</v>
      </c>
      <c r="E226">
        <f t="shared" si="10"/>
        <v>0.91112269076617547</v>
      </c>
    </row>
    <row r="227" spans="1:5" x14ac:dyDescent="0.25">
      <c r="A227" t="s">
        <v>313</v>
      </c>
      <c r="B227" s="83">
        <v>70.607699999999994</v>
      </c>
      <c r="C227">
        <f t="shared" si="9"/>
        <v>0.70607699999999995</v>
      </c>
      <c r="D227" s="34">
        <f t="shared" si="11"/>
        <v>91.52382211575852</v>
      </c>
      <c r="E227">
        <f t="shared" si="10"/>
        <v>0.91523822115758524</v>
      </c>
    </row>
    <row r="228" spans="1:5" x14ac:dyDescent="0.25">
      <c r="A228" t="s">
        <v>314</v>
      </c>
      <c r="B228" s="83">
        <v>70.072000000000003</v>
      </c>
      <c r="C228">
        <f t="shared" si="9"/>
        <v>0.70072000000000001</v>
      </c>
      <c r="D228" s="34">
        <f t="shared" si="11"/>
        <v>90.829431680899276</v>
      </c>
      <c r="E228">
        <f t="shared" si="10"/>
        <v>0.90829431680899275</v>
      </c>
    </row>
    <row r="229" spans="1:5" x14ac:dyDescent="0.25">
      <c r="A229" t="s">
        <v>315</v>
      </c>
      <c r="B229" s="83">
        <v>71.118099999999998</v>
      </c>
      <c r="C229">
        <f t="shared" si="9"/>
        <v>0.71118099999999995</v>
      </c>
      <c r="D229" s="34">
        <f t="shared" si="11"/>
        <v>92.185417930490956</v>
      </c>
      <c r="E229">
        <f t="shared" si="10"/>
        <v>0.92185417930490954</v>
      </c>
    </row>
    <row r="230" spans="1:5" x14ac:dyDescent="0.25">
      <c r="A230" t="s">
        <v>316</v>
      </c>
      <c r="B230" s="83">
        <v>71.257900000000006</v>
      </c>
      <c r="C230">
        <f t="shared" si="9"/>
        <v>0.71257900000000007</v>
      </c>
      <c r="D230" s="34">
        <f t="shared" si="11"/>
        <v>92.366630890717445</v>
      </c>
      <c r="E230">
        <f t="shared" si="10"/>
        <v>0.92366630890717449</v>
      </c>
    </row>
    <row r="231" spans="1:5" x14ac:dyDescent="0.25">
      <c r="A231" t="s">
        <v>317</v>
      </c>
      <c r="B231" s="83">
        <v>71.397900000000007</v>
      </c>
      <c r="C231">
        <f t="shared" si="9"/>
        <v>0.71397900000000003</v>
      </c>
      <c r="D231" s="34">
        <f t="shared" si="11"/>
        <v>92.548103096952829</v>
      </c>
      <c r="E231">
        <f t="shared" si="10"/>
        <v>0.92548103096952827</v>
      </c>
    </row>
    <row r="232" spans="1:5" x14ac:dyDescent="0.25">
      <c r="A232" t="s">
        <v>318</v>
      </c>
      <c r="B232" s="83">
        <v>71.778999999999996</v>
      </c>
      <c r="C232">
        <f t="shared" si="9"/>
        <v>0.71778999999999993</v>
      </c>
      <c r="D232" s="34">
        <f t="shared" si="11"/>
        <v>93.042096366926415</v>
      </c>
      <c r="E232">
        <f t="shared" si="10"/>
        <v>0.93042096366926419</v>
      </c>
    </row>
    <row r="233" spans="1:5" x14ac:dyDescent="0.25">
      <c r="A233" t="s">
        <v>319</v>
      </c>
      <c r="B233" s="83">
        <v>72.992800000000003</v>
      </c>
      <c r="C233">
        <f t="shared" si="9"/>
        <v>0.72992800000000002</v>
      </c>
      <c r="D233" s="34">
        <f t="shared" si="11"/>
        <v>94.61546039498721</v>
      </c>
      <c r="E233">
        <f t="shared" si="10"/>
        <v>0.94615460394987205</v>
      </c>
    </row>
    <row r="234" spans="1:5" x14ac:dyDescent="0.25">
      <c r="A234" t="s">
        <v>320</v>
      </c>
      <c r="B234" s="83">
        <v>72.499200000000002</v>
      </c>
      <c r="C234">
        <f t="shared" si="9"/>
        <v>0.72499199999999997</v>
      </c>
      <c r="D234" s="34">
        <f t="shared" si="11"/>
        <v>93.975641245003033</v>
      </c>
      <c r="E234">
        <f t="shared" si="10"/>
        <v>0.93975641245003028</v>
      </c>
    </row>
    <row r="235" spans="1:5" x14ac:dyDescent="0.25">
      <c r="A235" t="s">
        <v>321</v>
      </c>
      <c r="B235" s="83">
        <v>72.934299999999993</v>
      </c>
      <c r="C235">
        <f t="shared" si="9"/>
        <v>0.72934299999999996</v>
      </c>
      <c r="D235" s="34">
        <f t="shared" si="11"/>
        <v>94.539630937381702</v>
      </c>
      <c r="E235">
        <f t="shared" si="10"/>
        <v>0.94539630937381702</v>
      </c>
    </row>
    <row r="236" spans="1:5" x14ac:dyDescent="0.25">
      <c r="A236" t="s">
        <v>322</v>
      </c>
      <c r="B236" s="83">
        <v>73.400999999999996</v>
      </c>
      <c r="C236">
        <f t="shared" si="9"/>
        <v>0.73400999999999994</v>
      </c>
      <c r="D236" s="34">
        <f t="shared" si="11"/>
        <v>95.144581499167813</v>
      </c>
      <c r="E236">
        <f t="shared" si="10"/>
        <v>0.95144581499167813</v>
      </c>
    </row>
    <row r="237" spans="1:5" x14ac:dyDescent="0.25">
      <c r="A237" t="s">
        <v>323</v>
      </c>
      <c r="B237" s="83">
        <v>73.674899999999994</v>
      </c>
      <c r="C237">
        <f t="shared" si="9"/>
        <v>0.73674899999999999</v>
      </c>
      <c r="D237" s="34">
        <f t="shared" si="11"/>
        <v>95.499618908366898</v>
      </c>
      <c r="E237">
        <f t="shared" si="10"/>
        <v>0.95499618908366901</v>
      </c>
    </row>
    <row r="238" spans="1:5" x14ac:dyDescent="0.25">
      <c r="A238" t="s">
        <v>324</v>
      </c>
      <c r="B238" s="83">
        <v>73.832499999999996</v>
      </c>
      <c r="C238">
        <f t="shared" si="9"/>
        <v>0.73832500000000001</v>
      </c>
      <c r="D238" s="34">
        <f t="shared" si="11"/>
        <v>95.703904763386163</v>
      </c>
      <c r="E238">
        <f t="shared" si="10"/>
        <v>0.95703904763386161</v>
      </c>
    </row>
    <row r="239" spans="1:5" x14ac:dyDescent="0.25">
      <c r="A239" t="s">
        <v>325</v>
      </c>
      <c r="B239" s="83">
        <v>74.1738</v>
      </c>
      <c r="C239">
        <f t="shared" si="9"/>
        <v>0.74173800000000001</v>
      </c>
      <c r="D239" s="34">
        <f t="shared" si="11"/>
        <v>96.146308077587136</v>
      </c>
      <c r="E239">
        <f t="shared" si="10"/>
        <v>0.96146308077587139</v>
      </c>
    </row>
    <row r="240" spans="1:5" x14ac:dyDescent="0.25">
      <c r="A240" t="s">
        <v>326</v>
      </c>
      <c r="B240" s="83">
        <v>74.644999999999996</v>
      </c>
      <c r="C240">
        <f t="shared" si="9"/>
        <v>0.74644999999999995</v>
      </c>
      <c r="D240" s="34">
        <f t="shared" si="11"/>
        <v>96.757091674573658</v>
      </c>
      <c r="E240">
        <f t="shared" si="10"/>
        <v>0.96757091674573659</v>
      </c>
    </row>
    <row r="241" spans="1:13" x14ac:dyDescent="0.25">
      <c r="A241" t="s">
        <v>327</v>
      </c>
      <c r="B241" s="83">
        <v>75.257599999999996</v>
      </c>
      <c r="C241">
        <f t="shared" si="9"/>
        <v>0.75257599999999991</v>
      </c>
      <c r="D241" s="34">
        <f t="shared" si="11"/>
        <v>97.551162199857927</v>
      </c>
      <c r="E241">
        <f t="shared" si="10"/>
        <v>0.97551162199857933</v>
      </c>
    </row>
    <row r="242" spans="1:13" x14ac:dyDescent="0.25">
      <c r="A242" t="s">
        <v>328</v>
      </c>
      <c r="B242" s="83">
        <v>75.405900000000003</v>
      </c>
      <c r="C242">
        <f t="shared" si="9"/>
        <v>0.75405900000000003</v>
      </c>
      <c r="D242" s="34">
        <f t="shared" si="11"/>
        <v>97.743393115462979</v>
      </c>
      <c r="E242">
        <f t="shared" si="10"/>
        <v>0.97743393115462984</v>
      </c>
    </row>
    <row r="243" spans="1:13" x14ac:dyDescent="0.25">
      <c r="A243" t="s">
        <v>329</v>
      </c>
      <c r="B243" s="83">
        <v>75.921800000000005</v>
      </c>
      <c r="C243">
        <f t="shared" si="9"/>
        <v>0.75921800000000006</v>
      </c>
      <c r="D243" s="34">
        <f t="shared" si="11"/>
        <v>98.412118195440385</v>
      </c>
      <c r="E243">
        <f t="shared" si="10"/>
        <v>0.9841211819544039</v>
      </c>
    </row>
    <row r="244" spans="1:13" x14ac:dyDescent="0.25">
      <c r="A244" t="s">
        <v>330</v>
      </c>
      <c r="B244" s="83">
        <v>75.986900000000006</v>
      </c>
      <c r="C244">
        <f t="shared" si="9"/>
        <v>0.75986900000000002</v>
      </c>
      <c r="D244" s="34">
        <f t="shared" si="11"/>
        <v>98.496502771339834</v>
      </c>
      <c r="E244">
        <f t="shared" si="10"/>
        <v>0.98496502771339833</v>
      </c>
    </row>
    <row r="245" spans="1:13" x14ac:dyDescent="0.25">
      <c r="A245" t="s">
        <v>331</v>
      </c>
      <c r="B245" s="83">
        <v>76.290199999999999</v>
      </c>
      <c r="C245">
        <f t="shared" si="9"/>
        <v>0.76290199999999997</v>
      </c>
      <c r="D245" s="34">
        <f t="shared" si="11"/>
        <v>98.889649343848347</v>
      </c>
      <c r="E245">
        <f t="shared" si="10"/>
        <v>0.98889649343848351</v>
      </c>
    </row>
    <row r="246" spans="1:13" x14ac:dyDescent="0.25">
      <c r="A246" t="s">
        <v>332</v>
      </c>
      <c r="B246" s="83">
        <v>76.226500000000001</v>
      </c>
      <c r="C246">
        <f t="shared" si="9"/>
        <v>0.76226499999999997</v>
      </c>
      <c r="D246" s="34">
        <f t="shared" si="11"/>
        <v>98.807079490011247</v>
      </c>
      <c r="E246">
        <f t="shared" si="10"/>
        <v>0.98807079490011251</v>
      </c>
    </row>
    <row r="247" spans="1:13" x14ac:dyDescent="0.25">
      <c r="A247" t="s">
        <v>333</v>
      </c>
      <c r="B247" s="83">
        <v>77.123699999999999</v>
      </c>
      <c r="C247">
        <f t="shared" si="9"/>
        <v>0.77123699999999995</v>
      </c>
      <c r="D247" s="34">
        <f t="shared" si="11"/>
        <v>99.970057085971149</v>
      </c>
      <c r="E247">
        <f t="shared" si="10"/>
        <v>0.99970057085971153</v>
      </c>
    </row>
    <row r="248" spans="1:13" x14ac:dyDescent="0.25">
      <c r="A248" t="s">
        <v>334</v>
      </c>
      <c r="B248" s="83">
        <v>76.921400000000006</v>
      </c>
      <c r="C248">
        <f t="shared" si="9"/>
        <v>0.76921400000000006</v>
      </c>
      <c r="D248" s="34">
        <f t="shared" si="11"/>
        <v>99.707829747961028</v>
      </c>
      <c r="E248">
        <f t="shared" si="10"/>
        <v>0.9970782974796103</v>
      </c>
    </row>
    <row r="249" spans="1:13" x14ac:dyDescent="0.25">
      <c r="A249" t="s">
        <v>335</v>
      </c>
      <c r="B249" s="83">
        <v>77.042699999999996</v>
      </c>
      <c r="C249">
        <f t="shared" si="9"/>
        <v>0.77042699999999997</v>
      </c>
      <c r="D249" s="34">
        <f t="shared" si="11"/>
        <v>99.865062452363532</v>
      </c>
      <c r="E249">
        <f t="shared" si="10"/>
        <v>0.99865062452363529</v>
      </c>
      <c r="J249" s="83"/>
      <c r="M249" s="34"/>
    </row>
    <row r="250" spans="1:13" x14ac:dyDescent="0.25">
      <c r="A250" t="s">
        <v>336</v>
      </c>
      <c r="B250" s="83">
        <v>76.876999999999995</v>
      </c>
      <c r="C250">
        <f t="shared" si="9"/>
        <v>0.76876999999999995</v>
      </c>
      <c r="D250" s="34">
        <f t="shared" si="11"/>
        <v>99.650277133983508</v>
      </c>
      <c r="E250">
        <f t="shared" si="10"/>
        <v>0.99650277133983511</v>
      </c>
      <c r="J250" s="83"/>
      <c r="M250" s="34"/>
    </row>
    <row r="251" spans="1:13" x14ac:dyDescent="0.25">
      <c r="A251" t="s">
        <v>337</v>
      </c>
      <c r="B251" s="83">
        <v>77.1233</v>
      </c>
      <c r="C251">
        <f t="shared" si="9"/>
        <v>0.77123300000000006</v>
      </c>
      <c r="D251" s="34">
        <f t="shared" si="11"/>
        <v>99.969538593953345</v>
      </c>
      <c r="E251">
        <f t="shared" si="10"/>
        <v>0.99969538593953344</v>
      </c>
      <c r="J251" s="83"/>
      <c r="M251" s="34"/>
    </row>
    <row r="252" spans="1:13" x14ac:dyDescent="0.25">
      <c r="A252" t="s">
        <v>338</v>
      </c>
      <c r="B252" s="83">
        <v>77.544200000000004</v>
      </c>
      <c r="C252">
        <f t="shared" si="9"/>
        <v>0.77544200000000008</v>
      </c>
      <c r="D252" s="34">
        <f t="shared" si="11"/>
        <v>100.51512181969959</v>
      </c>
      <c r="E252">
        <f t="shared" si="10"/>
        <v>1.0051512181969959</v>
      </c>
      <c r="J252" s="83"/>
      <c r="M252" s="34"/>
    </row>
    <row r="253" spans="1:13" x14ac:dyDescent="0.25">
      <c r="A253" t="s">
        <v>339</v>
      </c>
      <c r="B253" s="83">
        <v>77.976200000000006</v>
      </c>
      <c r="C253">
        <f t="shared" si="9"/>
        <v>0.77976200000000007</v>
      </c>
      <c r="D253" s="34">
        <f t="shared" si="11"/>
        <v>101.07509319894021</v>
      </c>
      <c r="E253">
        <f t="shared" si="10"/>
        <v>1.0107509319894021</v>
      </c>
      <c r="J253" s="83"/>
      <c r="M253" s="34"/>
    </row>
    <row r="254" spans="1:13" x14ac:dyDescent="0.25">
      <c r="A254" t="s">
        <v>340</v>
      </c>
      <c r="B254" s="83">
        <v>78.176400000000001</v>
      </c>
      <c r="C254">
        <f t="shared" si="9"/>
        <v>0.78176400000000001</v>
      </c>
      <c r="D254" s="34">
        <f t="shared" si="11"/>
        <v>101.3345984538568</v>
      </c>
      <c r="E254">
        <f t="shared" si="10"/>
        <v>1.0133459845385679</v>
      </c>
    </row>
    <row r="255" spans="1:13" x14ac:dyDescent="0.25">
      <c r="A255" t="s">
        <v>341</v>
      </c>
      <c r="B255" s="83">
        <v>78.964399999999998</v>
      </c>
      <c r="C255">
        <f t="shared" si="9"/>
        <v>0.78964400000000001</v>
      </c>
      <c r="D255" s="34">
        <f t="shared" si="11"/>
        <v>102.35602772895311</v>
      </c>
      <c r="E255">
        <f t="shared" si="10"/>
        <v>1.0235602772895311</v>
      </c>
    </row>
    <row r="256" spans="1:13" x14ac:dyDescent="0.25">
      <c r="A256" t="s">
        <v>342</v>
      </c>
      <c r="B256" s="83">
        <v>79.521600000000007</v>
      </c>
      <c r="C256">
        <f t="shared" si="9"/>
        <v>0.79521600000000003</v>
      </c>
      <c r="D256" s="34">
        <f t="shared" si="11"/>
        <v>103.07828710976995</v>
      </c>
      <c r="E256">
        <f t="shared" si="10"/>
        <v>1.0307828710976994</v>
      </c>
    </row>
    <row r="257" spans="1:5" x14ac:dyDescent="0.25">
      <c r="A257" t="s">
        <v>343</v>
      </c>
      <c r="B257" s="83">
        <v>79.848699999999994</v>
      </c>
      <c r="C257">
        <f t="shared" si="9"/>
        <v>0.79848699999999995</v>
      </c>
      <c r="D257" s="34">
        <f t="shared" si="11"/>
        <v>103.50228395733846</v>
      </c>
      <c r="E257">
        <f t="shared" si="10"/>
        <v>1.0350228395733847</v>
      </c>
    </row>
    <row r="258" spans="1:5" x14ac:dyDescent="0.25">
      <c r="A258" t="s">
        <v>344</v>
      </c>
      <c r="B258" s="83">
        <v>79.941000000000003</v>
      </c>
      <c r="C258">
        <f t="shared" si="9"/>
        <v>0.79941000000000006</v>
      </c>
      <c r="D258" s="34">
        <f t="shared" si="11"/>
        <v>103.62192599044937</v>
      </c>
      <c r="E258">
        <f t="shared" si="10"/>
        <v>1.0362192599044937</v>
      </c>
    </row>
    <row r="259" spans="1:5" x14ac:dyDescent="0.25">
      <c r="A259" t="s">
        <v>345</v>
      </c>
      <c r="B259" s="83">
        <v>79.990899999999996</v>
      </c>
      <c r="C259">
        <f t="shared" si="9"/>
        <v>0.79990899999999998</v>
      </c>
      <c r="D259" s="34">
        <f t="shared" si="11"/>
        <v>103.68660786967183</v>
      </c>
      <c r="E259">
        <f t="shared" si="10"/>
        <v>1.0368660786967183</v>
      </c>
    </row>
    <row r="260" spans="1:5" x14ac:dyDescent="0.25">
      <c r="A260" t="s">
        <v>346</v>
      </c>
      <c r="B260" s="83">
        <v>80.700500000000005</v>
      </c>
      <c r="C260">
        <f t="shared" si="9"/>
        <v>0.80700500000000008</v>
      </c>
      <c r="D260" s="34">
        <f t="shared" si="11"/>
        <v>104.60641270927634</v>
      </c>
      <c r="E260">
        <f t="shared" si="10"/>
        <v>1.0460641270927633</v>
      </c>
    </row>
    <row r="261" spans="1:5" x14ac:dyDescent="0.25">
      <c r="A261" t="s">
        <v>347</v>
      </c>
      <c r="B261" s="83">
        <v>80.858199999999997</v>
      </c>
      <c r="C261">
        <f t="shared" si="9"/>
        <v>0.80858199999999991</v>
      </c>
      <c r="D261" s="34">
        <f t="shared" si="11"/>
        <v>104.81082818730005</v>
      </c>
      <c r="E261">
        <f t="shared" si="10"/>
        <v>1.0481082818730005</v>
      </c>
    </row>
    <row r="262" spans="1:5" x14ac:dyDescent="0.25">
      <c r="A262" t="s">
        <v>348</v>
      </c>
      <c r="B262" s="83">
        <v>81.421999999999997</v>
      </c>
      <c r="C262">
        <f t="shared" si="9"/>
        <v>0.81421999999999994</v>
      </c>
      <c r="D262" s="34">
        <f t="shared" si="11"/>
        <v>105.54164268641084</v>
      </c>
      <c r="E262">
        <f t="shared" si="10"/>
        <v>1.0554164268641084</v>
      </c>
    </row>
    <row r="263" spans="1:5" x14ac:dyDescent="0.25">
      <c r="A263" t="s">
        <v>349</v>
      </c>
      <c r="B263" s="83">
        <v>81.852699999999999</v>
      </c>
      <c r="C263">
        <f t="shared" si="9"/>
        <v>0.818527</v>
      </c>
      <c r="D263" s="34">
        <f t="shared" si="11"/>
        <v>106.09992896659355</v>
      </c>
      <c r="E263">
        <f t="shared" si="10"/>
        <v>1.0609992896659355</v>
      </c>
    </row>
    <row r="264" spans="1:5" x14ac:dyDescent="0.25">
      <c r="A264" t="s">
        <v>350</v>
      </c>
      <c r="B264" s="83">
        <v>82.506799999999998</v>
      </c>
      <c r="C264">
        <f t="shared" si="9"/>
        <v>0.82506800000000002</v>
      </c>
      <c r="D264" s="34">
        <f t="shared" si="11"/>
        <v>106.94779303872616</v>
      </c>
      <c r="E264">
        <f t="shared" si="10"/>
        <v>1.0694779303872617</v>
      </c>
    </row>
    <row r="265" spans="1:5" x14ac:dyDescent="0.25">
      <c r="A265" t="s">
        <v>351</v>
      </c>
      <c r="B265" s="83">
        <v>82.479699999999994</v>
      </c>
      <c r="C265">
        <f t="shared" si="9"/>
        <v>0.82479699999999989</v>
      </c>
      <c r="D265" s="34">
        <f t="shared" si="11"/>
        <v>106.91266520451916</v>
      </c>
      <c r="E265">
        <f t="shared" si="10"/>
        <v>1.0691266520451916</v>
      </c>
    </row>
    <row r="266" spans="1:5" x14ac:dyDescent="0.25">
      <c r="A266" t="s">
        <v>352</v>
      </c>
      <c r="B266" s="83">
        <v>83.278300000000002</v>
      </c>
      <c r="C266">
        <f t="shared" ref="C266:C287" si="12">B266/100</f>
        <v>0.83278300000000005</v>
      </c>
      <c r="D266" s="34">
        <f t="shared" si="11"/>
        <v>107.94783451808759</v>
      </c>
      <c r="E266">
        <f t="shared" ref="E266:E287" si="13">D266/100</f>
        <v>1.0794783451808758</v>
      </c>
    </row>
    <row r="267" spans="1:5" x14ac:dyDescent="0.25">
      <c r="A267" t="s">
        <v>353</v>
      </c>
      <c r="B267" s="83">
        <v>83.717200000000005</v>
      </c>
      <c r="C267">
        <f t="shared" si="12"/>
        <v>0.83717200000000003</v>
      </c>
      <c r="D267" s="34">
        <f t="shared" si="11"/>
        <v>108.51674988463553</v>
      </c>
      <c r="E267">
        <f t="shared" si="13"/>
        <v>1.0851674988463553</v>
      </c>
    </row>
    <row r="268" spans="1:5" x14ac:dyDescent="0.25">
      <c r="A268" t="s">
        <v>354</v>
      </c>
      <c r="B268" s="83">
        <v>84.127200000000002</v>
      </c>
      <c r="C268">
        <f t="shared" si="12"/>
        <v>0.84127200000000002</v>
      </c>
      <c r="D268" s="34">
        <f t="shared" si="11"/>
        <v>109.04820420289629</v>
      </c>
      <c r="E268">
        <f t="shared" si="13"/>
        <v>1.0904820420289629</v>
      </c>
    </row>
    <row r="269" spans="1:5" x14ac:dyDescent="0.25">
      <c r="A269" t="s">
        <v>360</v>
      </c>
      <c r="B269" s="83">
        <v>84.916700000000006</v>
      </c>
      <c r="C269">
        <f t="shared" si="12"/>
        <v>0.84916700000000001</v>
      </c>
      <c r="D269" s="34">
        <f t="shared" si="11"/>
        <v>110.07157782305941</v>
      </c>
      <c r="E269">
        <f t="shared" si="13"/>
        <v>1.1007157782305941</v>
      </c>
    </row>
    <row r="270" spans="1:5" x14ac:dyDescent="0.25">
      <c r="A270" t="s">
        <v>361</v>
      </c>
      <c r="B270" s="83">
        <v>91.3001</v>
      </c>
      <c r="C270">
        <f t="shared" si="12"/>
        <v>0.91300099999999995</v>
      </c>
      <c r="D270" s="34">
        <f t="shared" ref="D270:D287" si="14">B270*$E$7</f>
        <v>118.34593268936624</v>
      </c>
      <c r="E270">
        <f t="shared" si="13"/>
        <v>1.1834593268936624</v>
      </c>
    </row>
    <row r="271" spans="1:5" x14ac:dyDescent="0.25">
      <c r="A271" t="s">
        <v>362</v>
      </c>
      <c r="B271" s="83">
        <v>87.640299999999996</v>
      </c>
      <c r="C271">
        <f t="shared" si="12"/>
        <v>0.87640299999999993</v>
      </c>
      <c r="D271" s="34">
        <f t="shared" si="14"/>
        <v>113.60198997236436</v>
      </c>
      <c r="E271">
        <f t="shared" si="13"/>
        <v>1.1360198997236437</v>
      </c>
    </row>
    <row r="272" spans="1:5" x14ac:dyDescent="0.25">
      <c r="A272" t="s">
        <v>363</v>
      </c>
      <c r="B272" s="83">
        <v>87.077799999999996</v>
      </c>
      <c r="C272">
        <f t="shared" si="12"/>
        <v>0.87077799999999994</v>
      </c>
      <c r="D272" s="34">
        <f t="shared" si="14"/>
        <v>112.87286057231148</v>
      </c>
      <c r="E272">
        <f t="shared" si="13"/>
        <v>1.1287286057231147</v>
      </c>
    </row>
    <row r="273" spans="1:5" x14ac:dyDescent="0.25">
      <c r="A273" t="s">
        <v>364</v>
      </c>
      <c r="B273" s="83">
        <v>88.051699999999997</v>
      </c>
      <c r="C273">
        <f t="shared" si="12"/>
        <v>0.88051699999999999</v>
      </c>
      <c r="D273" s="34">
        <f t="shared" si="14"/>
        <v>114.13525901268748</v>
      </c>
      <c r="E273">
        <f t="shared" si="13"/>
        <v>1.1413525901268748</v>
      </c>
    </row>
    <row r="274" spans="1:5" x14ac:dyDescent="0.25">
      <c r="A274" t="s">
        <v>365</v>
      </c>
      <c r="B274" s="83">
        <v>86.755099999999999</v>
      </c>
      <c r="C274">
        <f t="shared" si="12"/>
        <v>0.86755099999999996</v>
      </c>
      <c r="D274" s="34">
        <f t="shared" si="14"/>
        <v>112.45456713693892</v>
      </c>
      <c r="E274">
        <f t="shared" si="13"/>
        <v>1.1245456713693891</v>
      </c>
    </row>
    <row r="275" spans="1:5" x14ac:dyDescent="0.25">
      <c r="A275" t="s">
        <v>366</v>
      </c>
      <c r="B275" s="83">
        <v>87.324399999999997</v>
      </c>
      <c r="C275">
        <f t="shared" si="12"/>
        <v>0.87324400000000002</v>
      </c>
      <c r="D275" s="34">
        <f t="shared" si="14"/>
        <v>113.19251090129467</v>
      </c>
      <c r="E275">
        <f t="shared" si="13"/>
        <v>1.1319251090129467</v>
      </c>
    </row>
    <row r="276" spans="1:5" x14ac:dyDescent="0.25">
      <c r="A276" t="s">
        <v>704</v>
      </c>
      <c r="B276" s="83">
        <v>88.306899999999999</v>
      </c>
      <c r="C276">
        <f t="shared" si="12"/>
        <v>0.88306899999999999</v>
      </c>
      <c r="D276" s="34">
        <f t="shared" si="14"/>
        <v>114.4660569200537</v>
      </c>
      <c r="E276">
        <f t="shared" si="13"/>
        <v>1.1446605692005369</v>
      </c>
    </row>
    <row r="277" spans="1:5" x14ac:dyDescent="0.25">
      <c r="A277" t="s">
        <v>705</v>
      </c>
      <c r="B277" s="83">
        <v>89.614800000000002</v>
      </c>
      <c r="C277">
        <f t="shared" si="12"/>
        <v>0.89614800000000006</v>
      </c>
      <c r="D277" s="34">
        <f t="shared" si="14"/>
        <v>116.16139619530557</v>
      </c>
      <c r="E277">
        <f t="shared" si="13"/>
        <v>1.1616139619530557</v>
      </c>
    </row>
    <row r="278" spans="1:5" x14ac:dyDescent="0.25">
      <c r="A278" t="s">
        <v>706</v>
      </c>
      <c r="B278" s="83">
        <v>91.528199999999998</v>
      </c>
      <c r="C278">
        <f t="shared" si="12"/>
        <v>0.91528199999999993</v>
      </c>
      <c r="D278" s="34">
        <f t="shared" si="14"/>
        <v>118.64160276252547</v>
      </c>
      <c r="E278">
        <f t="shared" si="13"/>
        <v>1.1864160276252547</v>
      </c>
    </row>
    <row r="279" spans="1:5" x14ac:dyDescent="0.25">
      <c r="A279" t="s">
        <v>707</v>
      </c>
      <c r="B279" s="83">
        <v>93.044499999999999</v>
      </c>
      <c r="C279">
        <f t="shared" si="12"/>
        <v>0.93044499999999997</v>
      </c>
      <c r="D279" s="34">
        <f t="shared" si="14"/>
        <v>120.60707637905914</v>
      </c>
      <c r="E279">
        <f t="shared" si="13"/>
        <v>1.2060707637905914</v>
      </c>
    </row>
    <row r="280" spans="1:5" x14ac:dyDescent="0.25">
      <c r="A280" t="s">
        <v>708</v>
      </c>
      <c r="B280" s="83">
        <v>95.292100000000005</v>
      </c>
      <c r="C280">
        <f t="shared" si="12"/>
        <v>0.95292100000000002</v>
      </c>
      <c r="D280" s="34">
        <f t="shared" si="14"/>
        <v>123.52048302716379</v>
      </c>
      <c r="E280">
        <f t="shared" si="13"/>
        <v>1.2352048302716379</v>
      </c>
    </row>
    <row r="281" spans="1:5" x14ac:dyDescent="0.25">
      <c r="A281" t="s">
        <v>709</v>
      </c>
      <c r="B281" s="83">
        <v>97.075199999999995</v>
      </c>
      <c r="C281">
        <f t="shared" si="12"/>
        <v>0.97075199999999995</v>
      </c>
      <c r="D281" s="34">
        <f t="shared" si="14"/>
        <v>125.83179081958032</v>
      </c>
      <c r="E281">
        <f t="shared" si="13"/>
        <v>1.2583179081958031</v>
      </c>
    </row>
    <row r="282" spans="1:5" x14ac:dyDescent="0.25">
      <c r="A282" t="s">
        <v>710</v>
      </c>
      <c r="B282" s="83">
        <v>98.860299999999995</v>
      </c>
      <c r="C282">
        <f t="shared" si="12"/>
        <v>0.9886029999999999</v>
      </c>
      <c r="D282" s="34">
        <f t="shared" si="14"/>
        <v>128.14569107208592</v>
      </c>
      <c r="E282">
        <f t="shared" si="13"/>
        <v>1.2814569107208593</v>
      </c>
    </row>
    <row r="283" spans="1:5" x14ac:dyDescent="0.25">
      <c r="A283" t="s">
        <v>711</v>
      </c>
      <c r="B283" s="83">
        <v>99.803399999999996</v>
      </c>
      <c r="C283">
        <f t="shared" si="12"/>
        <v>0.99803399999999998</v>
      </c>
      <c r="D283" s="34">
        <f t="shared" si="14"/>
        <v>129.36816562709015</v>
      </c>
      <c r="E283">
        <f t="shared" si="13"/>
        <v>1.2936816562709015</v>
      </c>
    </row>
    <row r="284" spans="1:5" x14ac:dyDescent="0.25">
      <c r="A284" t="s">
        <v>712</v>
      </c>
      <c r="B284" s="83">
        <v>100.1739</v>
      </c>
      <c r="C284">
        <f t="shared" si="12"/>
        <v>1.0017389999999999</v>
      </c>
      <c r="D284" s="34">
        <f t="shared" si="14"/>
        <v>129.84841885859166</v>
      </c>
      <c r="E284">
        <f t="shared" si="13"/>
        <v>1.2984841885859166</v>
      </c>
    </row>
    <row r="285" spans="1:5" x14ac:dyDescent="0.25">
      <c r="A285" t="s">
        <v>713</v>
      </c>
      <c r="B285" s="83">
        <v>101.16240000000001</v>
      </c>
      <c r="C285">
        <f t="shared" si="12"/>
        <v>1.0116240000000001</v>
      </c>
      <c r="D285" s="34">
        <f t="shared" si="14"/>
        <v>131.12974225761795</v>
      </c>
      <c r="E285">
        <f t="shared" si="13"/>
        <v>1.3112974225761795</v>
      </c>
    </row>
    <row r="286" spans="1:5" x14ac:dyDescent="0.25">
      <c r="A286" t="s">
        <v>714</v>
      </c>
      <c r="B286" s="83">
        <v>101.79730000000001</v>
      </c>
      <c r="C286">
        <f t="shared" si="12"/>
        <v>1.017973</v>
      </c>
      <c r="D286" s="34">
        <f t="shared" si="14"/>
        <v>131.9527187128954</v>
      </c>
      <c r="E286">
        <f t="shared" si="13"/>
        <v>1.319527187128954</v>
      </c>
    </row>
    <row r="287" spans="1:5" x14ac:dyDescent="0.25">
      <c r="A287" t="s">
        <v>715</v>
      </c>
      <c r="B287" s="83">
        <v>102.95010000000001</v>
      </c>
      <c r="C287">
        <f t="shared" si="12"/>
        <v>1.029501</v>
      </c>
      <c r="D287" s="34">
        <f t="shared" si="14"/>
        <v>133.44701270823936</v>
      </c>
      <c r="E287">
        <f t="shared" si="13"/>
        <v>1.3344701270823935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8A49-60B6-431A-B82D-3109AE8AF222}">
  <dimension ref="A1:M94"/>
  <sheetViews>
    <sheetView tabSelected="1" topLeftCell="A46" workbookViewId="0">
      <selection activeCell="L37" sqref="L37"/>
    </sheetView>
  </sheetViews>
  <sheetFormatPr defaultRowHeight="15" x14ac:dyDescent="0.25"/>
  <cols>
    <col min="1" max="1" width="12.42578125" bestFit="1" customWidth="1"/>
    <col min="2" max="6" width="15.7109375" customWidth="1"/>
    <col min="7" max="7" width="9.140625" style="57"/>
    <col min="8" max="13" width="15.7109375" customWidth="1"/>
  </cols>
  <sheetData>
    <row r="1" spans="1:13" x14ac:dyDescent="0.25">
      <c r="B1" t="s">
        <v>18</v>
      </c>
      <c r="C1" t="s">
        <v>367</v>
      </c>
      <c r="D1" t="s">
        <v>20</v>
      </c>
      <c r="E1" t="s">
        <v>21</v>
      </c>
      <c r="F1" t="s">
        <v>369</v>
      </c>
      <c r="I1" t="s">
        <v>18</v>
      </c>
      <c r="J1" t="s">
        <v>367</v>
      </c>
      <c r="K1" t="s">
        <v>20</v>
      </c>
      <c r="L1" t="s">
        <v>21</v>
      </c>
      <c r="M1" t="s">
        <v>369</v>
      </c>
    </row>
    <row r="2" spans="1:13" ht="46.5" x14ac:dyDescent="0.35">
      <c r="A2" s="70" t="s">
        <v>609</v>
      </c>
      <c r="B2" s="24" t="s">
        <v>372</v>
      </c>
      <c r="C2" s="24" t="s">
        <v>605</v>
      </c>
      <c r="D2" s="24" t="s">
        <v>371</v>
      </c>
      <c r="E2" s="24" t="s">
        <v>370</v>
      </c>
      <c r="F2" s="24" t="s">
        <v>368</v>
      </c>
      <c r="H2" s="69" t="s">
        <v>610</v>
      </c>
      <c r="I2" s="24" t="s">
        <v>372</v>
      </c>
      <c r="J2" s="24" t="s">
        <v>605</v>
      </c>
      <c r="K2" s="24" t="s">
        <v>371</v>
      </c>
      <c r="L2" s="24" t="s">
        <v>370</v>
      </c>
      <c r="M2" s="24" t="s">
        <v>368</v>
      </c>
    </row>
    <row r="3" spans="1:13" x14ac:dyDescent="0.25">
      <c r="A3" s="7" t="s">
        <v>33</v>
      </c>
      <c r="B3" s="25">
        <v>77.366440756091635</v>
      </c>
      <c r="C3" s="34">
        <v>128.33175732941453</v>
      </c>
      <c r="D3">
        <v>74.8</v>
      </c>
      <c r="E3" s="47">
        <v>64.7</v>
      </c>
      <c r="H3" s="7" t="s">
        <v>33</v>
      </c>
      <c r="I3" s="34">
        <f>B3/100</f>
        <v>0.77366440756091637</v>
      </c>
      <c r="J3" s="34">
        <f t="shared" ref="J3:M18" si="0">C3/100</f>
        <v>1.2833175732941453</v>
      </c>
      <c r="K3" s="34">
        <f t="shared" si="0"/>
        <v>0.748</v>
      </c>
      <c r="L3" s="34">
        <f t="shared" si="0"/>
        <v>0.64700000000000002</v>
      </c>
      <c r="M3" s="68">
        <f t="shared" si="0"/>
        <v>0</v>
      </c>
    </row>
    <row r="4" spans="1:13" x14ac:dyDescent="0.25">
      <c r="A4" s="7" t="s">
        <v>34</v>
      </c>
      <c r="B4" s="25">
        <v>74.511520325344236</v>
      </c>
      <c r="C4" s="34">
        <v>128.33175732941453</v>
      </c>
      <c r="D4">
        <v>74.3</v>
      </c>
      <c r="E4" s="47">
        <v>65.3</v>
      </c>
      <c r="H4" s="7" t="s">
        <v>34</v>
      </c>
      <c r="I4" s="34">
        <f t="shared" ref="I4:I67" si="1">B4/100</f>
        <v>0.74511520325344238</v>
      </c>
      <c r="J4" s="34">
        <f t="shared" si="0"/>
        <v>1.2833175732941453</v>
      </c>
      <c r="K4" s="34">
        <f t="shared" si="0"/>
        <v>0.74299999999999999</v>
      </c>
      <c r="L4" s="34">
        <f t="shared" si="0"/>
        <v>0.65300000000000002</v>
      </c>
      <c r="M4" s="68">
        <f t="shared" si="0"/>
        <v>0</v>
      </c>
    </row>
    <row r="5" spans="1:13" x14ac:dyDescent="0.25">
      <c r="A5" s="7" t="s">
        <v>35</v>
      </c>
      <c r="B5" s="25">
        <v>70.905951373071929</v>
      </c>
      <c r="C5" s="34">
        <v>128.33175732941453</v>
      </c>
      <c r="D5">
        <v>74.099999999999994</v>
      </c>
      <c r="E5" s="47">
        <v>66.2</v>
      </c>
      <c r="H5" s="7" t="s">
        <v>35</v>
      </c>
      <c r="I5" s="34">
        <f t="shared" si="1"/>
        <v>0.70905951373071929</v>
      </c>
      <c r="J5" s="34">
        <f t="shared" si="0"/>
        <v>1.2833175732941453</v>
      </c>
      <c r="K5" s="34">
        <f t="shared" si="0"/>
        <v>0.74099999999999999</v>
      </c>
      <c r="L5" s="34">
        <f t="shared" si="0"/>
        <v>0.66200000000000003</v>
      </c>
      <c r="M5" s="68">
        <f t="shared" si="0"/>
        <v>0</v>
      </c>
    </row>
    <row r="6" spans="1:13" x14ac:dyDescent="0.25">
      <c r="A6" s="7" t="s">
        <v>36</v>
      </c>
      <c r="B6" s="25">
        <v>68.919376113758418</v>
      </c>
      <c r="C6" s="34">
        <v>128.33175732941453</v>
      </c>
      <c r="D6">
        <v>74.2</v>
      </c>
      <c r="E6" s="47">
        <v>66.8</v>
      </c>
      <c r="H6" s="7" t="s">
        <v>36</v>
      </c>
      <c r="I6" s="34">
        <f t="shared" si="1"/>
        <v>0.68919376113758413</v>
      </c>
      <c r="J6" s="34">
        <f t="shared" si="0"/>
        <v>1.2833175732941453</v>
      </c>
      <c r="K6" s="34">
        <f t="shared" si="0"/>
        <v>0.74199999999999999</v>
      </c>
      <c r="L6" s="34">
        <f t="shared" si="0"/>
        <v>0.66799999999999993</v>
      </c>
      <c r="M6" s="68">
        <f t="shared" si="0"/>
        <v>0</v>
      </c>
    </row>
    <row r="7" spans="1:13" x14ac:dyDescent="0.25">
      <c r="A7" s="7" t="s">
        <v>37</v>
      </c>
      <c r="B7" s="25">
        <v>70.33467652932535</v>
      </c>
      <c r="C7" s="34">
        <v>126.66065489284902</v>
      </c>
      <c r="D7">
        <v>73.3</v>
      </c>
      <c r="E7" s="47">
        <v>67.400000000000006</v>
      </c>
      <c r="F7">
        <v>85</v>
      </c>
      <c r="H7" s="7" t="s">
        <v>37</v>
      </c>
      <c r="I7" s="34">
        <f t="shared" si="1"/>
        <v>0.70334676529325346</v>
      </c>
      <c r="J7" s="34">
        <f t="shared" si="0"/>
        <v>1.2666065489284903</v>
      </c>
      <c r="K7" s="34">
        <f t="shared" si="0"/>
        <v>0.73299999999999998</v>
      </c>
      <c r="L7" s="34">
        <f t="shared" si="0"/>
        <v>0.67400000000000004</v>
      </c>
      <c r="M7" s="34">
        <f t="shared" si="0"/>
        <v>0.85</v>
      </c>
    </row>
    <row r="8" spans="1:13" x14ac:dyDescent="0.25">
      <c r="A8" s="7" t="s">
        <v>38</v>
      </c>
      <c r="B8" s="25">
        <v>70.697839313845847</v>
      </c>
      <c r="C8" s="34">
        <v>126.66065489284902</v>
      </c>
      <c r="D8">
        <v>72.8</v>
      </c>
      <c r="E8" s="47">
        <v>67.900000000000006</v>
      </c>
      <c r="F8">
        <v>84.7</v>
      </c>
      <c r="H8" s="7" t="s">
        <v>38</v>
      </c>
      <c r="I8" s="34">
        <f t="shared" si="1"/>
        <v>0.70697839313845845</v>
      </c>
      <c r="J8" s="34">
        <f t="shared" si="0"/>
        <v>1.2666065489284903</v>
      </c>
      <c r="K8" s="34">
        <f t="shared" si="0"/>
        <v>0.72799999999999998</v>
      </c>
      <c r="L8" s="34">
        <f t="shared" si="0"/>
        <v>0.67900000000000005</v>
      </c>
      <c r="M8" s="34">
        <f t="shared" si="0"/>
        <v>0.84699999999999998</v>
      </c>
    </row>
    <row r="9" spans="1:13" x14ac:dyDescent="0.25">
      <c r="A9" s="7" t="s">
        <v>39</v>
      </c>
      <c r="B9" s="25">
        <v>65.337034524846402</v>
      </c>
      <c r="C9" s="34">
        <v>126.66065489284902</v>
      </c>
      <c r="D9">
        <v>72.5</v>
      </c>
      <c r="E9" s="47">
        <v>69.400000000000006</v>
      </c>
      <c r="F9">
        <v>85</v>
      </c>
      <c r="H9" s="7" t="s">
        <v>39</v>
      </c>
      <c r="I9" s="34">
        <f t="shared" si="1"/>
        <v>0.65337034524846405</v>
      </c>
      <c r="J9" s="34">
        <f t="shared" si="0"/>
        <v>1.2666065489284903</v>
      </c>
      <c r="K9" s="34">
        <f t="shared" si="0"/>
        <v>0.72499999999999998</v>
      </c>
      <c r="L9" s="34">
        <f t="shared" si="0"/>
        <v>0.69400000000000006</v>
      </c>
      <c r="M9" s="34">
        <f t="shared" si="0"/>
        <v>0.85</v>
      </c>
    </row>
    <row r="10" spans="1:13" x14ac:dyDescent="0.25">
      <c r="A10" s="7" t="s">
        <v>40</v>
      </c>
      <c r="B10" s="25">
        <v>68.435616812674056</v>
      </c>
      <c r="C10" s="34">
        <v>126.66065489284902</v>
      </c>
      <c r="D10">
        <v>72.099999999999994</v>
      </c>
      <c r="E10" s="47">
        <v>70</v>
      </c>
      <c r="F10">
        <v>84</v>
      </c>
      <c r="H10" s="7" t="s">
        <v>40</v>
      </c>
      <c r="I10" s="34">
        <f t="shared" si="1"/>
        <v>0.6843561681267406</v>
      </c>
      <c r="J10" s="34">
        <f t="shared" si="0"/>
        <v>1.2666065489284903</v>
      </c>
      <c r="K10" s="34">
        <f t="shared" si="0"/>
        <v>0.72099999999999997</v>
      </c>
      <c r="L10" s="34">
        <f t="shared" si="0"/>
        <v>0.7</v>
      </c>
      <c r="M10" s="34">
        <f t="shared" si="0"/>
        <v>0.84</v>
      </c>
    </row>
    <row r="11" spans="1:13" x14ac:dyDescent="0.25">
      <c r="A11" s="7" t="s">
        <v>41</v>
      </c>
      <c r="B11" s="25">
        <v>70.785858969657937</v>
      </c>
      <c r="C11" s="34">
        <v>140.78656747005758</v>
      </c>
      <c r="D11">
        <v>71.8</v>
      </c>
      <c r="E11" s="47">
        <v>70.2</v>
      </c>
      <c r="F11">
        <v>84.1</v>
      </c>
      <c r="H11" s="7" t="s">
        <v>41</v>
      </c>
      <c r="I11" s="34">
        <f t="shared" si="1"/>
        <v>0.70785858969657933</v>
      </c>
      <c r="J11" s="34">
        <f t="shared" si="0"/>
        <v>1.4078656747005758</v>
      </c>
      <c r="K11" s="34">
        <f t="shared" si="0"/>
        <v>0.71799999999999997</v>
      </c>
      <c r="L11" s="34">
        <f t="shared" si="0"/>
        <v>0.70200000000000007</v>
      </c>
      <c r="M11" s="34">
        <f t="shared" si="0"/>
        <v>0.84099999999999997</v>
      </c>
    </row>
    <row r="12" spans="1:13" x14ac:dyDescent="0.25">
      <c r="A12" s="7" t="s">
        <v>42</v>
      </c>
      <c r="B12" s="25">
        <v>66.756536748928625</v>
      </c>
      <c r="C12" s="34">
        <v>140.78656747005758</v>
      </c>
      <c r="D12">
        <v>72.099999999999994</v>
      </c>
      <c r="E12" s="47">
        <v>71</v>
      </c>
      <c r="F12">
        <v>83.4</v>
      </c>
      <c r="H12" s="7" t="s">
        <v>42</v>
      </c>
      <c r="I12" s="34">
        <f t="shared" si="1"/>
        <v>0.6675653674892863</v>
      </c>
      <c r="J12" s="34">
        <f t="shared" si="0"/>
        <v>1.4078656747005758</v>
      </c>
      <c r="K12" s="34">
        <f t="shared" si="0"/>
        <v>0.72099999999999997</v>
      </c>
      <c r="L12" s="34">
        <f t="shared" si="0"/>
        <v>0.71</v>
      </c>
      <c r="M12" s="34">
        <f t="shared" si="0"/>
        <v>0.83400000000000007</v>
      </c>
    </row>
    <row r="13" spans="1:13" x14ac:dyDescent="0.25">
      <c r="A13" s="7" t="s">
        <v>43</v>
      </c>
      <c r="B13" s="25">
        <v>62.668889838010529</v>
      </c>
      <c r="C13" s="34">
        <v>140.78656747005758</v>
      </c>
      <c r="D13">
        <v>72.400000000000006</v>
      </c>
      <c r="E13" s="47">
        <v>72.2</v>
      </c>
      <c r="F13">
        <v>83</v>
      </c>
      <c r="H13" s="7" t="s">
        <v>43</v>
      </c>
      <c r="I13" s="34">
        <f t="shared" si="1"/>
        <v>0.62668889838010533</v>
      </c>
      <c r="J13" s="34">
        <f t="shared" si="0"/>
        <v>1.4078656747005758</v>
      </c>
      <c r="K13" s="34">
        <f t="shared" si="0"/>
        <v>0.72400000000000009</v>
      </c>
      <c r="L13" s="34">
        <f t="shared" si="0"/>
        <v>0.72199999999999998</v>
      </c>
      <c r="M13" s="34">
        <f t="shared" si="0"/>
        <v>0.83</v>
      </c>
    </row>
    <row r="14" spans="1:13" x14ac:dyDescent="0.25">
      <c r="A14" s="7" t="s">
        <v>44</v>
      </c>
      <c r="B14" s="25">
        <v>62.710969027392757</v>
      </c>
      <c r="C14" s="34">
        <v>140.78656747005758</v>
      </c>
      <c r="D14">
        <v>73</v>
      </c>
      <c r="E14" s="47">
        <v>73.3</v>
      </c>
      <c r="F14">
        <v>83</v>
      </c>
      <c r="H14" s="7" t="s">
        <v>44</v>
      </c>
      <c r="I14" s="34">
        <f t="shared" si="1"/>
        <v>0.6271096902739276</v>
      </c>
      <c r="J14" s="34">
        <f t="shared" si="0"/>
        <v>1.4078656747005758</v>
      </c>
      <c r="K14" s="34">
        <f t="shared" si="0"/>
        <v>0.73</v>
      </c>
      <c r="L14" s="34">
        <f t="shared" si="0"/>
        <v>0.73299999999999998</v>
      </c>
      <c r="M14" s="34">
        <f t="shared" si="0"/>
        <v>0.83</v>
      </c>
    </row>
    <row r="15" spans="1:13" x14ac:dyDescent="0.25">
      <c r="A15" s="7" t="s">
        <v>45</v>
      </c>
      <c r="B15" s="25">
        <v>62.991558135613587</v>
      </c>
      <c r="C15" s="34">
        <v>139.09508522572312</v>
      </c>
      <c r="D15">
        <v>73.400000000000006</v>
      </c>
      <c r="E15" s="47">
        <v>74</v>
      </c>
      <c r="F15">
        <v>83.4</v>
      </c>
      <c r="H15" s="7" t="s">
        <v>45</v>
      </c>
      <c r="I15" s="34">
        <f t="shared" si="1"/>
        <v>0.6299155813561359</v>
      </c>
      <c r="J15" s="34">
        <f t="shared" si="0"/>
        <v>1.3909508522572311</v>
      </c>
      <c r="K15" s="34">
        <f t="shared" si="0"/>
        <v>0.7340000000000001</v>
      </c>
      <c r="L15" s="34">
        <f t="shared" si="0"/>
        <v>0.74</v>
      </c>
      <c r="M15" s="34">
        <f t="shared" si="0"/>
        <v>0.83400000000000007</v>
      </c>
    </row>
    <row r="16" spans="1:13" x14ac:dyDescent="0.25">
      <c r="A16" s="7" t="s">
        <v>46</v>
      </c>
      <c r="B16" s="25">
        <v>64.747116437490391</v>
      </c>
      <c r="C16" s="34">
        <v>139.09508522572312</v>
      </c>
      <c r="D16">
        <v>73.8</v>
      </c>
      <c r="E16" s="47">
        <v>74.599999999999994</v>
      </c>
      <c r="F16">
        <v>83.3</v>
      </c>
      <c r="H16" s="7" t="s">
        <v>46</v>
      </c>
      <c r="I16" s="34">
        <f t="shared" si="1"/>
        <v>0.64747116437490393</v>
      </c>
      <c r="J16" s="34">
        <f t="shared" si="0"/>
        <v>1.3909508522572311</v>
      </c>
      <c r="K16" s="34">
        <f t="shared" si="0"/>
        <v>0.73799999999999999</v>
      </c>
      <c r="L16" s="34">
        <f t="shared" si="0"/>
        <v>0.746</v>
      </c>
      <c r="M16" s="34">
        <f t="shared" si="0"/>
        <v>0.83299999999999996</v>
      </c>
    </row>
    <row r="17" spans="1:13" x14ac:dyDescent="0.25">
      <c r="A17" s="7" t="s">
        <v>47</v>
      </c>
      <c r="B17" s="25">
        <v>63.165466514893588</v>
      </c>
      <c r="C17" s="34">
        <v>139.09508522572312</v>
      </c>
      <c r="D17">
        <v>74.099999999999994</v>
      </c>
      <c r="E17" s="47">
        <v>75.8</v>
      </c>
      <c r="F17">
        <v>83.3</v>
      </c>
      <c r="H17" s="7" t="s">
        <v>47</v>
      </c>
      <c r="I17" s="34">
        <f t="shared" si="1"/>
        <v>0.63165466514893587</v>
      </c>
      <c r="J17" s="34">
        <f t="shared" si="0"/>
        <v>1.3909508522572311</v>
      </c>
      <c r="K17" s="34">
        <f t="shared" si="0"/>
        <v>0.74099999999999999</v>
      </c>
      <c r="L17" s="34">
        <f t="shared" si="0"/>
        <v>0.75800000000000001</v>
      </c>
      <c r="M17" s="34">
        <f t="shared" si="0"/>
        <v>0.83299999999999996</v>
      </c>
    </row>
    <row r="18" spans="1:13" x14ac:dyDescent="0.25">
      <c r="A18" s="7" t="s">
        <v>48</v>
      </c>
      <c r="B18" s="25">
        <v>65.660586290883145</v>
      </c>
      <c r="C18" s="34">
        <v>139.09508522572312</v>
      </c>
      <c r="D18">
        <v>74.3</v>
      </c>
      <c r="E18" s="47">
        <v>76.7</v>
      </c>
      <c r="F18">
        <v>83.4</v>
      </c>
      <c r="H18" s="7" t="s">
        <v>48</v>
      </c>
      <c r="I18" s="34">
        <f t="shared" si="1"/>
        <v>0.65660586290883149</v>
      </c>
      <c r="J18" s="34">
        <f t="shared" si="0"/>
        <v>1.3909508522572311</v>
      </c>
      <c r="K18" s="34">
        <f t="shared" si="0"/>
        <v>0.74299999999999999</v>
      </c>
      <c r="L18" s="34">
        <f t="shared" si="0"/>
        <v>0.76700000000000002</v>
      </c>
      <c r="M18" s="34">
        <f t="shared" si="0"/>
        <v>0.83400000000000007</v>
      </c>
    </row>
    <row r="19" spans="1:13" x14ac:dyDescent="0.25">
      <c r="A19" s="7" t="s">
        <v>49</v>
      </c>
      <c r="B19" s="25">
        <v>68.36146073759646</v>
      </c>
      <c r="C19" s="34">
        <v>151.20479539059053</v>
      </c>
      <c r="D19">
        <v>73.400000000000006</v>
      </c>
      <c r="E19" s="47">
        <v>77.599999999999994</v>
      </c>
      <c r="F19">
        <v>83.9</v>
      </c>
      <c r="H19" s="7" t="s">
        <v>49</v>
      </c>
      <c r="I19" s="34">
        <f t="shared" si="1"/>
        <v>0.68361460737596458</v>
      </c>
      <c r="J19" s="34">
        <f t="shared" ref="J19:J82" si="2">C19/100</f>
        <v>1.5120479539059053</v>
      </c>
      <c r="K19" s="34">
        <f t="shared" ref="K19:K82" si="3">D19/100</f>
        <v>0.7340000000000001</v>
      </c>
      <c r="L19" s="34">
        <f t="shared" ref="L19:L82" si="4">E19/100</f>
        <v>0.77599999999999991</v>
      </c>
      <c r="M19" s="34">
        <f t="shared" ref="M19:M82" si="5">F19/100</f>
        <v>0.83900000000000008</v>
      </c>
    </row>
    <row r="20" spans="1:13" x14ac:dyDescent="0.25">
      <c r="A20" s="7" t="s">
        <v>50</v>
      </c>
      <c r="B20" s="25">
        <v>72.033566505723982</v>
      </c>
      <c r="C20" s="34">
        <v>151.20479539059053</v>
      </c>
      <c r="D20">
        <v>73.900000000000006</v>
      </c>
      <c r="E20" s="47">
        <v>78.5</v>
      </c>
      <c r="F20">
        <v>85.3</v>
      </c>
      <c r="H20" s="7" t="s">
        <v>50</v>
      </c>
      <c r="I20" s="34">
        <f t="shared" si="1"/>
        <v>0.72033566505723978</v>
      </c>
      <c r="J20" s="34">
        <f t="shared" si="2"/>
        <v>1.5120479539059053</v>
      </c>
      <c r="K20" s="34">
        <f t="shared" si="3"/>
        <v>0.7390000000000001</v>
      </c>
      <c r="L20" s="34">
        <f t="shared" si="4"/>
        <v>0.78500000000000003</v>
      </c>
      <c r="M20" s="34">
        <f t="shared" si="5"/>
        <v>0.85299999999999998</v>
      </c>
    </row>
    <row r="21" spans="1:13" x14ac:dyDescent="0.25">
      <c r="A21" s="7" t="s">
        <v>51</v>
      </c>
      <c r="B21" s="25">
        <v>67.938619570226564</v>
      </c>
      <c r="C21" s="34">
        <v>151.20479539059053</v>
      </c>
      <c r="D21">
        <v>73.7</v>
      </c>
      <c r="E21" s="47">
        <v>80</v>
      </c>
      <c r="F21">
        <v>85.6</v>
      </c>
      <c r="H21" s="7" t="s">
        <v>51</v>
      </c>
      <c r="I21" s="34">
        <f t="shared" si="1"/>
        <v>0.67938619570226566</v>
      </c>
      <c r="J21" s="34">
        <f t="shared" si="2"/>
        <v>1.5120479539059053</v>
      </c>
      <c r="K21" s="34">
        <f t="shared" si="3"/>
        <v>0.73699999999999999</v>
      </c>
      <c r="L21" s="34">
        <f t="shared" si="4"/>
        <v>0.8</v>
      </c>
      <c r="M21" s="34">
        <f t="shared" si="5"/>
        <v>0.85599999999999998</v>
      </c>
    </row>
    <row r="22" spans="1:13" x14ac:dyDescent="0.25">
      <c r="A22" s="7" t="s">
        <v>52</v>
      </c>
      <c r="B22" s="25">
        <v>69.550088334897637</v>
      </c>
      <c r="C22" s="34">
        <v>151.20479539059053</v>
      </c>
      <c r="D22">
        <v>72.900000000000006</v>
      </c>
      <c r="E22" s="47">
        <v>81.099999999999994</v>
      </c>
      <c r="F22">
        <v>85.8</v>
      </c>
      <c r="H22" s="7" t="s">
        <v>52</v>
      </c>
      <c r="I22" s="34">
        <f t="shared" si="1"/>
        <v>0.69550088334897642</v>
      </c>
      <c r="J22" s="34">
        <f t="shared" si="2"/>
        <v>1.5120479539059053</v>
      </c>
      <c r="K22" s="34">
        <f t="shared" si="3"/>
        <v>0.72900000000000009</v>
      </c>
      <c r="L22" s="34">
        <f t="shared" si="4"/>
        <v>0.81099999999999994</v>
      </c>
      <c r="M22" s="34">
        <f t="shared" si="5"/>
        <v>0.85799999999999998</v>
      </c>
    </row>
    <row r="23" spans="1:13" x14ac:dyDescent="0.25">
      <c r="A23" s="7" t="s">
        <v>53</v>
      </c>
      <c r="B23" s="25">
        <v>68.994190917916328</v>
      </c>
      <c r="C23" s="34">
        <v>142.58760009432433</v>
      </c>
      <c r="D23">
        <v>72.7</v>
      </c>
      <c r="E23" s="47">
        <v>82.3</v>
      </c>
      <c r="F23">
        <v>85.9</v>
      </c>
      <c r="H23" s="7" t="s">
        <v>53</v>
      </c>
      <c r="I23" s="34">
        <f t="shared" si="1"/>
        <v>0.68994190917916332</v>
      </c>
      <c r="J23" s="34">
        <f t="shared" si="2"/>
        <v>1.4258760009432434</v>
      </c>
      <c r="K23" s="34">
        <f t="shared" si="3"/>
        <v>0.72699999999999998</v>
      </c>
      <c r="L23" s="34">
        <f t="shared" si="4"/>
        <v>0.82299999999999995</v>
      </c>
      <c r="M23" s="34">
        <f t="shared" si="5"/>
        <v>0.8590000000000001</v>
      </c>
    </row>
    <row r="24" spans="1:13" x14ac:dyDescent="0.25">
      <c r="A24" s="7" t="s">
        <v>54</v>
      </c>
      <c r="B24" s="25">
        <v>65.588224982488157</v>
      </c>
      <c r="C24" s="34">
        <v>142.58760009432433</v>
      </c>
      <c r="D24">
        <v>73.3</v>
      </c>
      <c r="E24" s="47">
        <v>84.2</v>
      </c>
      <c r="F24">
        <v>86.8</v>
      </c>
      <c r="H24" s="7" t="s">
        <v>54</v>
      </c>
      <c r="I24" s="34">
        <f t="shared" si="1"/>
        <v>0.65588224982488152</v>
      </c>
      <c r="J24" s="34">
        <f t="shared" si="2"/>
        <v>1.4258760009432434</v>
      </c>
      <c r="K24" s="34">
        <f t="shared" si="3"/>
        <v>0.73299999999999998</v>
      </c>
      <c r="L24" s="34">
        <f t="shared" si="4"/>
        <v>0.84200000000000008</v>
      </c>
      <c r="M24" s="34">
        <f t="shared" si="5"/>
        <v>0.86799999999999999</v>
      </c>
    </row>
    <row r="25" spans="1:13" x14ac:dyDescent="0.25">
      <c r="A25" s="7" t="s">
        <v>55</v>
      </c>
      <c r="B25" s="25">
        <v>63.842192520064692</v>
      </c>
      <c r="C25" s="34">
        <v>142.58760009432433</v>
      </c>
      <c r="D25">
        <v>73.400000000000006</v>
      </c>
      <c r="E25" s="47">
        <v>84.3</v>
      </c>
      <c r="F25">
        <v>87.3</v>
      </c>
      <c r="H25" s="7" t="s">
        <v>55</v>
      </c>
      <c r="I25" s="34">
        <f t="shared" si="1"/>
        <v>0.63842192520064689</v>
      </c>
      <c r="J25" s="34">
        <f t="shared" si="2"/>
        <v>1.4258760009432434</v>
      </c>
      <c r="K25" s="34">
        <f t="shared" si="3"/>
        <v>0.7340000000000001</v>
      </c>
      <c r="L25" s="34">
        <f t="shared" si="4"/>
        <v>0.84299999999999997</v>
      </c>
      <c r="M25" s="34">
        <f t="shared" si="5"/>
        <v>0.873</v>
      </c>
    </row>
    <row r="26" spans="1:13" x14ac:dyDescent="0.25">
      <c r="A26" s="7" t="s">
        <v>56</v>
      </c>
      <c r="B26" s="25">
        <v>64.257332052035622</v>
      </c>
      <c r="C26" s="34">
        <v>142.58760009432433</v>
      </c>
      <c r="D26">
        <v>73.599999999999994</v>
      </c>
      <c r="E26" s="47">
        <v>85.6</v>
      </c>
      <c r="F26">
        <v>87.5</v>
      </c>
      <c r="H26" s="7" t="s">
        <v>56</v>
      </c>
      <c r="I26" s="34">
        <f t="shared" si="1"/>
        <v>0.64257332052035621</v>
      </c>
      <c r="J26" s="34">
        <f t="shared" si="2"/>
        <v>1.4258760009432434</v>
      </c>
      <c r="K26" s="34">
        <f t="shared" si="3"/>
        <v>0.73599999999999999</v>
      </c>
      <c r="L26" s="34">
        <f t="shared" si="4"/>
        <v>0.85599999999999998</v>
      </c>
      <c r="M26" s="34">
        <f t="shared" si="5"/>
        <v>0.875</v>
      </c>
    </row>
    <row r="27" spans="1:13" x14ac:dyDescent="0.25">
      <c r="A27" s="7" t="s">
        <v>57</v>
      </c>
      <c r="B27" s="25">
        <v>67.847816565341603</v>
      </c>
      <c r="C27" s="34">
        <v>146.99365195910568</v>
      </c>
      <c r="D27">
        <v>74.5</v>
      </c>
      <c r="E27" s="47">
        <v>87.7</v>
      </c>
      <c r="F27">
        <v>87.5</v>
      </c>
      <c r="H27" s="7" t="s">
        <v>57</v>
      </c>
      <c r="I27" s="34">
        <f t="shared" si="1"/>
        <v>0.67847816565341601</v>
      </c>
      <c r="J27" s="34">
        <f t="shared" si="2"/>
        <v>1.4699365195910568</v>
      </c>
      <c r="K27" s="34">
        <f t="shared" si="3"/>
        <v>0.745</v>
      </c>
      <c r="L27" s="34">
        <f t="shared" si="4"/>
        <v>0.877</v>
      </c>
      <c r="M27" s="34">
        <f t="shared" si="5"/>
        <v>0.875</v>
      </c>
    </row>
    <row r="28" spans="1:13" x14ac:dyDescent="0.25">
      <c r="A28" s="7" t="s">
        <v>58</v>
      </c>
      <c r="B28" s="25">
        <v>70.926737152146984</v>
      </c>
      <c r="C28" s="34">
        <v>146.99365195910568</v>
      </c>
      <c r="D28">
        <v>74.3</v>
      </c>
      <c r="E28" s="47">
        <v>88.6</v>
      </c>
      <c r="F28">
        <v>88.2</v>
      </c>
      <c r="H28" s="7" t="s">
        <v>58</v>
      </c>
      <c r="I28" s="34">
        <f t="shared" si="1"/>
        <v>0.70926737152146979</v>
      </c>
      <c r="J28" s="34">
        <f t="shared" si="2"/>
        <v>1.4699365195910568</v>
      </c>
      <c r="K28" s="34">
        <f t="shared" si="3"/>
        <v>0.74299999999999999</v>
      </c>
      <c r="L28" s="34">
        <f t="shared" si="4"/>
        <v>0.8859999999999999</v>
      </c>
      <c r="M28" s="34">
        <f t="shared" si="5"/>
        <v>0.88200000000000001</v>
      </c>
    </row>
    <row r="29" spans="1:13" x14ac:dyDescent="0.25">
      <c r="A29" s="7" t="s">
        <v>59</v>
      </c>
      <c r="B29" s="25">
        <v>73.291932570232262</v>
      </c>
      <c r="C29" s="34">
        <v>146.99365195910568</v>
      </c>
      <c r="D29">
        <v>74.400000000000006</v>
      </c>
      <c r="E29" s="47">
        <v>90.2</v>
      </c>
      <c r="F29">
        <v>88.5</v>
      </c>
      <c r="H29" s="7" t="s">
        <v>59</v>
      </c>
      <c r="I29" s="34">
        <f t="shared" si="1"/>
        <v>0.73291932570232265</v>
      </c>
      <c r="J29" s="34">
        <f t="shared" si="2"/>
        <v>1.4699365195910568</v>
      </c>
      <c r="K29" s="34">
        <f t="shared" si="3"/>
        <v>0.74400000000000011</v>
      </c>
      <c r="L29" s="34">
        <f t="shared" si="4"/>
        <v>0.90200000000000002</v>
      </c>
      <c r="M29" s="34">
        <f t="shared" si="5"/>
        <v>0.88500000000000001</v>
      </c>
    </row>
    <row r="30" spans="1:13" x14ac:dyDescent="0.25">
      <c r="A30" s="7" t="s">
        <v>60</v>
      </c>
      <c r="B30" s="25">
        <v>73.202769969156506</v>
      </c>
      <c r="C30" s="34">
        <v>146.99365195910568</v>
      </c>
      <c r="D30">
        <v>74.5</v>
      </c>
      <c r="E30" s="47">
        <v>91.3</v>
      </c>
      <c r="F30">
        <v>89</v>
      </c>
      <c r="H30" s="7" t="s">
        <v>60</v>
      </c>
      <c r="I30" s="34">
        <f t="shared" si="1"/>
        <v>0.73202769969156511</v>
      </c>
      <c r="J30" s="34">
        <f t="shared" si="2"/>
        <v>1.4699365195910568</v>
      </c>
      <c r="K30" s="34">
        <f t="shared" si="3"/>
        <v>0.745</v>
      </c>
      <c r="L30" s="34">
        <f t="shared" si="4"/>
        <v>0.91299999999999992</v>
      </c>
      <c r="M30" s="34">
        <f t="shared" si="5"/>
        <v>0.89</v>
      </c>
    </row>
    <row r="31" spans="1:13" x14ac:dyDescent="0.25">
      <c r="A31" s="7" t="s">
        <v>61</v>
      </c>
      <c r="B31" s="25">
        <v>74.571498553295697</v>
      </c>
      <c r="C31" s="34">
        <v>132.57815193628588</v>
      </c>
      <c r="D31">
        <v>75</v>
      </c>
      <c r="E31" s="47">
        <v>91.6</v>
      </c>
      <c r="F31">
        <v>88.5</v>
      </c>
      <c r="H31" s="7" t="s">
        <v>61</v>
      </c>
      <c r="I31" s="34">
        <f t="shared" si="1"/>
        <v>0.74571498553295701</v>
      </c>
      <c r="J31" s="34">
        <f t="shared" si="2"/>
        <v>1.3257815193628588</v>
      </c>
      <c r="K31" s="34">
        <f t="shared" si="3"/>
        <v>0.75</v>
      </c>
      <c r="L31" s="34">
        <f t="shared" si="4"/>
        <v>0.91599999999999993</v>
      </c>
      <c r="M31" s="34">
        <f t="shared" si="5"/>
        <v>0.88500000000000001</v>
      </c>
    </row>
    <row r="32" spans="1:13" x14ac:dyDescent="0.25">
      <c r="A32" s="7" t="s">
        <v>62</v>
      </c>
      <c r="B32" s="25">
        <v>73.54659789307911</v>
      </c>
      <c r="C32" s="34">
        <v>132.57815193628588</v>
      </c>
      <c r="D32">
        <v>75.900000000000006</v>
      </c>
      <c r="E32" s="47">
        <v>92.4</v>
      </c>
      <c r="F32">
        <v>89.7</v>
      </c>
      <c r="H32" s="7" t="s">
        <v>62</v>
      </c>
      <c r="I32" s="34">
        <f t="shared" si="1"/>
        <v>0.73546597893079113</v>
      </c>
      <c r="J32" s="34">
        <f t="shared" si="2"/>
        <v>1.3257815193628588</v>
      </c>
      <c r="K32" s="34">
        <f t="shared" si="3"/>
        <v>0.75900000000000001</v>
      </c>
      <c r="L32" s="34">
        <f t="shared" si="4"/>
        <v>0.92400000000000004</v>
      </c>
      <c r="M32" s="34">
        <f t="shared" si="5"/>
        <v>0.89700000000000002</v>
      </c>
    </row>
    <row r="33" spans="1:13" x14ac:dyDescent="0.25">
      <c r="A33" s="7" t="s">
        <v>63</v>
      </c>
      <c r="B33" s="25">
        <v>69.545762502970874</v>
      </c>
      <c r="C33" s="34">
        <v>132.57815193628588</v>
      </c>
      <c r="D33">
        <v>76.900000000000006</v>
      </c>
      <c r="E33" s="47">
        <v>93.9</v>
      </c>
      <c r="F33">
        <v>89.7</v>
      </c>
      <c r="H33" s="7" t="s">
        <v>63</v>
      </c>
      <c r="I33" s="34">
        <f t="shared" si="1"/>
        <v>0.69545762502970876</v>
      </c>
      <c r="J33" s="34">
        <f t="shared" si="2"/>
        <v>1.3257815193628588</v>
      </c>
      <c r="K33" s="34">
        <f t="shared" si="3"/>
        <v>0.76900000000000002</v>
      </c>
      <c r="L33" s="34">
        <f t="shared" si="4"/>
        <v>0.93900000000000006</v>
      </c>
      <c r="M33" s="34">
        <f t="shared" si="5"/>
        <v>0.89700000000000002</v>
      </c>
    </row>
    <row r="34" spans="1:13" x14ac:dyDescent="0.25">
      <c r="A34" s="7" t="s">
        <v>64</v>
      </c>
      <c r="B34" s="25">
        <v>69.109528718810921</v>
      </c>
      <c r="C34" s="34">
        <v>132.57815193628588</v>
      </c>
      <c r="D34">
        <v>78</v>
      </c>
      <c r="E34" s="47">
        <v>95.3</v>
      </c>
      <c r="F34">
        <v>90.1</v>
      </c>
      <c r="H34" s="7" t="s">
        <v>64</v>
      </c>
      <c r="I34" s="34">
        <f t="shared" si="1"/>
        <v>0.6910952871881092</v>
      </c>
      <c r="J34" s="34">
        <f t="shared" si="2"/>
        <v>1.3257815193628588</v>
      </c>
      <c r="K34" s="34">
        <f t="shared" si="3"/>
        <v>0.78</v>
      </c>
      <c r="L34" s="34">
        <f t="shared" si="4"/>
        <v>0.95299999999999996</v>
      </c>
      <c r="M34" s="34">
        <f t="shared" si="5"/>
        <v>0.90099999999999991</v>
      </c>
    </row>
    <row r="35" spans="1:13" x14ac:dyDescent="0.25">
      <c r="A35" s="7" t="s">
        <v>65</v>
      </c>
      <c r="B35" s="25">
        <v>71.686545292560837</v>
      </c>
      <c r="C35" s="34">
        <v>118.43252849800378</v>
      </c>
      <c r="D35">
        <v>77.900000000000006</v>
      </c>
      <c r="E35" s="47">
        <v>97.1</v>
      </c>
      <c r="F35">
        <v>90.2</v>
      </c>
      <c r="H35" s="7" t="s">
        <v>65</v>
      </c>
      <c r="I35" s="34">
        <f t="shared" si="1"/>
        <v>0.71686545292560833</v>
      </c>
      <c r="J35" s="34">
        <f t="shared" si="2"/>
        <v>1.1843252849800379</v>
      </c>
      <c r="K35" s="34">
        <f t="shared" si="3"/>
        <v>0.77900000000000003</v>
      </c>
      <c r="L35" s="34">
        <f t="shared" si="4"/>
        <v>0.97099999999999997</v>
      </c>
      <c r="M35" s="34">
        <f t="shared" si="5"/>
        <v>0.90200000000000002</v>
      </c>
    </row>
    <row r="36" spans="1:13" x14ac:dyDescent="0.25">
      <c r="A36" s="7" t="s">
        <v>66</v>
      </c>
      <c r="B36" s="25">
        <v>71.321226796101229</v>
      </c>
      <c r="C36" s="34">
        <v>118.43252849800378</v>
      </c>
      <c r="D36">
        <v>79</v>
      </c>
      <c r="E36" s="47">
        <v>99.6</v>
      </c>
      <c r="F36">
        <v>90.9</v>
      </c>
      <c r="H36" s="7" t="s">
        <v>66</v>
      </c>
      <c r="I36" s="34">
        <f t="shared" si="1"/>
        <v>0.71321226796101234</v>
      </c>
      <c r="J36" s="34">
        <f t="shared" si="2"/>
        <v>1.1843252849800379</v>
      </c>
      <c r="K36" s="34">
        <f t="shared" si="3"/>
        <v>0.79</v>
      </c>
      <c r="L36" s="34">
        <f t="shared" si="4"/>
        <v>0.996</v>
      </c>
      <c r="M36" s="34">
        <f t="shared" si="5"/>
        <v>0.90900000000000003</v>
      </c>
    </row>
    <row r="37" spans="1:13" x14ac:dyDescent="0.25">
      <c r="A37" s="7" t="s">
        <v>67</v>
      </c>
      <c r="B37" s="25">
        <v>67.675226597668299</v>
      </c>
      <c r="C37" s="34">
        <v>118.43252849800378</v>
      </c>
      <c r="D37">
        <v>80.400000000000006</v>
      </c>
      <c r="E37" s="47">
        <v>101</v>
      </c>
      <c r="F37">
        <v>91.4</v>
      </c>
      <c r="H37" s="7" t="s">
        <v>67</v>
      </c>
      <c r="I37" s="34">
        <f t="shared" si="1"/>
        <v>0.67675226597668303</v>
      </c>
      <c r="J37" s="34">
        <f t="shared" si="2"/>
        <v>1.1843252849800379</v>
      </c>
      <c r="K37" s="34">
        <f t="shared" si="3"/>
        <v>0.80400000000000005</v>
      </c>
      <c r="L37" s="34">
        <f t="shared" si="4"/>
        <v>1.01</v>
      </c>
      <c r="M37" s="34">
        <f t="shared" si="5"/>
        <v>0.91400000000000003</v>
      </c>
    </row>
    <row r="38" spans="1:13" x14ac:dyDescent="0.25">
      <c r="A38" s="7" t="s">
        <v>68</v>
      </c>
      <c r="B38" s="25">
        <v>68.721360302945101</v>
      </c>
      <c r="C38" s="34">
        <v>118.43252849800378</v>
      </c>
      <c r="D38">
        <v>80.599999999999994</v>
      </c>
      <c r="E38" s="47">
        <v>102.4</v>
      </c>
      <c r="F38">
        <v>91.9</v>
      </c>
      <c r="H38" s="7" t="s">
        <v>68</v>
      </c>
      <c r="I38" s="34">
        <f t="shared" si="1"/>
        <v>0.687213603029451</v>
      </c>
      <c r="J38" s="34">
        <f t="shared" si="2"/>
        <v>1.1843252849800379</v>
      </c>
      <c r="K38" s="34">
        <f t="shared" si="3"/>
        <v>0.80599999999999994</v>
      </c>
      <c r="L38" s="34">
        <f t="shared" si="4"/>
        <v>1.024</v>
      </c>
      <c r="M38" s="34">
        <f t="shared" si="5"/>
        <v>0.91900000000000004</v>
      </c>
    </row>
    <row r="39" spans="1:13" x14ac:dyDescent="0.25">
      <c r="A39" s="7" t="s">
        <v>69</v>
      </c>
      <c r="B39" s="25">
        <v>71.401908531500411</v>
      </c>
      <c r="C39" s="34">
        <v>119.97042915176074</v>
      </c>
      <c r="D39">
        <v>81</v>
      </c>
      <c r="E39" s="47">
        <v>104</v>
      </c>
      <c r="F39">
        <v>92.4</v>
      </c>
      <c r="H39" s="7" t="s">
        <v>69</v>
      </c>
      <c r="I39" s="34">
        <f t="shared" si="1"/>
        <v>0.71401908531500413</v>
      </c>
      <c r="J39" s="34">
        <f t="shared" si="2"/>
        <v>1.1997042915176075</v>
      </c>
      <c r="K39" s="34">
        <f t="shared" si="3"/>
        <v>0.81</v>
      </c>
      <c r="L39" s="34">
        <f t="shared" si="4"/>
        <v>1.04</v>
      </c>
      <c r="M39" s="34">
        <f t="shared" si="5"/>
        <v>0.92400000000000004</v>
      </c>
    </row>
    <row r="40" spans="1:13" x14ac:dyDescent="0.25">
      <c r="A40" s="7" t="s">
        <v>70</v>
      </c>
      <c r="B40" s="25">
        <v>73.73610929869939</v>
      </c>
      <c r="C40" s="34">
        <v>119.97042915176074</v>
      </c>
      <c r="D40">
        <v>82.4</v>
      </c>
      <c r="E40" s="47">
        <v>105</v>
      </c>
      <c r="F40">
        <v>93.8</v>
      </c>
      <c r="H40" s="7" t="s">
        <v>70</v>
      </c>
      <c r="I40" s="34">
        <f t="shared" si="1"/>
        <v>0.73736109298699393</v>
      </c>
      <c r="J40" s="34">
        <f t="shared" si="2"/>
        <v>1.1997042915176075</v>
      </c>
      <c r="K40" s="34">
        <f t="shared" si="3"/>
        <v>0.82400000000000007</v>
      </c>
      <c r="L40" s="34">
        <f t="shared" si="4"/>
        <v>1.05</v>
      </c>
      <c r="M40" s="34">
        <f t="shared" si="5"/>
        <v>0.93799999999999994</v>
      </c>
    </row>
    <row r="41" spans="1:13" x14ac:dyDescent="0.25">
      <c r="A41" s="7" t="s">
        <v>71</v>
      </c>
      <c r="B41" s="25">
        <v>73.388291076707858</v>
      </c>
      <c r="C41" s="34">
        <v>119.97042915176074</v>
      </c>
      <c r="D41">
        <v>83</v>
      </c>
      <c r="E41" s="47">
        <v>105.8</v>
      </c>
      <c r="F41">
        <v>93.8</v>
      </c>
      <c r="H41" s="7" t="s">
        <v>71</v>
      </c>
      <c r="I41" s="34">
        <f t="shared" si="1"/>
        <v>0.73388291076707857</v>
      </c>
      <c r="J41" s="34">
        <f t="shared" si="2"/>
        <v>1.1997042915176075</v>
      </c>
      <c r="K41" s="34">
        <f t="shared" si="3"/>
        <v>0.83</v>
      </c>
      <c r="L41" s="34">
        <f t="shared" si="4"/>
        <v>1.0580000000000001</v>
      </c>
      <c r="M41" s="34">
        <f t="shared" si="5"/>
        <v>0.93799999999999994</v>
      </c>
    </row>
    <row r="42" spans="1:13" x14ac:dyDescent="0.25">
      <c r="A42" s="7" t="s">
        <v>72</v>
      </c>
      <c r="B42" s="25">
        <v>74.475073726760527</v>
      </c>
      <c r="C42" s="34">
        <v>119.97042915176074</v>
      </c>
      <c r="D42">
        <v>82</v>
      </c>
      <c r="E42" s="47">
        <v>106.5</v>
      </c>
      <c r="F42">
        <v>94.2</v>
      </c>
      <c r="H42" s="7" t="s">
        <v>72</v>
      </c>
      <c r="I42" s="34">
        <f t="shared" si="1"/>
        <v>0.74475073726760532</v>
      </c>
      <c r="J42" s="34">
        <f t="shared" si="2"/>
        <v>1.1997042915176075</v>
      </c>
      <c r="K42" s="34">
        <f t="shared" si="3"/>
        <v>0.82</v>
      </c>
      <c r="L42" s="34">
        <f t="shared" si="4"/>
        <v>1.0649999999999999</v>
      </c>
      <c r="M42" s="34">
        <f t="shared" si="5"/>
        <v>0.94200000000000006</v>
      </c>
    </row>
    <row r="43" spans="1:13" x14ac:dyDescent="0.25">
      <c r="A43" s="7" t="s">
        <v>73</v>
      </c>
      <c r="B43" s="25">
        <v>77.477669638809473</v>
      </c>
      <c r="C43" s="34">
        <v>114.55359659638668</v>
      </c>
      <c r="D43">
        <v>82.6</v>
      </c>
      <c r="E43" s="47">
        <v>107.7</v>
      </c>
      <c r="F43">
        <v>94.9</v>
      </c>
      <c r="H43" s="7" t="s">
        <v>73</v>
      </c>
      <c r="I43" s="34">
        <f t="shared" si="1"/>
        <v>0.77477669638809477</v>
      </c>
      <c r="J43" s="34">
        <f t="shared" si="2"/>
        <v>1.1455359659638669</v>
      </c>
      <c r="K43" s="34">
        <f t="shared" si="3"/>
        <v>0.82599999999999996</v>
      </c>
      <c r="L43" s="34">
        <f t="shared" si="4"/>
        <v>1.077</v>
      </c>
      <c r="M43" s="34">
        <f t="shared" si="5"/>
        <v>0.94900000000000007</v>
      </c>
    </row>
    <row r="44" spans="1:13" x14ac:dyDescent="0.25">
      <c r="A44" s="7" t="s">
        <v>74</v>
      </c>
      <c r="B44" s="25">
        <v>78.289373186243395</v>
      </c>
      <c r="C44" s="34">
        <v>114.55359659638668</v>
      </c>
      <c r="D44">
        <v>84.2</v>
      </c>
      <c r="E44" s="47">
        <v>109.9</v>
      </c>
      <c r="F44">
        <v>96.3</v>
      </c>
      <c r="H44" s="7" t="s">
        <v>74</v>
      </c>
      <c r="I44" s="34">
        <f t="shared" si="1"/>
        <v>0.78289373186243394</v>
      </c>
      <c r="J44" s="34">
        <f t="shared" si="2"/>
        <v>1.1455359659638669</v>
      </c>
      <c r="K44" s="34">
        <f t="shared" si="3"/>
        <v>0.84200000000000008</v>
      </c>
      <c r="L44" s="34">
        <f t="shared" si="4"/>
        <v>1.099</v>
      </c>
      <c r="M44" s="34">
        <f t="shared" si="5"/>
        <v>0.96299999999999997</v>
      </c>
    </row>
    <row r="45" spans="1:13" x14ac:dyDescent="0.25">
      <c r="A45" s="7" t="s">
        <v>75</v>
      </c>
      <c r="B45" s="25">
        <v>86.308130164608698</v>
      </c>
      <c r="C45" s="34">
        <v>114.55359659638668</v>
      </c>
      <c r="D45">
        <v>85.3</v>
      </c>
      <c r="E45" s="47">
        <v>111.9</v>
      </c>
      <c r="F45">
        <v>96.7</v>
      </c>
      <c r="H45" s="7" t="s">
        <v>75</v>
      </c>
      <c r="I45" s="34">
        <f t="shared" si="1"/>
        <v>0.86308130164608698</v>
      </c>
      <c r="J45" s="34">
        <f t="shared" si="2"/>
        <v>1.1455359659638669</v>
      </c>
      <c r="K45" s="34">
        <f t="shared" si="3"/>
        <v>0.85299999999999998</v>
      </c>
      <c r="L45" s="34">
        <f t="shared" si="4"/>
        <v>1.119</v>
      </c>
      <c r="M45" s="34">
        <f t="shared" si="5"/>
        <v>0.96700000000000008</v>
      </c>
    </row>
    <row r="46" spans="1:13" x14ac:dyDescent="0.25">
      <c r="A46" s="7" t="s">
        <v>76</v>
      </c>
      <c r="B46" s="25">
        <v>93.052709467843414</v>
      </c>
      <c r="C46" s="34">
        <v>114.55359659638668</v>
      </c>
      <c r="D46">
        <v>87.1</v>
      </c>
      <c r="E46" s="47">
        <v>113.2</v>
      </c>
      <c r="F46">
        <v>97</v>
      </c>
      <c r="H46" s="7" t="s">
        <v>76</v>
      </c>
      <c r="I46" s="34">
        <f t="shared" si="1"/>
        <v>0.93052709467843409</v>
      </c>
      <c r="J46" s="34">
        <f t="shared" si="2"/>
        <v>1.1455359659638669</v>
      </c>
      <c r="K46" s="34">
        <f t="shared" si="3"/>
        <v>0.871</v>
      </c>
      <c r="L46" s="34">
        <f t="shared" si="4"/>
        <v>1.1320000000000001</v>
      </c>
      <c r="M46" s="34">
        <f t="shared" si="5"/>
        <v>0.97</v>
      </c>
    </row>
    <row r="47" spans="1:13" x14ac:dyDescent="0.25">
      <c r="A47" s="7" t="s">
        <v>77</v>
      </c>
      <c r="B47" s="25">
        <v>99.051482868412634</v>
      </c>
      <c r="C47" s="34">
        <v>108.65897363450364</v>
      </c>
      <c r="D47">
        <v>89.6</v>
      </c>
      <c r="E47" s="47">
        <v>114</v>
      </c>
      <c r="F47">
        <v>98.4</v>
      </c>
      <c r="H47" s="7" t="s">
        <v>77</v>
      </c>
      <c r="I47" s="34">
        <f t="shared" si="1"/>
        <v>0.99051482868412632</v>
      </c>
      <c r="J47" s="34">
        <f t="shared" si="2"/>
        <v>1.0865897363450363</v>
      </c>
      <c r="K47" s="34">
        <f t="shared" si="3"/>
        <v>0.89599999999999991</v>
      </c>
      <c r="L47" s="34">
        <f t="shared" si="4"/>
        <v>1.1399999999999999</v>
      </c>
      <c r="M47" s="34">
        <f t="shared" si="5"/>
        <v>0.9840000000000001</v>
      </c>
    </row>
    <row r="48" spans="1:13" x14ac:dyDescent="0.25">
      <c r="A48" s="7" t="s">
        <v>78</v>
      </c>
      <c r="B48" s="25">
        <v>104.02505487144661</v>
      </c>
      <c r="C48" s="34">
        <v>108.65897363450364</v>
      </c>
      <c r="D48">
        <v>94.6</v>
      </c>
      <c r="E48" s="47">
        <v>115.2</v>
      </c>
      <c r="F48">
        <v>99.9</v>
      </c>
      <c r="H48" s="7" t="s">
        <v>78</v>
      </c>
      <c r="I48" s="34">
        <f t="shared" si="1"/>
        <v>1.0402505487144662</v>
      </c>
      <c r="J48" s="34">
        <f t="shared" si="2"/>
        <v>1.0865897363450363</v>
      </c>
      <c r="K48" s="34">
        <f t="shared" si="3"/>
        <v>0.94599999999999995</v>
      </c>
      <c r="L48" s="34">
        <f t="shared" si="4"/>
        <v>1.1520000000000001</v>
      </c>
      <c r="M48" s="34">
        <f t="shared" si="5"/>
        <v>0.99900000000000011</v>
      </c>
    </row>
    <row r="49" spans="1:13" x14ac:dyDescent="0.25">
      <c r="A49" s="7" t="s">
        <v>79</v>
      </c>
      <c r="B49" s="25">
        <v>97.271185420744075</v>
      </c>
      <c r="C49" s="34">
        <v>108.65897363450364</v>
      </c>
      <c r="D49">
        <v>96.3</v>
      </c>
      <c r="E49" s="47">
        <v>115.7</v>
      </c>
      <c r="F49">
        <v>100.2</v>
      </c>
      <c r="H49" s="7" t="s">
        <v>79</v>
      </c>
      <c r="I49" s="34">
        <f t="shared" si="1"/>
        <v>0.97271185420744077</v>
      </c>
      <c r="J49" s="34">
        <f t="shared" si="2"/>
        <v>1.0865897363450363</v>
      </c>
      <c r="K49" s="34">
        <f t="shared" si="3"/>
        <v>0.96299999999999997</v>
      </c>
      <c r="L49" s="34">
        <f t="shared" si="4"/>
        <v>1.157</v>
      </c>
      <c r="M49" s="34">
        <f t="shared" si="5"/>
        <v>1.002</v>
      </c>
    </row>
    <row r="50" spans="1:13" x14ac:dyDescent="0.25">
      <c r="A50" s="7" t="s">
        <v>80</v>
      </c>
      <c r="B50" s="25">
        <v>95.560859025133922</v>
      </c>
      <c r="C50" s="34">
        <v>108.65897363450364</v>
      </c>
      <c r="D50">
        <v>91.9</v>
      </c>
      <c r="E50" s="47">
        <v>116.2</v>
      </c>
      <c r="F50">
        <v>99.8</v>
      </c>
      <c r="H50" s="7" t="s">
        <v>80</v>
      </c>
      <c r="I50" s="34">
        <f t="shared" si="1"/>
        <v>0.95560859025133926</v>
      </c>
      <c r="J50" s="34">
        <f t="shared" si="2"/>
        <v>1.0865897363450363</v>
      </c>
      <c r="K50" s="34">
        <f t="shared" si="3"/>
        <v>0.91900000000000004</v>
      </c>
      <c r="L50" s="34">
        <f t="shared" si="4"/>
        <v>1.1619999999999999</v>
      </c>
      <c r="M50" s="34">
        <f t="shared" si="5"/>
        <v>0.998</v>
      </c>
    </row>
    <row r="51" spans="1:13" x14ac:dyDescent="0.25">
      <c r="A51" s="7" t="s">
        <v>81</v>
      </c>
      <c r="B51" s="25">
        <v>98.740686110087296</v>
      </c>
      <c r="C51" s="34">
        <v>103.5593142145585</v>
      </c>
      <c r="D51">
        <v>89.5</v>
      </c>
      <c r="E51" s="47">
        <v>116.1</v>
      </c>
      <c r="F51">
        <v>98.9</v>
      </c>
      <c r="H51" s="7" t="s">
        <v>81</v>
      </c>
      <c r="I51" s="34">
        <f t="shared" si="1"/>
        <v>0.98740686110087295</v>
      </c>
      <c r="J51" s="34">
        <f t="shared" si="2"/>
        <v>1.0355931421455851</v>
      </c>
      <c r="K51" s="34">
        <f t="shared" si="3"/>
        <v>0.89500000000000002</v>
      </c>
      <c r="L51" s="34">
        <f t="shared" si="4"/>
        <v>1.161</v>
      </c>
      <c r="M51" s="34">
        <f t="shared" si="5"/>
        <v>0.9890000000000001</v>
      </c>
    </row>
    <row r="52" spans="1:13" x14ac:dyDescent="0.25">
      <c r="A52" s="7" t="s">
        <v>82</v>
      </c>
      <c r="B52" s="25">
        <v>96.80047147684482</v>
      </c>
      <c r="C52" s="34">
        <v>103.5593142145585</v>
      </c>
      <c r="D52">
        <v>89.8</v>
      </c>
      <c r="E52" s="47">
        <v>115</v>
      </c>
      <c r="F52">
        <v>98.6</v>
      </c>
      <c r="H52" s="7" t="s">
        <v>82</v>
      </c>
      <c r="I52" s="34">
        <f t="shared" si="1"/>
        <v>0.96800471476844818</v>
      </c>
      <c r="J52" s="34">
        <f t="shared" si="2"/>
        <v>1.0355931421455851</v>
      </c>
      <c r="K52" s="34">
        <f t="shared" si="3"/>
        <v>0.89800000000000002</v>
      </c>
      <c r="L52" s="34">
        <f t="shared" si="4"/>
        <v>1.1499999999999999</v>
      </c>
      <c r="M52" s="34">
        <f t="shared" si="5"/>
        <v>0.98599999999999999</v>
      </c>
    </row>
    <row r="53" spans="1:13" x14ac:dyDescent="0.25">
      <c r="A53" s="7" t="s">
        <v>83</v>
      </c>
      <c r="B53" s="25">
        <v>90.880069104327788</v>
      </c>
      <c r="C53" s="34">
        <v>103.5593142145585</v>
      </c>
      <c r="D53">
        <v>90.2</v>
      </c>
      <c r="E53" s="47">
        <v>115</v>
      </c>
      <c r="F53">
        <v>98.6</v>
      </c>
      <c r="H53" s="7" t="s">
        <v>83</v>
      </c>
      <c r="I53" s="34">
        <f t="shared" si="1"/>
        <v>0.90880069104327788</v>
      </c>
      <c r="J53" s="34">
        <f t="shared" si="2"/>
        <v>1.0355931421455851</v>
      </c>
      <c r="K53" s="34">
        <f t="shared" si="3"/>
        <v>0.90200000000000002</v>
      </c>
      <c r="L53" s="34">
        <f t="shared" si="4"/>
        <v>1.1499999999999999</v>
      </c>
      <c r="M53" s="34">
        <f t="shared" si="5"/>
        <v>0.98599999999999999</v>
      </c>
    </row>
    <row r="54" spans="1:13" x14ac:dyDescent="0.25">
      <c r="A54" s="7" t="s">
        <v>84</v>
      </c>
      <c r="B54" s="25">
        <v>94.82010323321245</v>
      </c>
      <c r="C54" s="34">
        <v>103.5593142145585</v>
      </c>
      <c r="D54">
        <v>91.2</v>
      </c>
      <c r="E54" s="47">
        <v>113.9</v>
      </c>
      <c r="F54">
        <v>99</v>
      </c>
      <c r="H54" s="7" t="s">
        <v>84</v>
      </c>
      <c r="I54" s="34">
        <f t="shared" si="1"/>
        <v>0.94820103233212449</v>
      </c>
      <c r="J54" s="34">
        <f t="shared" si="2"/>
        <v>1.0355931421455851</v>
      </c>
      <c r="K54" s="34">
        <f t="shared" si="3"/>
        <v>0.91200000000000003</v>
      </c>
      <c r="L54" s="34">
        <f t="shared" si="4"/>
        <v>1.139</v>
      </c>
      <c r="M54" s="34">
        <f t="shared" si="5"/>
        <v>0.99</v>
      </c>
    </row>
    <row r="55" spans="1:13" x14ac:dyDescent="0.25">
      <c r="A55" s="7" t="s">
        <v>85</v>
      </c>
      <c r="B55" s="25">
        <v>98.066445537174133</v>
      </c>
      <c r="C55" s="34">
        <v>99.520912523476966</v>
      </c>
      <c r="D55">
        <v>92.1</v>
      </c>
      <c r="E55" s="47">
        <v>112.9</v>
      </c>
      <c r="F55">
        <v>99.5</v>
      </c>
      <c r="H55" s="7" t="s">
        <v>85</v>
      </c>
      <c r="I55" s="34">
        <f t="shared" si="1"/>
        <v>0.98066445537174129</v>
      </c>
      <c r="J55" s="34">
        <f t="shared" si="2"/>
        <v>0.99520912523476968</v>
      </c>
      <c r="K55" s="34">
        <f t="shared" si="3"/>
        <v>0.92099999999999993</v>
      </c>
      <c r="L55" s="34">
        <f t="shared" si="4"/>
        <v>1.129</v>
      </c>
      <c r="M55" s="34">
        <f t="shared" si="5"/>
        <v>0.995</v>
      </c>
    </row>
    <row r="56" spans="1:13" x14ac:dyDescent="0.25">
      <c r="A56" s="7" t="s">
        <v>86</v>
      </c>
      <c r="B56" s="25">
        <v>98.525459529772704</v>
      </c>
      <c r="C56" s="34">
        <v>99.520912523476966</v>
      </c>
      <c r="D56">
        <v>94.1</v>
      </c>
      <c r="E56" s="47">
        <v>112.1</v>
      </c>
      <c r="F56">
        <v>100.4</v>
      </c>
      <c r="H56" s="7" t="s">
        <v>86</v>
      </c>
      <c r="I56" s="34">
        <f t="shared" si="1"/>
        <v>0.98525459529772708</v>
      </c>
      <c r="J56" s="34">
        <f t="shared" si="2"/>
        <v>0.99520912523476968</v>
      </c>
      <c r="K56" s="34">
        <f t="shared" si="3"/>
        <v>0.94099999999999995</v>
      </c>
      <c r="L56" s="34">
        <f t="shared" si="4"/>
        <v>1.121</v>
      </c>
      <c r="M56" s="34">
        <f t="shared" si="5"/>
        <v>1.004</v>
      </c>
    </row>
    <row r="57" spans="1:13" x14ac:dyDescent="0.25">
      <c r="A57" s="7" t="s">
        <v>87</v>
      </c>
      <c r="B57" s="25">
        <v>101.70035678253521</v>
      </c>
      <c r="C57" s="34">
        <v>99.520912523476966</v>
      </c>
      <c r="D57">
        <v>94</v>
      </c>
      <c r="E57" s="47">
        <v>111.8</v>
      </c>
      <c r="F57">
        <v>99.9</v>
      </c>
      <c r="H57" s="7" t="s">
        <v>87</v>
      </c>
      <c r="I57" s="34">
        <f t="shared" si="1"/>
        <v>1.0170035678253522</v>
      </c>
      <c r="J57" s="34">
        <f t="shared" si="2"/>
        <v>0.99520912523476968</v>
      </c>
      <c r="K57" s="34">
        <f t="shared" si="3"/>
        <v>0.94</v>
      </c>
      <c r="L57" s="34">
        <f t="shared" si="4"/>
        <v>1.1179999999999999</v>
      </c>
      <c r="M57" s="34">
        <f t="shared" si="5"/>
        <v>0.99900000000000011</v>
      </c>
    </row>
    <row r="58" spans="1:13" x14ac:dyDescent="0.25">
      <c r="A58" s="7" t="s">
        <v>88</v>
      </c>
      <c r="B58" s="25">
        <v>108.50577304893753</v>
      </c>
      <c r="C58" s="34">
        <v>99.520912523476966</v>
      </c>
      <c r="D58">
        <v>95.6</v>
      </c>
      <c r="E58" s="47">
        <v>112.3</v>
      </c>
      <c r="F58">
        <v>100.2</v>
      </c>
      <c r="H58" s="7" t="s">
        <v>88</v>
      </c>
      <c r="I58" s="34">
        <f t="shared" si="1"/>
        <v>1.0850577304893754</v>
      </c>
      <c r="J58" s="34">
        <f t="shared" si="2"/>
        <v>0.99520912523476968</v>
      </c>
      <c r="K58" s="34">
        <f t="shared" si="3"/>
        <v>0.95599999999999996</v>
      </c>
      <c r="L58" s="34">
        <f t="shared" si="4"/>
        <v>1.123</v>
      </c>
      <c r="M58" s="34">
        <f t="shared" si="5"/>
        <v>1.002</v>
      </c>
    </row>
    <row r="59" spans="1:13" x14ac:dyDescent="0.25">
      <c r="A59" s="7" t="s">
        <v>89</v>
      </c>
      <c r="B59" s="25">
        <v>114.31542269665762</v>
      </c>
      <c r="C59" s="34">
        <v>89.72555628695126</v>
      </c>
      <c r="D59">
        <v>98.8</v>
      </c>
      <c r="E59" s="47">
        <v>112.8</v>
      </c>
      <c r="F59">
        <v>100.5</v>
      </c>
      <c r="H59" s="7" t="s">
        <v>89</v>
      </c>
      <c r="I59" s="34">
        <f t="shared" si="1"/>
        <v>1.1431542269665762</v>
      </c>
      <c r="J59" s="34">
        <f t="shared" si="2"/>
        <v>0.89725556286951258</v>
      </c>
      <c r="K59" s="34">
        <f t="shared" si="3"/>
        <v>0.98799999999999999</v>
      </c>
      <c r="L59" s="34">
        <f t="shared" si="4"/>
        <v>1.1279999999999999</v>
      </c>
      <c r="M59" s="34">
        <f t="shared" si="5"/>
        <v>1.0049999999999999</v>
      </c>
    </row>
    <row r="60" spans="1:13" x14ac:dyDescent="0.25">
      <c r="A60" s="7" t="s">
        <v>90</v>
      </c>
      <c r="B60" s="25">
        <v>114.04552544624627</v>
      </c>
      <c r="C60" s="34">
        <v>89.72555628695126</v>
      </c>
      <c r="D60">
        <v>101.3</v>
      </c>
      <c r="E60" s="47">
        <v>113.4</v>
      </c>
      <c r="F60">
        <v>101.5</v>
      </c>
      <c r="H60" s="7" t="s">
        <v>90</v>
      </c>
      <c r="I60" s="34">
        <f t="shared" si="1"/>
        <v>1.1404552544624627</v>
      </c>
      <c r="J60" s="34">
        <f t="shared" si="2"/>
        <v>0.89725556286951258</v>
      </c>
      <c r="K60" s="34">
        <f t="shared" si="3"/>
        <v>1.0129999999999999</v>
      </c>
      <c r="L60" s="34">
        <f t="shared" si="4"/>
        <v>1.1340000000000001</v>
      </c>
      <c r="M60" s="34">
        <f t="shared" si="5"/>
        <v>1.0149999999999999</v>
      </c>
    </row>
    <row r="61" spans="1:13" x14ac:dyDescent="0.25">
      <c r="A61" s="7" t="s">
        <v>91</v>
      </c>
      <c r="B61" s="25">
        <v>111.0755355758937</v>
      </c>
      <c r="C61" s="34">
        <v>89.72555628695126</v>
      </c>
      <c r="D61">
        <v>101.8</v>
      </c>
      <c r="E61" s="47">
        <v>114.1</v>
      </c>
      <c r="F61">
        <v>101</v>
      </c>
      <c r="H61" s="7" t="s">
        <v>91</v>
      </c>
      <c r="I61" s="34">
        <f t="shared" si="1"/>
        <v>1.1107553557589369</v>
      </c>
      <c r="J61" s="34">
        <f t="shared" si="2"/>
        <v>0.89725556286951258</v>
      </c>
      <c r="K61" s="34">
        <f t="shared" si="3"/>
        <v>1.018</v>
      </c>
      <c r="L61" s="34">
        <f t="shared" si="4"/>
        <v>1.141</v>
      </c>
      <c r="M61" s="34">
        <f t="shared" si="5"/>
        <v>1.01</v>
      </c>
    </row>
    <row r="62" spans="1:13" x14ac:dyDescent="0.25">
      <c r="A62" s="7" t="s">
        <v>92</v>
      </c>
      <c r="B62" s="25">
        <v>113.74418771036258</v>
      </c>
      <c r="C62" s="34">
        <v>89.72555628695126</v>
      </c>
      <c r="D62">
        <v>102.1</v>
      </c>
      <c r="E62" s="47">
        <v>115.3</v>
      </c>
      <c r="F62">
        <v>101.4</v>
      </c>
      <c r="H62" s="7" t="s">
        <v>92</v>
      </c>
      <c r="I62" s="34">
        <f t="shared" si="1"/>
        <v>1.1374418771036259</v>
      </c>
      <c r="J62" s="34">
        <f t="shared" si="2"/>
        <v>0.89725556286951258</v>
      </c>
      <c r="K62" s="34">
        <f t="shared" si="3"/>
        <v>1.0209999999999999</v>
      </c>
      <c r="L62" s="34">
        <f t="shared" si="4"/>
        <v>1.153</v>
      </c>
      <c r="M62" s="34">
        <f t="shared" si="5"/>
        <v>1.014</v>
      </c>
    </row>
    <row r="63" spans="1:13" x14ac:dyDescent="0.25">
      <c r="A63" s="7" t="s">
        <v>93</v>
      </c>
      <c r="B63" s="25">
        <v>115.37309326335729</v>
      </c>
      <c r="C63" s="34">
        <v>88.832570940453834</v>
      </c>
      <c r="D63">
        <v>103</v>
      </c>
      <c r="E63" s="47">
        <v>117</v>
      </c>
      <c r="F63">
        <v>101.8</v>
      </c>
      <c r="H63" s="7" t="s">
        <v>93</v>
      </c>
      <c r="I63" s="34">
        <f t="shared" si="1"/>
        <v>1.153730932633573</v>
      </c>
      <c r="J63" s="34">
        <f t="shared" si="2"/>
        <v>0.88832570940453837</v>
      </c>
      <c r="K63" s="34">
        <f t="shared" si="3"/>
        <v>1.03</v>
      </c>
      <c r="L63" s="34">
        <f t="shared" si="4"/>
        <v>1.17</v>
      </c>
      <c r="M63" s="34">
        <f t="shared" si="5"/>
        <v>1.018</v>
      </c>
    </row>
    <row r="64" spans="1:13" x14ac:dyDescent="0.25">
      <c r="A64" s="7" t="s">
        <v>94</v>
      </c>
      <c r="B64" s="25">
        <v>118.31440134108385</v>
      </c>
      <c r="C64" s="34">
        <v>88.832570940453834</v>
      </c>
      <c r="D64">
        <v>103</v>
      </c>
      <c r="E64" s="47">
        <v>117.2</v>
      </c>
      <c r="F64">
        <v>102.3</v>
      </c>
      <c r="H64" s="7" t="s">
        <v>94</v>
      </c>
      <c r="I64" s="34">
        <f t="shared" si="1"/>
        <v>1.1831440134108384</v>
      </c>
      <c r="J64" s="34">
        <f t="shared" si="2"/>
        <v>0.88832570940453837</v>
      </c>
      <c r="K64" s="34">
        <f t="shared" si="3"/>
        <v>1.03</v>
      </c>
      <c r="L64" s="34">
        <f t="shared" si="4"/>
        <v>1.1719999999999999</v>
      </c>
      <c r="M64" s="34">
        <f t="shared" si="5"/>
        <v>1.0229999999999999</v>
      </c>
    </row>
    <row r="65" spans="1:13" x14ac:dyDescent="0.25">
      <c r="A65" s="7" t="s">
        <v>95</v>
      </c>
      <c r="B65" s="25">
        <v>119.07711518758745</v>
      </c>
      <c r="C65" s="34">
        <v>88.832570940453834</v>
      </c>
      <c r="D65">
        <v>103</v>
      </c>
      <c r="E65" s="47">
        <v>118</v>
      </c>
      <c r="F65">
        <v>102.5</v>
      </c>
      <c r="H65" s="7" t="s">
        <v>95</v>
      </c>
      <c r="I65" s="34">
        <f t="shared" si="1"/>
        <v>1.1907711518758746</v>
      </c>
      <c r="J65" s="34">
        <f t="shared" si="2"/>
        <v>0.88832570940453837</v>
      </c>
      <c r="K65" s="34">
        <f t="shared" si="3"/>
        <v>1.03</v>
      </c>
      <c r="L65" s="34">
        <f t="shared" si="4"/>
        <v>1.18</v>
      </c>
      <c r="M65" s="34">
        <f t="shared" si="5"/>
        <v>1.0249999999999999</v>
      </c>
    </row>
    <row r="66" spans="1:13" x14ac:dyDescent="0.25">
      <c r="A66" s="7" t="s">
        <v>96</v>
      </c>
      <c r="B66" s="25">
        <v>128.49055620862191</v>
      </c>
      <c r="C66" s="34">
        <v>88.832570940453834</v>
      </c>
      <c r="D66">
        <v>103.3</v>
      </c>
      <c r="E66" s="47">
        <v>118.7</v>
      </c>
      <c r="F66">
        <v>102.9</v>
      </c>
      <c r="H66" s="7" t="s">
        <v>96</v>
      </c>
      <c r="I66" s="34">
        <f t="shared" si="1"/>
        <v>1.2849055620862191</v>
      </c>
      <c r="J66" s="34">
        <f t="shared" si="2"/>
        <v>0.88832570940453837</v>
      </c>
      <c r="K66" s="34">
        <f t="shared" si="3"/>
        <v>1.0329999999999999</v>
      </c>
      <c r="L66" s="34">
        <f t="shared" si="4"/>
        <v>1.1870000000000001</v>
      </c>
      <c r="M66" s="34">
        <f t="shared" si="5"/>
        <v>1.0290000000000001</v>
      </c>
    </row>
    <row r="67" spans="1:13" x14ac:dyDescent="0.25">
      <c r="A67" s="7" t="s">
        <v>97</v>
      </c>
      <c r="B67" s="25">
        <v>131.20043177252825</v>
      </c>
      <c r="C67" s="34">
        <v>91.578391602924427</v>
      </c>
      <c r="D67">
        <v>104.3</v>
      </c>
      <c r="E67" s="47">
        <v>119.8</v>
      </c>
      <c r="F67">
        <v>103.3</v>
      </c>
      <c r="H67" s="7" t="s">
        <v>97</v>
      </c>
      <c r="I67" s="34">
        <f t="shared" si="1"/>
        <v>1.3120043177252825</v>
      </c>
      <c r="J67" s="34">
        <f t="shared" si="2"/>
        <v>0.91578391602924425</v>
      </c>
      <c r="K67" s="34">
        <f t="shared" si="3"/>
        <v>1.0429999999999999</v>
      </c>
      <c r="L67" s="34">
        <f t="shared" si="4"/>
        <v>1.198</v>
      </c>
      <c r="M67" s="34">
        <f t="shared" si="5"/>
        <v>1.0329999999999999</v>
      </c>
    </row>
    <row r="68" spans="1:13" x14ac:dyDescent="0.25">
      <c r="A68" s="7" t="s">
        <v>98</v>
      </c>
      <c r="B68" s="25">
        <v>130.3905791217648</v>
      </c>
      <c r="C68" s="34">
        <v>91.578391602924427</v>
      </c>
      <c r="D68">
        <v>103.9</v>
      </c>
      <c r="E68" s="46">
        <v>121.4</v>
      </c>
      <c r="F68">
        <v>103.1</v>
      </c>
      <c r="H68" s="7" t="s">
        <v>98</v>
      </c>
      <c r="I68" s="34">
        <f t="shared" ref="I68:I94" si="6">B68/100</f>
        <v>1.3039057912176479</v>
      </c>
      <c r="J68" s="34">
        <f t="shared" si="2"/>
        <v>0.91578391602924425</v>
      </c>
      <c r="K68" s="34">
        <f t="shared" si="3"/>
        <v>1.0390000000000001</v>
      </c>
      <c r="L68" s="34">
        <f t="shared" si="4"/>
        <v>1.214</v>
      </c>
      <c r="M68" s="34">
        <f t="shared" si="5"/>
        <v>1.0309999999999999</v>
      </c>
    </row>
    <row r="69" spans="1:13" x14ac:dyDescent="0.25">
      <c r="A69" s="7" t="s">
        <v>99</v>
      </c>
      <c r="B69" s="25">
        <v>120.03203211093252</v>
      </c>
      <c r="C69" s="34">
        <v>91.578391602924427</v>
      </c>
      <c r="D69">
        <v>104.7</v>
      </c>
      <c r="E69" s="46">
        <v>122.2</v>
      </c>
      <c r="F69">
        <v>103.3</v>
      </c>
      <c r="H69" s="7" t="s">
        <v>99</v>
      </c>
      <c r="I69" s="34">
        <f t="shared" si="6"/>
        <v>1.2003203211093252</v>
      </c>
      <c r="J69" s="34">
        <f t="shared" si="2"/>
        <v>0.91578391602924425</v>
      </c>
      <c r="K69" s="34">
        <f t="shared" si="3"/>
        <v>1.0469999999999999</v>
      </c>
      <c r="L69" s="34">
        <f t="shared" si="4"/>
        <v>1.222</v>
      </c>
      <c r="M69" s="34">
        <f t="shared" si="5"/>
        <v>1.0329999999999999</v>
      </c>
    </row>
    <row r="70" spans="1:13" x14ac:dyDescent="0.25">
      <c r="A70" s="7" t="s">
        <v>100</v>
      </c>
      <c r="B70" s="25">
        <v>122.71064994821847</v>
      </c>
      <c r="C70" s="34">
        <v>91.578391602924427</v>
      </c>
      <c r="D70">
        <v>103.8</v>
      </c>
      <c r="E70" s="46">
        <v>123.6</v>
      </c>
      <c r="F70">
        <v>104.2</v>
      </c>
      <c r="H70" s="7" t="s">
        <v>100</v>
      </c>
      <c r="I70" s="34">
        <f t="shared" si="6"/>
        <v>1.2271064994821848</v>
      </c>
      <c r="J70" s="34">
        <f t="shared" si="2"/>
        <v>0.91578391602924425</v>
      </c>
      <c r="K70" s="34">
        <f t="shared" si="3"/>
        <v>1.038</v>
      </c>
      <c r="L70" s="34">
        <f t="shared" si="4"/>
        <v>1.236</v>
      </c>
      <c r="M70" s="34">
        <f t="shared" si="5"/>
        <v>1.042</v>
      </c>
    </row>
    <row r="71" spans="1:13" x14ac:dyDescent="0.25">
      <c r="A71" s="7" t="s">
        <v>101</v>
      </c>
      <c r="B71" s="25">
        <v>121.8954328470613</v>
      </c>
      <c r="C71" s="34">
        <v>85.849689899207277</v>
      </c>
      <c r="D71">
        <v>104</v>
      </c>
      <c r="E71" s="25">
        <v>125.1</v>
      </c>
      <c r="F71">
        <v>104.2</v>
      </c>
      <c r="H71" s="7" t="s">
        <v>101</v>
      </c>
      <c r="I71" s="34">
        <f t="shared" si="6"/>
        <v>1.218954328470613</v>
      </c>
      <c r="J71" s="34">
        <f t="shared" si="2"/>
        <v>0.85849689899207282</v>
      </c>
      <c r="K71" s="34">
        <f t="shared" si="3"/>
        <v>1.04</v>
      </c>
      <c r="L71" s="34">
        <f t="shared" si="4"/>
        <v>1.2509999999999999</v>
      </c>
      <c r="M71" s="34">
        <f t="shared" si="5"/>
        <v>1.042</v>
      </c>
    </row>
    <row r="72" spans="1:13" x14ac:dyDescent="0.25">
      <c r="A72" s="7" t="s">
        <v>102</v>
      </c>
      <c r="B72" s="25">
        <v>117.07184382883386</v>
      </c>
      <c r="C72" s="34">
        <v>85.849689899207277</v>
      </c>
      <c r="D72">
        <v>103.8</v>
      </c>
      <c r="E72" s="25">
        <v>125.22598187311179</v>
      </c>
      <c r="F72">
        <v>104.6</v>
      </c>
      <c r="H72" s="7" t="s">
        <v>102</v>
      </c>
      <c r="I72" s="34">
        <f t="shared" si="6"/>
        <v>1.1707184382883387</v>
      </c>
      <c r="J72" s="34">
        <f t="shared" si="2"/>
        <v>0.85849689899207282</v>
      </c>
      <c r="K72" s="34">
        <f t="shared" si="3"/>
        <v>1.038</v>
      </c>
      <c r="L72" s="34">
        <f t="shared" si="4"/>
        <v>1.252259818731118</v>
      </c>
      <c r="M72" s="34">
        <f t="shared" si="5"/>
        <v>1.046</v>
      </c>
    </row>
    <row r="73" spans="1:13" x14ac:dyDescent="0.25">
      <c r="A73" s="7" t="s">
        <v>103</v>
      </c>
      <c r="B73" s="25">
        <v>108.9304782913772</v>
      </c>
      <c r="C73" s="34">
        <v>85.849689899207277</v>
      </c>
      <c r="D73">
        <v>103.2</v>
      </c>
      <c r="E73" s="25">
        <v>125.22598187311179</v>
      </c>
      <c r="F73">
        <v>104.8</v>
      </c>
      <c r="H73" s="7" t="s">
        <v>103</v>
      </c>
      <c r="I73" s="34">
        <f t="shared" si="6"/>
        <v>1.0893047829137721</v>
      </c>
      <c r="J73" s="34">
        <f t="shared" si="2"/>
        <v>0.85849689899207282</v>
      </c>
      <c r="K73" s="34">
        <f t="shared" si="3"/>
        <v>1.032</v>
      </c>
      <c r="L73" s="34">
        <f t="shared" si="4"/>
        <v>1.252259818731118</v>
      </c>
      <c r="M73" s="34">
        <f t="shared" si="5"/>
        <v>1.048</v>
      </c>
    </row>
    <row r="74" spans="1:13" x14ac:dyDescent="0.25">
      <c r="A74" s="7" t="s">
        <v>104</v>
      </c>
      <c r="B74" s="25">
        <v>109.02020029201134</v>
      </c>
      <c r="C74" s="34">
        <v>85.849689899207277</v>
      </c>
      <c r="D74">
        <v>101.6</v>
      </c>
      <c r="E74" s="25">
        <v>124.84803625377643</v>
      </c>
      <c r="F74">
        <v>104.8</v>
      </c>
      <c r="H74" s="7" t="s">
        <v>104</v>
      </c>
      <c r="I74" s="34">
        <f t="shared" si="6"/>
        <v>1.0902020029201134</v>
      </c>
      <c r="J74" s="34">
        <f t="shared" si="2"/>
        <v>0.85849689899207282</v>
      </c>
      <c r="K74" s="34">
        <f t="shared" si="3"/>
        <v>1.016</v>
      </c>
      <c r="L74" s="34">
        <f t="shared" si="4"/>
        <v>1.2484803625377643</v>
      </c>
      <c r="M74" s="34">
        <f t="shared" si="5"/>
        <v>1.048</v>
      </c>
    </row>
    <row r="75" spans="1:13" x14ac:dyDescent="0.25">
      <c r="A75" s="7" t="s">
        <v>105</v>
      </c>
      <c r="B75" s="25">
        <v>108.03593493467964</v>
      </c>
      <c r="C75" s="34">
        <v>100</v>
      </c>
      <c r="D75">
        <v>100.3</v>
      </c>
      <c r="E75" s="25">
        <v>126.61178247734139</v>
      </c>
      <c r="F75">
        <v>104.6</v>
      </c>
      <c r="H75" s="7" t="s">
        <v>105</v>
      </c>
      <c r="I75" s="34">
        <f t="shared" si="6"/>
        <v>1.0803593493467964</v>
      </c>
      <c r="J75" s="34">
        <f t="shared" si="2"/>
        <v>1</v>
      </c>
      <c r="K75" s="34">
        <f t="shared" si="3"/>
        <v>1.0029999999999999</v>
      </c>
      <c r="L75" s="34">
        <f t="shared" si="4"/>
        <v>1.2661178247734139</v>
      </c>
      <c r="M75" s="34">
        <f t="shared" si="5"/>
        <v>1.046</v>
      </c>
    </row>
    <row r="76" spans="1:13" x14ac:dyDescent="0.25">
      <c r="A76" s="7" t="s">
        <v>106</v>
      </c>
      <c r="B76" s="25">
        <v>105.07531275057684</v>
      </c>
      <c r="C76" s="34">
        <v>100</v>
      </c>
      <c r="D76">
        <v>100.8</v>
      </c>
      <c r="E76" s="25">
        <v>125.98187311178248</v>
      </c>
      <c r="F76">
        <v>105</v>
      </c>
      <c r="H76" s="7" t="s">
        <v>106</v>
      </c>
      <c r="I76" s="34">
        <f t="shared" si="6"/>
        <v>1.0507531275057684</v>
      </c>
      <c r="J76" s="34">
        <f t="shared" si="2"/>
        <v>1</v>
      </c>
      <c r="K76" s="34">
        <f t="shared" si="3"/>
        <v>1.008</v>
      </c>
      <c r="L76" s="34">
        <f t="shared" si="4"/>
        <v>1.2598187311178248</v>
      </c>
      <c r="M76" s="34">
        <f t="shared" si="5"/>
        <v>1.05</v>
      </c>
    </row>
    <row r="77" spans="1:13" x14ac:dyDescent="0.25">
      <c r="A77" s="7" t="s">
        <v>107</v>
      </c>
      <c r="B77" s="25">
        <v>103.36165067218376</v>
      </c>
      <c r="C77" s="34">
        <v>100</v>
      </c>
      <c r="D77">
        <v>99.9</v>
      </c>
      <c r="E77" s="25">
        <v>125.98187311178248</v>
      </c>
      <c r="F77">
        <v>105.1</v>
      </c>
      <c r="H77" s="7" t="s">
        <v>107</v>
      </c>
      <c r="I77" s="34">
        <f t="shared" si="6"/>
        <v>1.0336165067218375</v>
      </c>
      <c r="J77" s="34">
        <f t="shared" si="2"/>
        <v>1</v>
      </c>
      <c r="K77" s="34">
        <f t="shared" si="3"/>
        <v>0.99900000000000011</v>
      </c>
      <c r="L77" s="34">
        <f t="shared" si="4"/>
        <v>1.2598187311178248</v>
      </c>
      <c r="M77" s="34">
        <f t="shared" si="5"/>
        <v>1.0509999999999999</v>
      </c>
    </row>
    <row r="78" spans="1:13" x14ac:dyDescent="0.25">
      <c r="A78" s="7" t="s">
        <v>108</v>
      </c>
      <c r="B78" s="25">
        <v>101.3201363032211</v>
      </c>
      <c r="C78" s="34">
        <v>100</v>
      </c>
      <c r="D78">
        <v>99.1</v>
      </c>
      <c r="E78" s="25">
        <v>126.10785498489426</v>
      </c>
      <c r="F78">
        <v>105.5</v>
      </c>
      <c r="H78" s="7" t="s">
        <v>108</v>
      </c>
      <c r="I78" s="34">
        <f t="shared" si="6"/>
        <v>1.013201363032211</v>
      </c>
      <c r="J78" s="34">
        <f t="shared" si="2"/>
        <v>1</v>
      </c>
      <c r="K78" s="34">
        <f t="shared" si="3"/>
        <v>0.99099999999999999</v>
      </c>
      <c r="L78" s="34">
        <f t="shared" si="4"/>
        <v>1.2610785498489425</v>
      </c>
      <c r="M78" s="34">
        <f t="shared" si="5"/>
        <v>1.0549999999999999</v>
      </c>
    </row>
    <row r="79" spans="1:13" x14ac:dyDescent="0.25">
      <c r="A79" s="7" t="s">
        <v>109</v>
      </c>
      <c r="B79" s="25">
        <v>102.52743562312902</v>
      </c>
      <c r="C79" s="34">
        <v>101.19769502977816</v>
      </c>
      <c r="D79">
        <v>99</v>
      </c>
      <c r="E79" s="25">
        <v>127.99758308157099</v>
      </c>
      <c r="F79">
        <v>106</v>
      </c>
      <c r="H79" s="7" t="s">
        <v>109</v>
      </c>
      <c r="I79" s="34">
        <f t="shared" si="6"/>
        <v>1.0252743562312903</v>
      </c>
      <c r="J79" s="34">
        <f t="shared" si="2"/>
        <v>1.0119769502977816</v>
      </c>
      <c r="K79" s="34">
        <f t="shared" si="3"/>
        <v>0.99</v>
      </c>
      <c r="L79" s="34">
        <f t="shared" si="4"/>
        <v>1.2799758308157099</v>
      </c>
      <c r="M79" s="34">
        <f t="shared" si="5"/>
        <v>1.06</v>
      </c>
    </row>
    <row r="80" spans="1:13" x14ac:dyDescent="0.25">
      <c r="A80" s="7" t="s">
        <v>110</v>
      </c>
      <c r="B80" s="25">
        <v>101.72925072776488</v>
      </c>
      <c r="C80" s="34">
        <v>101.19769502977816</v>
      </c>
      <c r="D80">
        <v>99.5</v>
      </c>
      <c r="E80" s="25">
        <v>128.37552870090636</v>
      </c>
      <c r="F80">
        <v>106.6</v>
      </c>
      <c r="H80" s="7" t="s">
        <v>110</v>
      </c>
      <c r="I80" s="34">
        <f t="shared" si="6"/>
        <v>1.0172925072776489</v>
      </c>
      <c r="J80" s="34">
        <f t="shared" si="2"/>
        <v>1.0119769502977816</v>
      </c>
      <c r="K80" s="34">
        <f t="shared" si="3"/>
        <v>0.995</v>
      </c>
      <c r="L80" s="34">
        <f t="shared" si="4"/>
        <v>1.2837552870090636</v>
      </c>
      <c r="M80" s="34">
        <f t="shared" si="5"/>
        <v>1.0659999999999998</v>
      </c>
    </row>
    <row r="81" spans="1:13" x14ac:dyDescent="0.25">
      <c r="A81" s="7" t="s">
        <v>111</v>
      </c>
      <c r="B81" s="25">
        <v>105.95913488145038</v>
      </c>
      <c r="C81" s="34">
        <v>101.19769502977816</v>
      </c>
      <c r="D81">
        <v>100.5</v>
      </c>
      <c r="E81" s="25">
        <v>129.13141993957706</v>
      </c>
      <c r="F81">
        <v>106.8</v>
      </c>
      <c r="H81" s="7" t="s">
        <v>111</v>
      </c>
      <c r="I81" s="34">
        <f t="shared" si="6"/>
        <v>1.0595913488145039</v>
      </c>
      <c r="J81" s="34">
        <f t="shared" si="2"/>
        <v>1.0119769502977816</v>
      </c>
      <c r="K81" s="34">
        <f t="shared" si="3"/>
        <v>1.0049999999999999</v>
      </c>
      <c r="L81" s="34">
        <f t="shared" si="4"/>
        <v>1.2913141993957706</v>
      </c>
      <c r="M81" s="34">
        <f t="shared" si="5"/>
        <v>1.0680000000000001</v>
      </c>
    </row>
    <row r="82" spans="1:13" x14ac:dyDescent="0.25">
      <c r="A82" s="7" t="s">
        <v>112</v>
      </c>
      <c r="B82" s="25">
        <v>111.40626430816843</v>
      </c>
      <c r="C82" s="34">
        <v>101.19769502977816</v>
      </c>
      <c r="D82">
        <v>101.8</v>
      </c>
      <c r="E82" s="25">
        <v>129.88731117824773</v>
      </c>
      <c r="F82">
        <v>106.7</v>
      </c>
      <c r="H82" s="7" t="s">
        <v>112</v>
      </c>
      <c r="I82" s="34">
        <f t="shared" si="6"/>
        <v>1.1140626430816842</v>
      </c>
      <c r="J82" s="34">
        <f t="shared" si="2"/>
        <v>1.0119769502977816</v>
      </c>
      <c r="K82" s="34">
        <f t="shared" si="3"/>
        <v>1.018</v>
      </c>
      <c r="L82" s="34">
        <f t="shared" si="4"/>
        <v>1.2988731117824772</v>
      </c>
      <c r="M82" s="34">
        <f t="shared" si="5"/>
        <v>1.0669999999999999</v>
      </c>
    </row>
    <row r="83" spans="1:13" x14ac:dyDescent="0.25">
      <c r="A83" s="7" t="s">
        <v>113</v>
      </c>
      <c r="B83" s="25">
        <v>115.32153639229141</v>
      </c>
      <c r="C83" s="34">
        <v>97.014658483186466</v>
      </c>
      <c r="D83">
        <v>103.1</v>
      </c>
      <c r="E83" s="25">
        <v>130.76918429003021</v>
      </c>
      <c r="F83">
        <v>107.2</v>
      </c>
      <c r="H83" s="7" t="s">
        <v>113</v>
      </c>
      <c r="I83" s="34">
        <f t="shared" si="6"/>
        <v>1.1532153639229141</v>
      </c>
      <c r="J83" s="34">
        <f t="shared" ref="J83:J94" si="7">C83/100</f>
        <v>0.97014658483186467</v>
      </c>
      <c r="K83" s="34">
        <f t="shared" ref="K83:K94" si="8">D83/100</f>
        <v>1.0309999999999999</v>
      </c>
      <c r="L83" s="34">
        <f t="shared" ref="L83:L94" si="9">E83/100</f>
        <v>1.3076918429003022</v>
      </c>
      <c r="M83" s="34">
        <f t="shared" ref="M83:M94" si="10">F83/100</f>
        <v>1.0720000000000001</v>
      </c>
    </row>
    <row r="84" spans="1:13" x14ac:dyDescent="0.25">
      <c r="A84" s="7" t="s">
        <v>114</v>
      </c>
      <c r="B84" s="25">
        <v>114.31676233894154</v>
      </c>
      <c r="C84" s="34">
        <v>97.014658483186466</v>
      </c>
      <c r="D84">
        <v>103.5</v>
      </c>
      <c r="E84" s="25">
        <v>131.65105740181269</v>
      </c>
      <c r="F84">
        <v>107.7</v>
      </c>
      <c r="H84" s="7" t="s">
        <v>114</v>
      </c>
      <c r="I84" s="34">
        <f t="shared" si="6"/>
        <v>1.1431676233894155</v>
      </c>
      <c r="J84" s="34">
        <f t="shared" si="7"/>
        <v>0.97014658483186467</v>
      </c>
      <c r="K84" s="34">
        <f t="shared" si="8"/>
        <v>1.0349999999999999</v>
      </c>
      <c r="L84" s="34">
        <f t="shared" si="9"/>
        <v>1.3165105740181269</v>
      </c>
      <c r="M84" s="34">
        <f t="shared" si="10"/>
        <v>1.077</v>
      </c>
    </row>
    <row r="85" spans="1:13" x14ac:dyDescent="0.25">
      <c r="A85" s="7" t="s">
        <v>115</v>
      </c>
      <c r="B85" s="25">
        <v>114.52317643087571</v>
      </c>
      <c r="C85" s="34">
        <v>97.014658483186466</v>
      </c>
      <c r="D85">
        <v>104.3</v>
      </c>
      <c r="E85" s="25">
        <v>132.91087613293053</v>
      </c>
      <c r="F85">
        <v>108.1</v>
      </c>
      <c r="H85" s="7" t="s">
        <v>115</v>
      </c>
      <c r="I85" s="34">
        <f t="shared" si="6"/>
        <v>1.1452317643087571</v>
      </c>
      <c r="J85" s="34">
        <f t="shared" si="7"/>
        <v>0.97014658483186467</v>
      </c>
      <c r="K85" s="34">
        <f t="shared" si="8"/>
        <v>1.0429999999999999</v>
      </c>
      <c r="L85" s="34">
        <f t="shared" si="9"/>
        <v>1.3291087613293053</v>
      </c>
      <c r="M85" s="34">
        <f t="shared" si="10"/>
        <v>1.081</v>
      </c>
    </row>
    <row r="86" spans="1:13" x14ac:dyDescent="0.25">
      <c r="A86" s="7" t="s">
        <v>116</v>
      </c>
      <c r="B86" s="25">
        <v>117.13878444233947</v>
      </c>
      <c r="C86" s="34">
        <v>97.014658483186466</v>
      </c>
      <c r="D86">
        <v>105.4</v>
      </c>
      <c r="E86" s="25">
        <v>133.54078549848944</v>
      </c>
      <c r="F86">
        <v>108.4</v>
      </c>
      <c r="H86" s="7" t="s">
        <v>116</v>
      </c>
      <c r="I86" s="34">
        <f t="shared" si="6"/>
        <v>1.1713878444233947</v>
      </c>
      <c r="J86" s="34">
        <f t="shared" si="7"/>
        <v>0.97014658483186467</v>
      </c>
      <c r="K86" s="34">
        <f t="shared" si="8"/>
        <v>1.054</v>
      </c>
      <c r="L86" s="34">
        <f t="shared" si="9"/>
        <v>1.3354078549848944</v>
      </c>
      <c r="M86" s="34">
        <f t="shared" si="10"/>
        <v>1.0840000000000001</v>
      </c>
    </row>
    <row r="87" spans="1:13" x14ac:dyDescent="0.25">
      <c r="A87" s="7" t="s">
        <v>117</v>
      </c>
      <c r="B87" s="25">
        <v>118.52782164089861</v>
      </c>
      <c r="C87" s="34">
        <v>94.778255342698884</v>
      </c>
      <c r="D87">
        <v>106</v>
      </c>
      <c r="E87" s="25">
        <v>134.92658610271903</v>
      </c>
      <c r="F87">
        <v>109</v>
      </c>
      <c r="H87" s="7" t="s">
        <v>117</v>
      </c>
      <c r="I87" s="34">
        <f t="shared" si="6"/>
        <v>1.1852782164089861</v>
      </c>
      <c r="J87" s="34">
        <f t="shared" si="7"/>
        <v>0.94778255342698881</v>
      </c>
      <c r="K87" s="34">
        <f t="shared" si="8"/>
        <v>1.06</v>
      </c>
      <c r="L87" s="34">
        <f t="shared" si="9"/>
        <v>1.3492658610271904</v>
      </c>
      <c r="M87" s="34">
        <f t="shared" si="10"/>
        <v>1.0900000000000001</v>
      </c>
    </row>
    <row r="88" spans="1:13" x14ac:dyDescent="0.25">
      <c r="A88" s="7" t="s">
        <v>118</v>
      </c>
      <c r="C88" s="34">
        <v>94.778255342698884</v>
      </c>
      <c r="D88">
        <v>107.5</v>
      </c>
      <c r="E88" s="25">
        <v>135.93444108761329</v>
      </c>
      <c r="F88">
        <v>109.3</v>
      </c>
      <c r="H88" s="7" t="s">
        <v>118</v>
      </c>
      <c r="I88" s="68">
        <f t="shared" si="6"/>
        <v>0</v>
      </c>
      <c r="J88" s="34">
        <f t="shared" si="7"/>
        <v>0.94778255342698881</v>
      </c>
      <c r="K88" s="34">
        <f t="shared" si="8"/>
        <v>1.075</v>
      </c>
      <c r="L88" s="34">
        <f t="shared" si="9"/>
        <v>1.359344410876133</v>
      </c>
      <c r="M88" s="34">
        <f t="shared" si="10"/>
        <v>1.093</v>
      </c>
    </row>
    <row r="89" spans="1:13" x14ac:dyDescent="0.25">
      <c r="A89" s="7" t="s">
        <v>119</v>
      </c>
      <c r="C89" s="34">
        <v>94.778255342698884</v>
      </c>
      <c r="D89">
        <v>108.3</v>
      </c>
      <c r="E89" s="25">
        <v>136.06042296072508</v>
      </c>
      <c r="F89">
        <v>109.9</v>
      </c>
      <c r="H89" s="7" t="s">
        <v>119</v>
      </c>
      <c r="I89" s="68">
        <f t="shared" si="6"/>
        <v>0</v>
      </c>
      <c r="J89" s="34">
        <f t="shared" si="7"/>
        <v>0.94778255342698881</v>
      </c>
      <c r="K89" s="34">
        <f t="shared" si="8"/>
        <v>1.083</v>
      </c>
      <c r="L89" s="34">
        <f t="shared" si="9"/>
        <v>1.3606042296072507</v>
      </c>
      <c r="M89" s="34">
        <f t="shared" si="10"/>
        <v>1.099</v>
      </c>
    </row>
    <row r="90" spans="1:13" x14ac:dyDescent="0.25">
      <c r="A90" s="7" t="s">
        <v>120</v>
      </c>
      <c r="C90" s="34">
        <v>94.778255342698884</v>
      </c>
      <c r="D90">
        <v>108.9</v>
      </c>
      <c r="E90" s="25">
        <v>137.19425981873113</v>
      </c>
      <c r="F90">
        <v>110.2</v>
      </c>
      <c r="H90" s="7" t="s">
        <v>120</v>
      </c>
      <c r="I90" s="68">
        <f t="shared" si="6"/>
        <v>0</v>
      </c>
      <c r="J90" s="34">
        <f t="shared" si="7"/>
        <v>0.94778255342698881</v>
      </c>
      <c r="K90" s="34">
        <f t="shared" si="8"/>
        <v>1.089</v>
      </c>
      <c r="L90" s="34">
        <f t="shared" si="9"/>
        <v>1.3719425981873112</v>
      </c>
      <c r="M90" s="34">
        <f t="shared" si="10"/>
        <v>1.1020000000000001</v>
      </c>
    </row>
    <row r="91" spans="1:13" x14ac:dyDescent="0.25">
      <c r="A91" s="7" t="s">
        <v>121</v>
      </c>
      <c r="C91" s="34">
        <v>102.17226792934603</v>
      </c>
      <c r="D91">
        <v>108.5</v>
      </c>
      <c r="E91" s="25">
        <v>138.32809667673718</v>
      </c>
      <c r="F91">
        <v>110.6</v>
      </c>
      <c r="H91" s="7" t="s">
        <v>121</v>
      </c>
      <c r="I91" s="68">
        <f t="shared" si="6"/>
        <v>0</v>
      </c>
      <c r="J91" s="34">
        <f t="shared" si="7"/>
        <v>1.0217226792934604</v>
      </c>
      <c r="K91" s="34">
        <f t="shared" si="8"/>
        <v>1.085</v>
      </c>
      <c r="L91" s="34">
        <f t="shared" si="9"/>
        <v>1.3832809667673718</v>
      </c>
      <c r="M91" s="34">
        <f t="shared" si="10"/>
        <v>1.1059999999999999</v>
      </c>
    </row>
    <row r="92" spans="1:13" x14ac:dyDescent="0.25">
      <c r="A92" s="7" t="s">
        <v>122</v>
      </c>
      <c r="C92" s="34">
        <v>102.17226792934603</v>
      </c>
      <c r="D92">
        <v>109.5</v>
      </c>
      <c r="E92" s="25">
        <v>140.34380664652571</v>
      </c>
      <c r="F92">
        <v>110.8</v>
      </c>
      <c r="H92" s="7" t="s">
        <v>122</v>
      </c>
      <c r="I92" s="68">
        <f t="shared" si="6"/>
        <v>0</v>
      </c>
      <c r="J92" s="34">
        <f t="shared" si="7"/>
        <v>1.0217226792934604</v>
      </c>
      <c r="K92" s="34">
        <f t="shared" si="8"/>
        <v>1.095</v>
      </c>
      <c r="L92" s="34">
        <f t="shared" si="9"/>
        <v>1.403438066465257</v>
      </c>
      <c r="M92" s="34">
        <f t="shared" si="10"/>
        <v>1.1079999999999999</v>
      </c>
    </row>
    <row r="93" spans="1:13" x14ac:dyDescent="0.25">
      <c r="A93" s="7" t="s">
        <v>123</v>
      </c>
      <c r="C93" s="34">
        <v>102.17226792934603</v>
      </c>
      <c r="D93">
        <v>109.8</v>
      </c>
      <c r="E93" s="25">
        <v>140.34380664652571</v>
      </c>
      <c r="F93">
        <v>111.4</v>
      </c>
      <c r="H93" s="7" t="s">
        <v>123</v>
      </c>
      <c r="I93" s="68">
        <f t="shared" si="6"/>
        <v>0</v>
      </c>
      <c r="J93" s="34">
        <f t="shared" si="7"/>
        <v>1.0217226792934604</v>
      </c>
      <c r="K93" s="34">
        <f t="shared" si="8"/>
        <v>1.0979999999999999</v>
      </c>
      <c r="L93" s="34">
        <f t="shared" si="9"/>
        <v>1.403438066465257</v>
      </c>
      <c r="M93" s="34">
        <f t="shared" si="10"/>
        <v>1.1140000000000001</v>
      </c>
    </row>
    <row r="94" spans="1:13" x14ac:dyDescent="0.25">
      <c r="A94" s="7" t="s">
        <v>124</v>
      </c>
      <c r="C94" s="34">
        <v>102.17226792934603</v>
      </c>
      <c r="D94">
        <v>109.1</v>
      </c>
      <c r="E94" s="25">
        <v>139.46193353474322</v>
      </c>
      <c r="F94">
        <v>111.9</v>
      </c>
      <c r="H94" s="7" t="s">
        <v>124</v>
      </c>
      <c r="I94" s="68">
        <f t="shared" si="6"/>
        <v>0</v>
      </c>
      <c r="J94" s="34">
        <f t="shared" si="7"/>
        <v>1.0217226792934604</v>
      </c>
      <c r="K94" s="34">
        <f t="shared" si="8"/>
        <v>1.091</v>
      </c>
      <c r="L94" s="34">
        <f t="shared" si="9"/>
        <v>1.3946193353474323</v>
      </c>
      <c r="M94" s="34">
        <f t="shared" si="10"/>
        <v>1.119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6E3B-276C-4911-BC80-6D5026BC4673}">
  <dimension ref="A1:AD342"/>
  <sheetViews>
    <sheetView workbookViewId="0"/>
  </sheetViews>
  <sheetFormatPr defaultRowHeight="15" x14ac:dyDescent="0.25"/>
  <cols>
    <col min="1" max="3" width="11" customWidth="1"/>
    <col min="4" max="4" width="8.28515625" customWidth="1"/>
  </cols>
  <sheetData>
    <row r="1" spans="1:30" x14ac:dyDescent="0.25">
      <c r="A1" s="48" t="s">
        <v>585</v>
      </c>
      <c r="B1" s="44" t="s">
        <v>587</v>
      </c>
      <c r="C1" s="48" t="s">
        <v>586</v>
      </c>
      <c r="D1" s="45">
        <v>1997</v>
      </c>
      <c r="E1" s="48">
        <f>D1+1</f>
        <v>1998</v>
      </c>
      <c r="F1" s="48">
        <f t="shared" ref="F1:AC1" si="0">E1+1</f>
        <v>1999</v>
      </c>
      <c r="G1" s="48">
        <f t="shared" si="0"/>
        <v>2000</v>
      </c>
      <c r="H1" s="48">
        <f t="shared" si="0"/>
        <v>2001</v>
      </c>
      <c r="I1" s="48">
        <f t="shared" si="0"/>
        <v>2002</v>
      </c>
      <c r="J1" s="48">
        <f t="shared" si="0"/>
        <v>2003</v>
      </c>
      <c r="K1" s="48">
        <f t="shared" si="0"/>
        <v>2004</v>
      </c>
      <c r="L1" s="48">
        <f t="shared" si="0"/>
        <v>2005</v>
      </c>
      <c r="M1" s="48">
        <f t="shared" si="0"/>
        <v>2006</v>
      </c>
      <c r="N1" s="48">
        <f t="shared" si="0"/>
        <v>2007</v>
      </c>
      <c r="O1" s="48">
        <f t="shared" si="0"/>
        <v>2008</v>
      </c>
      <c r="P1" s="48">
        <f t="shared" si="0"/>
        <v>2009</v>
      </c>
      <c r="Q1" s="48">
        <f t="shared" si="0"/>
        <v>2010</v>
      </c>
      <c r="R1" s="48">
        <f t="shared" si="0"/>
        <v>2011</v>
      </c>
      <c r="S1" s="48">
        <f t="shared" si="0"/>
        <v>2012</v>
      </c>
      <c r="T1" s="48">
        <f t="shared" si="0"/>
        <v>2013</v>
      </c>
      <c r="U1" s="48">
        <f t="shared" si="0"/>
        <v>2014</v>
      </c>
      <c r="V1" s="48">
        <f t="shared" si="0"/>
        <v>2015</v>
      </c>
      <c r="W1" s="48">
        <f t="shared" si="0"/>
        <v>2016</v>
      </c>
      <c r="X1" s="48">
        <f t="shared" si="0"/>
        <v>2017</v>
      </c>
      <c r="Y1" s="48">
        <f t="shared" si="0"/>
        <v>2018</v>
      </c>
      <c r="Z1" s="48">
        <f t="shared" si="0"/>
        <v>2019</v>
      </c>
      <c r="AA1" s="48">
        <f t="shared" si="0"/>
        <v>2020</v>
      </c>
      <c r="AB1" s="48">
        <f t="shared" si="0"/>
        <v>2021</v>
      </c>
      <c r="AC1" s="48">
        <f t="shared" si="0"/>
        <v>2022</v>
      </c>
      <c r="AD1" s="48">
        <v>2023</v>
      </c>
    </row>
    <row r="2" spans="1:30" x14ac:dyDescent="0.25">
      <c r="A2" s="37" t="str" cm="1">
        <f t="array" ref="A2:AC5">_xlfn._xlws.FILTER('Output Prices'!A4:AC107, 'Output Prices'!A4:A107="B", "nothing")</f>
        <v>B</v>
      </c>
      <c r="B2" s="36" t="str">
        <v>CPA_B05</v>
      </c>
      <c r="C2" t="str">
        <v xml:space="preserve">Coal and lignite             </v>
      </c>
      <c r="D2">
        <v>1640</v>
      </c>
      <c r="E2">
        <v>1346</v>
      </c>
      <c r="F2">
        <v>1180</v>
      </c>
      <c r="G2">
        <v>979</v>
      </c>
      <c r="H2">
        <v>912</v>
      </c>
      <c r="I2">
        <v>892</v>
      </c>
      <c r="J2">
        <v>718</v>
      </c>
      <c r="K2">
        <v>519</v>
      </c>
      <c r="L2">
        <v>466</v>
      </c>
      <c r="M2">
        <v>599</v>
      </c>
      <c r="N2">
        <v>616</v>
      </c>
      <c r="O2">
        <v>597</v>
      </c>
      <c r="P2">
        <v>733</v>
      </c>
      <c r="Q2">
        <v>1006</v>
      </c>
      <c r="R2">
        <v>1066</v>
      </c>
      <c r="S2">
        <v>1045</v>
      </c>
      <c r="T2">
        <v>578</v>
      </c>
      <c r="U2">
        <v>472</v>
      </c>
      <c r="V2">
        <v>346</v>
      </c>
      <c r="W2">
        <v>213</v>
      </c>
      <c r="X2">
        <v>336</v>
      </c>
      <c r="Y2">
        <v>171</v>
      </c>
      <c r="Z2">
        <v>234</v>
      </c>
      <c r="AA2">
        <v>149</v>
      </c>
      <c r="AB2">
        <v>68</v>
      </c>
      <c r="AC2">
        <v>120</v>
      </c>
      <c r="AD2" s="57"/>
    </row>
    <row r="3" spans="1:30" x14ac:dyDescent="0.25">
      <c r="A3" s="37" t="str">
        <v>B</v>
      </c>
      <c r="B3" s="36" t="str">
        <v>CPA_B06 &amp; B07</v>
      </c>
      <c r="C3" t="str">
        <v>Crude Petroleum And Natural Gas &amp; Metal Ores</v>
      </c>
      <c r="D3">
        <v>16022</v>
      </c>
      <c r="E3">
        <v>13499</v>
      </c>
      <c r="F3">
        <v>15648</v>
      </c>
      <c r="G3">
        <v>23047</v>
      </c>
      <c r="H3">
        <v>22765</v>
      </c>
      <c r="I3">
        <v>20854</v>
      </c>
      <c r="J3">
        <v>21421</v>
      </c>
      <c r="K3">
        <v>22205</v>
      </c>
      <c r="L3">
        <v>25647</v>
      </c>
      <c r="M3">
        <v>28381</v>
      </c>
      <c r="N3">
        <v>28351</v>
      </c>
      <c r="O3">
        <v>33798</v>
      </c>
      <c r="P3">
        <v>24371</v>
      </c>
      <c r="Q3">
        <v>30482</v>
      </c>
      <c r="R3">
        <v>34101</v>
      </c>
      <c r="S3">
        <v>31156</v>
      </c>
      <c r="T3">
        <v>30656</v>
      </c>
      <c r="U3">
        <v>25662</v>
      </c>
      <c r="V3">
        <v>18233</v>
      </c>
      <c r="W3">
        <v>17047</v>
      </c>
      <c r="X3">
        <v>22228</v>
      </c>
      <c r="Y3">
        <v>29258</v>
      </c>
      <c r="Z3">
        <v>27365</v>
      </c>
      <c r="AA3">
        <v>19071</v>
      </c>
      <c r="AB3">
        <v>26302</v>
      </c>
      <c r="AC3">
        <v>47380</v>
      </c>
      <c r="AD3" s="57"/>
    </row>
    <row r="4" spans="1:30" x14ac:dyDescent="0.25">
      <c r="A4" s="37" t="str">
        <v>B</v>
      </c>
      <c r="B4" s="36" t="str">
        <v>CPA_B08</v>
      </c>
      <c r="C4" t="str">
        <v xml:space="preserve">Other mining and quarrying products           </v>
      </c>
      <c r="D4">
        <v>3270</v>
      </c>
      <c r="E4">
        <v>3356</v>
      </c>
      <c r="F4">
        <v>3184</v>
      </c>
      <c r="G4">
        <v>3594</v>
      </c>
      <c r="H4">
        <v>3846</v>
      </c>
      <c r="I4">
        <v>3909</v>
      </c>
      <c r="J4">
        <v>4263</v>
      </c>
      <c r="K4">
        <v>4173</v>
      </c>
      <c r="L4">
        <v>4549</v>
      </c>
      <c r="M4">
        <v>4510</v>
      </c>
      <c r="N4">
        <v>3983</v>
      </c>
      <c r="O4">
        <v>3766</v>
      </c>
      <c r="P4">
        <v>2558</v>
      </c>
      <c r="Q4">
        <v>2674</v>
      </c>
      <c r="R4">
        <v>2853</v>
      </c>
      <c r="S4">
        <v>3812</v>
      </c>
      <c r="T4">
        <v>3491</v>
      </c>
      <c r="U4">
        <v>3678</v>
      </c>
      <c r="V4">
        <v>3695</v>
      </c>
      <c r="W4">
        <v>3670</v>
      </c>
      <c r="X4">
        <v>3783</v>
      </c>
      <c r="Y4">
        <v>4346</v>
      </c>
      <c r="Z4">
        <v>4023</v>
      </c>
      <c r="AA4">
        <v>3981</v>
      </c>
      <c r="AB4">
        <v>4496</v>
      </c>
      <c r="AC4">
        <v>4999</v>
      </c>
      <c r="AD4" s="57"/>
    </row>
    <row r="5" spans="1:30" x14ac:dyDescent="0.25">
      <c r="A5" s="37" t="str">
        <v>B</v>
      </c>
      <c r="B5" s="36" t="str">
        <v>CPA_B09</v>
      </c>
      <c r="C5" t="str">
        <v xml:space="preserve">Mining support services             </v>
      </c>
      <c r="D5">
        <v>1924</v>
      </c>
      <c r="E5">
        <v>1868</v>
      </c>
      <c r="F5">
        <v>1925</v>
      </c>
      <c r="G5">
        <v>2075</v>
      </c>
      <c r="H5">
        <v>2355</v>
      </c>
      <c r="I5">
        <v>2488</v>
      </c>
      <c r="J5">
        <v>2483</v>
      </c>
      <c r="K5">
        <v>2605</v>
      </c>
      <c r="L5">
        <v>2799</v>
      </c>
      <c r="M5">
        <v>3701</v>
      </c>
      <c r="N5">
        <v>4022</v>
      </c>
      <c r="O5">
        <v>5092</v>
      </c>
      <c r="P5">
        <v>5137</v>
      </c>
      <c r="Q5">
        <v>5290</v>
      </c>
      <c r="R5">
        <v>4819</v>
      </c>
      <c r="S5">
        <v>5297</v>
      </c>
      <c r="T5">
        <v>6108</v>
      </c>
      <c r="U5">
        <v>6128</v>
      </c>
      <c r="V5">
        <v>5901</v>
      </c>
      <c r="W5">
        <v>4368</v>
      </c>
      <c r="X5">
        <v>4111</v>
      </c>
      <c r="Y5">
        <v>4240</v>
      </c>
      <c r="Z5">
        <v>4463</v>
      </c>
      <c r="AA5">
        <v>3471</v>
      </c>
      <c r="AB5">
        <v>3555</v>
      </c>
      <c r="AC5">
        <v>4236</v>
      </c>
      <c r="AD5" s="57"/>
    </row>
    <row r="6" spans="1:30" x14ac:dyDescent="0.25">
      <c r="A6" s="37" t="s">
        <v>588</v>
      </c>
      <c r="B6" s="58"/>
      <c r="C6" s="57"/>
      <c r="D6" s="48">
        <f>SUM(D2:D5)</f>
        <v>22856</v>
      </c>
      <c r="E6" s="48">
        <f t="shared" ref="E6:AC6" si="1">SUM(E2:E5)</f>
        <v>20069</v>
      </c>
      <c r="F6" s="48">
        <f t="shared" si="1"/>
        <v>21937</v>
      </c>
      <c r="G6" s="48">
        <f t="shared" si="1"/>
        <v>29695</v>
      </c>
      <c r="H6" s="48">
        <f t="shared" si="1"/>
        <v>29878</v>
      </c>
      <c r="I6" s="48">
        <f t="shared" si="1"/>
        <v>28143</v>
      </c>
      <c r="J6" s="48">
        <f t="shared" si="1"/>
        <v>28885</v>
      </c>
      <c r="K6" s="48">
        <f t="shared" si="1"/>
        <v>29502</v>
      </c>
      <c r="L6" s="48">
        <f t="shared" si="1"/>
        <v>33461</v>
      </c>
      <c r="M6" s="48">
        <f t="shared" si="1"/>
        <v>37191</v>
      </c>
      <c r="N6" s="48">
        <f t="shared" si="1"/>
        <v>36972</v>
      </c>
      <c r="O6" s="48">
        <f t="shared" si="1"/>
        <v>43253</v>
      </c>
      <c r="P6" s="48">
        <f t="shared" si="1"/>
        <v>32799</v>
      </c>
      <c r="Q6" s="48">
        <f t="shared" si="1"/>
        <v>39452</v>
      </c>
      <c r="R6" s="48">
        <f t="shared" si="1"/>
        <v>42839</v>
      </c>
      <c r="S6" s="48">
        <f t="shared" si="1"/>
        <v>41310</v>
      </c>
      <c r="T6" s="48">
        <f t="shared" si="1"/>
        <v>40833</v>
      </c>
      <c r="U6" s="48">
        <f t="shared" si="1"/>
        <v>35940</v>
      </c>
      <c r="V6" s="48">
        <f t="shared" si="1"/>
        <v>28175</v>
      </c>
      <c r="W6" s="48">
        <f t="shared" si="1"/>
        <v>25298</v>
      </c>
      <c r="X6" s="48">
        <f t="shared" si="1"/>
        <v>30458</v>
      </c>
      <c r="Y6" s="48">
        <f t="shared" si="1"/>
        <v>38015</v>
      </c>
      <c r="Z6" s="48">
        <f t="shared" si="1"/>
        <v>36085</v>
      </c>
      <c r="AA6" s="48">
        <f t="shared" si="1"/>
        <v>26672</v>
      </c>
      <c r="AB6" s="48">
        <f t="shared" si="1"/>
        <v>34421</v>
      </c>
      <c r="AC6" s="48">
        <f t="shared" si="1"/>
        <v>56735</v>
      </c>
      <c r="AD6" s="57"/>
    </row>
    <row r="7" spans="1:30" x14ac:dyDescent="0.25">
      <c r="A7" s="37" t="str" cm="1">
        <f t="array" ref="A7:AC8">_xlfn._xlws.FILTER('Output Prices'!A9:AC112, 'Output Prices'!A9:A112="D", "nothing")</f>
        <v>D</v>
      </c>
      <c r="B7" s="36" t="str">
        <v>CPA_D351</v>
      </c>
      <c r="C7" t="str">
        <v>Electricity, transmission and distribution</v>
      </c>
      <c r="D7">
        <v>27699</v>
      </c>
      <c r="E7">
        <v>28801</v>
      </c>
      <c r="F7">
        <v>30634</v>
      </c>
      <c r="G7">
        <v>32230</v>
      </c>
      <c r="H7">
        <v>28042</v>
      </c>
      <c r="I7">
        <v>28771</v>
      </c>
      <c r="J7">
        <v>30300</v>
      </c>
      <c r="K7">
        <v>32135</v>
      </c>
      <c r="L7">
        <v>35655</v>
      </c>
      <c r="M7">
        <v>44867</v>
      </c>
      <c r="N7">
        <v>46971</v>
      </c>
      <c r="O7">
        <v>54440</v>
      </c>
      <c r="P7">
        <v>58013</v>
      </c>
      <c r="Q7">
        <v>62148</v>
      </c>
      <c r="R7">
        <v>64855</v>
      </c>
      <c r="S7">
        <v>67387</v>
      </c>
      <c r="T7">
        <v>70508</v>
      </c>
      <c r="U7">
        <v>73376</v>
      </c>
      <c r="V7">
        <v>71085</v>
      </c>
      <c r="W7">
        <v>72452</v>
      </c>
      <c r="X7">
        <v>73453</v>
      </c>
      <c r="Y7">
        <v>78012</v>
      </c>
      <c r="Z7">
        <v>81241</v>
      </c>
      <c r="AA7">
        <v>77672</v>
      </c>
      <c r="AB7">
        <v>88985</v>
      </c>
      <c r="AC7">
        <v>133643</v>
      </c>
      <c r="AD7" s="57"/>
    </row>
    <row r="8" spans="1:30" x14ac:dyDescent="0.25">
      <c r="A8" s="37" t="str">
        <v>D</v>
      </c>
      <c r="B8" s="36" t="str">
        <v>CPA_D352_3</v>
      </c>
      <c r="C8" t="str">
        <v xml:space="preserve">Gas; distribution of gaseous fuels through mains; steam and air conditioning supply    </v>
      </c>
      <c r="D8">
        <v>11282</v>
      </c>
      <c r="E8">
        <v>12214</v>
      </c>
      <c r="F8">
        <v>12183</v>
      </c>
      <c r="G8">
        <v>12502</v>
      </c>
      <c r="H8">
        <v>13902</v>
      </c>
      <c r="I8">
        <v>14261</v>
      </c>
      <c r="J8">
        <v>14831</v>
      </c>
      <c r="K8">
        <v>14529</v>
      </c>
      <c r="L8">
        <v>21479</v>
      </c>
      <c r="M8">
        <v>25879</v>
      </c>
      <c r="N8">
        <v>29067</v>
      </c>
      <c r="O8">
        <v>34057</v>
      </c>
      <c r="P8">
        <v>32197</v>
      </c>
      <c r="Q8">
        <v>36314</v>
      </c>
      <c r="R8">
        <v>37132</v>
      </c>
      <c r="S8">
        <v>41831</v>
      </c>
      <c r="T8">
        <v>44828</v>
      </c>
      <c r="U8">
        <v>42175</v>
      </c>
      <c r="V8">
        <v>41835</v>
      </c>
      <c r="W8">
        <v>39663</v>
      </c>
      <c r="X8">
        <v>40671</v>
      </c>
      <c r="Y8">
        <v>41538</v>
      </c>
      <c r="Z8">
        <v>40645</v>
      </c>
      <c r="AA8">
        <v>36495</v>
      </c>
      <c r="AB8">
        <v>50088</v>
      </c>
      <c r="AC8">
        <v>98945</v>
      </c>
      <c r="AD8" s="57"/>
    </row>
    <row r="9" spans="1:30" x14ac:dyDescent="0.25">
      <c r="A9" s="37" t="s">
        <v>589</v>
      </c>
      <c r="B9" s="58"/>
      <c r="C9" s="57"/>
      <c r="D9" s="48">
        <f>SUM(D7:D8)</f>
        <v>38981</v>
      </c>
      <c r="E9" s="48">
        <f t="shared" ref="E9:AC9" si="2">SUM(E7:E8)</f>
        <v>41015</v>
      </c>
      <c r="F9" s="48">
        <f t="shared" si="2"/>
        <v>42817</v>
      </c>
      <c r="G9" s="48">
        <f t="shared" si="2"/>
        <v>44732</v>
      </c>
      <c r="H9" s="48">
        <f t="shared" si="2"/>
        <v>41944</v>
      </c>
      <c r="I9" s="48">
        <f t="shared" si="2"/>
        <v>43032</v>
      </c>
      <c r="J9" s="48">
        <f t="shared" si="2"/>
        <v>45131</v>
      </c>
      <c r="K9" s="48">
        <f t="shared" si="2"/>
        <v>46664</v>
      </c>
      <c r="L9" s="48">
        <f t="shared" si="2"/>
        <v>57134</v>
      </c>
      <c r="M9" s="48">
        <f t="shared" si="2"/>
        <v>70746</v>
      </c>
      <c r="N9" s="48">
        <f t="shared" si="2"/>
        <v>76038</v>
      </c>
      <c r="O9" s="48">
        <f t="shared" si="2"/>
        <v>88497</v>
      </c>
      <c r="P9" s="48">
        <f t="shared" si="2"/>
        <v>90210</v>
      </c>
      <c r="Q9" s="48">
        <f t="shared" si="2"/>
        <v>98462</v>
      </c>
      <c r="R9" s="48">
        <f t="shared" si="2"/>
        <v>101987</v>
      </c>
      <c r="S9" s="48">
        <f t="shared" si="2"/>
        <v>109218</v>
      </c>
      <c r="T9" s="48">
        <f t="shared" si="2"/>
        <v>115336</v>
      </c>
      <c r="U9" s="48">
        <f t="shared" si="2"/>
        <v>115551</v>
      </c>
      <c r="V9" s="48">
        <f t="shared" si="2"/>
        <v>112920</v>
      </c>
      <c r="W9" s="48">
        <f t="shared" si="2"/>
        <v>112115</v>
      </c>
      <c r="X9" s="48">
        <f t="shared" si="2"/>
        <v>114124</v>
      </c>
      <c r="Y9" s="48">
        <f t="shared" si="2"/>
        <v>119550</v>
      </c>
      <c r="Z9" s="48">
        <f t="shared" si="2"/>
        <v>121886</v>
      </c>
      <c r="AA9" s="48">
        <f t="shared" si="2"/>
        <v>114167</v>
      </c>
      <c r="AB9" s="48">
        <f t="shared" si="2"/>
        <v>139073</v>
      </c>
      <c r="AC9" s="48">
        <f t="shared" si="2"/>
        <v>232588</v>
      </c>
      <c r="AD9" s="57"/>
    </row>
    <row r="10" spans="1:30" x14ac:dyDescent="0.25">
      <c r="A10" s="37" t="str" cm="1">
        <f t="array" ref="A10:AC13">_xlfn._xlws.FILTER('Output Prices'!A10:AC113, 'Output Prices'!A10:A113="E", "nothing")</f>
        <v>E</v>
      </c>
      <c r="B10" s="36" t="str">
        <v>CPA_E36</v>
      </c>
      <c r="C10" t="str">
        <v xml:space="preserve">Natural water; water treatment and supply services         </v>
      </c>
      <c r="D10">
        <v>5236</v>
      </c>
      <c r="E10">
        <v>5603</v>
      </c>
      <c r="F10">
        <v>5677</v>
      </c>
      <c r="G10">
        <v>5736</v>
      </c>
      <c r="H10">
        <v>5892</v>
      </c>
      <c r="I10">
        <v>6105</v>
      </c>
      <c r="J10">
        <v>6496</v>
      </c>
      <c r="K10">
        <v>6941</v>
      </c>
      <c r="L10">
        <v>7382</v>
      </c>
      <c r="M10">
        <v>7602</v>
      </c>
      <c r="N10">
        <v>8166</v>
      </c>
      <c r="O10">
        <v>8149</v>
      </c>
      <c r="P10">
        <v>8162</v>
      </c>
      <c r="Q10">
        <v>8291</v>
      </c>
      <c r="R10">
        <v>8527</v>
      </c>
      <c r="S10">
        <v>8820</v>
      </c>
      <c r="T10">
        <v>9390</v>
      </c>
      <c r="U10">
        <v>9299</v>
      </c>
      <c r="V10">
        <v>9286</v>
      </c>
      <c r="W10">
        <v>9679</v>
      </c>
      <c r="X10">
        <v>9965</v>
      </c>
      <c r="Y10">
        <v>10958</v>
      </c>
      <c r="Z10">
        <v>11041</v>
      </c>
      <c r="AA10">
        <v>10545</v>
      </c>
      <c r="AB10">
        <v>10900</v>
      </c>
      <c r="AC10">
        <v>11253</v>
      </c>
      <c r="AD10" s="57"/>
    </row>
    <row r="11" spans="1:30" x14ac:dyDescent="0.25">
      <c r="A11" s="37" t="str">
        <v>E</v>
      </c>
      <c r="B11" s="36" t="str">
        <v>CPA_E37</v>
      </c>
      <c r="C11" t="str">
        <v xml:space="preserve">Sewerage services; sewage sludge            </v>
      </c>
      <c r="D11">
        <v>4252</v>
      </c>
      <c r="E11">
        <v>4792</v>
      </c>
      <c r="F11">
        <v>4946</v>
      </c>
      <c r="G11">
        <v>5343</v>
      </c>
      <c r="H11">
        <v>5513</v>
      </c>
      <c r="I11">
        <v>5849</v>
      </c>
      <c r="J11">
        <v>6129</v>
      </c>
      <c r="K11">
        <v>6470</v>
      </c>
      <c r="L11">
        <v>7070</v>
      </c>
      <c r="M11">
        <v>7423</v>
      </c>
      <c r="N11">
        <v>7698</v>
      </c>
      <c r="O11">
        <v>7989</v>
      </c>
      <c r="P11">
        <v>8415</v>
      </c>
      <c r="Q11">
        <v>8522</v>
      </c>
      <c r="R11">
        <v>8627</v>
      </c>
      <c r="S11">
        <v>8775</v>
      </c>
      <c r="T11">
        <v>9162</v>
      </c>
      <c r="U11">
        <v>9289</v>
      </c>
      <c r="V11">
        <v>9394</v>
      </c>
      <c r="W11">
        <v>9498</v>
      </c>
      <c r="X11">
        <v>9470</v>
      </c>
      <c r="Y11">
        <v>9603</v>
      </c>
      <c r="Z11">
        <v>9733</v>
      </c>
      <c r="AA11">
        <v>9966</v>
      </c>
      <c r="AB11">
        <v>10422</v>
      </c>
      <c r="AC11">
        <v>10603</v>
      </c>
      <c r="AD11" s="57"/>
    </row>
    <row r="12" spans="1:30" x14ac:dyDescent="0.25">
      <c r="A12" s="37" t="str">
        <v>E</v>
      </c>
      <c r="B12" s="36" t="str">
        <v>CPA_E38</v>
      </c>
      <c r="C12" t="str">
        <v xml:space="preserve">Waste collection, treatment and disposal services; materials recovery services       </v>
      </c>
      <c r="D12">
        <v>8617</v>
      </c>
      <c r="E12">
        <v>9471</v>
      </c>
      <c r="F12">
        <v>9924</v>
      </c>
      <c r="G12">
        <v>10178</v>
      </c>
      <c r="H12">
        <v>10738</v>
      </c>
      <c r="I12">
        <v>11916</v>
      </c>
      <c r="J12">
        <v>13223</v>
      </c>
      <c r="K12">
        <v>14035</v>
      </c>
      <c r="L12">
        <v>15383</v>
      </c>
      <c r="M12">
        <v>16343</v>
      </c>
      <c r="N12">
        <v>16905</v>
      </c>
      <c r="O12">
        <v>17630</v>
      </c>
      <c r="P12">
        <v>16956</v>
      </c>
      <c r="Q12">
        <v>18649</v>
      </c>
      <c r="R12">
        <v>19194</v>
      </c>
      <c r="S12">
        <v>18356</v>
      </c>
      <c r="T12">
        <v>18726</v>
      </c>
      <c r="U12">
        <v>18622</v>
      </c>
      <c r="V12">
        <v>18190</v>
      </c>
      <c r="W12">
        <v>18474</v>
      </c>
      <c r="X12">
        <v>20041</v>
      </c>
      <c r="Y12">
        <v>20466</v>
      </c>
      <c r="Z12">
        <v>21393</v>
      </c>
      <c r="AA12">
        <v>20706</v>
      </c>
      <c r="AB12">
        <v>22745</v>
      </c>
      <c r="AC12">
        <v>25009</v>
      </c>
      <c r="AD12" s="57"/>
    </row>
    <row r="13" spans="1:30" x14ac:dyDescent="0.25">
      <c r="A13" s="37" t="str">
        <v>E</v>
      </c>
      <c r="B13" s="36" t="str">
        <v>CPA_E39</v>
      </c>
      <c r="C13" t="str">
        <v xml:space="preserve">Remediation services and other waste management services         </v>
      </c>
      <c r="D13">
        <v>99</v>
      </c>
      <c r="E13">
        <v>111</v>
      </c>
      <c r="F13">
        <v>118</v>
      </c>
      <c r="G13">
        <v>117</v>
      </c>
      <c r="H13">
        <v>136</v>
      </c>
      <c r="I13">
        <v>141</v>
      </c>
      <c r="J13">
        <v>142</v>
      </c>
      <c r="K13">
        <v>143</v>
      </c>
      <c r="L13">
        <v>155</v>
      </c>
      <c r="M13">
        <v>160</v>
      </c>
      <c r="N13">
        <v>167</v>
      </c>
      <c r="O13">
        <v>157</v>
      </c>
      <c r="P13">
        <v>150</v>
      </c>
      <c r="Q13">
        <v>221</v>
      </c>
      <c r="R13">
        <v>196</v>
      </c>
      <c r="S13">
        <v>322</v>
      </c>
      <c r="T13">
        <v>403</v>
      </c>
      <c r="U13">
        <v>547</v>
      </c>
      <c r="V13">
        <v>532</v>
      </c>
      <c r="W13">
        <v>637</v>
      </c>
      <c r="X13">
        <v>757</v>
      </c>
      <c r="Y13">
        <v>797</v>
      </c>
      <c r="Z13">
        <v>753</v>
      </c>
      <c r="AA13">
        <v>880</v>
      </c>
      <c r="AB13">
        <v>1098</v>
      </c>
      <c r="AC13">
        <v>1115</v>
      </c>
      <c r="AD13" s="57"/>
    </row>
    <row r="14" spans="1:30" x14ac:dyDescent="0.25">
      <c r="A14" s="37" t="s">
        <v>590</v>
      </c>
      <c r="B14" s="58"/>
      <c r="C14" s="57"/>
      <c r="D14" s="48">
        <f>SUM(D10:D13)</f>
        <v>18204</v>
      </c>
      <c r="E14" s="48">
        <f t="shared" ref="E14:AC14" si="3">SUM(E10:E13)</f>
        <v>19977</v>
      </c>
      <c r="F14" s="48">
        <f t="shared" si="3"/>
        <v>20665</v>
      </c>
      <c r="G14" s="48">
        <f t="shared" si="3"/>
        <v>21374</v>
      </c>
      <c r="H14" s="48">
        <f t="shared" si="3"/>
        <v>22279</v>
      </c>
      <c r="I14" s="48">
        <f t="shared" si="3"/>
        <v>24011</v>
      </c>
      <c r="J14" s="48">
        <f t="shared" si="3"/>
        <v>25990</v>
      </c>
      <c r="K14" s="48">
        <f t="shared" si="3"/>
        <v>27589</v>
      </c>
      <c r="L14" s="48">
        <f t="shared" si="3"/>
        <v>29990</v>
      </c>
      <c r="M14" s="48">
        <f t="shared" si="3"/>
        <v>31528</v>
      </c>
      <c r="N14" s="48">
        <f t="shared" si="3"/>
        <v>32936</v>
      </c>
      <c r="O14" s="48">
        <f t="shared" si="3"/>
        <v>33925</v>
      </c>
      <c r="P14" s="48">
        <f t="shared" si="3"/>
        <v>33683</v>
      </c>
      <c r="Q14" s="48">
        <f t="shared" si="3"/>
        <v>35683</v>
      </c>
      <c r="R14" s="48">
        <f t="shared" si="3"/>
        <v>36544</v>
      </c>
      <c r="S14" s="48">
        <f t="shared" si="3"/>
        <v>36273</v>
      </c>
      <c r="T14" s="48">
        <f t="shared" si="3"/>
        <v>37681</v>
      </c>
      <c r="U14" s="48">
        <f t="shared" si="3"/>
        <v>37757</v>
      </c>
      <c r="V14" s="48">
        <f t="shared" si="3"/>
        <v>37402</v>
      </c>
      <c r="W14" s="48">
        <f t="shared" si="3"/>
        <v>38288</v>
      </c>
      <c r="X14" s="48">
        <f t="shared" si="3"/>
        <v>40233</v>
      </c>
      <c r="Y14" s="48">
        <f t="shared" si="3"/>
        <v>41824</v>
      </c>
      <c r="Z14" s="48">
        <f t="shared" si="3"/>
        <v>42920</v>
      </c>
      <c r="AA14" s="48">
        <f t="shared" si="3"/>
        <v>42097</v>
      </c>
      <c r="AB14" s="48">
        <f t="shared" si="3"/>
        <v>45165</v>
      </c>
      <c r="AC14" s="48">
        <f t="shared" si="3"/>
        <v>47980</v>
      </c>
      <c r="AD14" s="57"/>
    </row>
    <row r="15" spans="1:30" x14ac:dyDescent="0.25">
      <c r="A15" s="37" t="s">
        <v>591</v>
      </c>
      <c r="B15" s="56"/>
      <c r="C15" s="55"/>
      <c r="D15">
        <f>SUM(D14,D9,D6)</f>
        <v>80041</v>
      </c>
      <c r="E15">
        <f t="shared" ref="E15:AC15" si="4">SUM(E14,E9,E6)</f>
        <v>81061</v>
      </c>
      <c r="F15">
        <f t="shared" si="4"/>
        <v>85419</v>
      </c>
      <c r="G15">
        <f t="shared" si="4"/>
        <v>95801</v>
      </c>
      <c r="H15">
        <f t="shared" si="4"/>
        <v>94101</v>
      </c>
      <c r="I15">
        <f t="shared" si="4"/>
        <v>95186</v>
      </c>
      <c r="J15">
        <f t="shared" si="4"/>
        <v>100006</v>
      </c>
      <c r="K15">
        <f t="shared" si="4"/>
        <v>103755</v>
      </c>
      <c r="L15">
        <f t="shared" si="4"/>
        <v>120585</v>
      </c>
      <c r="M15">
        <f t="shared" si="4"/>
        <v>139465</v>
      </c>
      <c r="N15">
        <f t="shared" si="4"/>
        <v>145946</v>
      </c>
      <c r="O15">
        <f t="shared" si="4"/>
        <v>165675</v>
      </c>
      <c r="P15">
        <f t="shared" si="4"/>
        <v>156692</v>
      </c>
      <c r="Q15">
        <f t="shared" si="4"/>
        <v>173597</v>
      </c>
      <c r="R15">
        <f t="shared" si="4"/>
        <v>181370</v>
      </c>
      <c r="S15">
        <f t="shared" si="4"/>
        <v>186801</v>
      </c>
      <c r="T15">
        <f t="shared" si="4"/>
        <v>193850</v>
      </c>
      <c r="U15">
        <f t="shared" si="4"/>
        <v>189248</v>
      </c>
      <c r="V15">
        <f t="shared" si="4"/>
        <v>178497</v>
      </c>
      <c r="W15">
        <f t="shared" si="4"/>
        <v>175701</v>
      </c>
      <c r="X15">
        <f t="shared" si="4"/>
        <v>184815</v>
      </c>
      <c r="Y15">
        <f t="shared" si="4"/>
        <v>199389</v>
      </c>
      <c r="Z15">
        <f t="shared" si="4"/>
        <v>200891</v>
      </c>
      <c r="AA15">
        <f t="shared" si="4"/>
        <v>182936</v>
      </c>
      <c r="AB15">
        <f t="shared" si="4"/>
        <v>218659</v>
      </c>
      <c r="AC15">
        <f t="shared" si="4"/>
        <v>337303</v>
      </c>
      <c r="AD15" s="57"/>
    </row>
    <row r="16" spans="1:30" x14ac:dyDescent="0.25">
      <c r="A16" s="37" t="s">
        <v>592</v>
      </c>
      <c r="B16" s="51"/>
      <c r="C16" s="53"/>
      <c r="D16" s="33">
        <f>D6/D15</f>
        <v>0.28555365375245184</v>
      </c>
      <c r="E16" s="33">
        <f t="shared" ref="E16:AC16" si="5">E6/E15</f>
        <v>0.24757898372830336</v>
      </c>
      <c r="F16" s="33">
        <f t="shared" si="5"/>
        <v>0.25681639916177901</v>
      </c>
      <c r="G16" s="33">
        <f t="shared" si="5"/>
        <v>0.30996544921242991</v>
      </c>
      <c r="H16" s="33">
        <f t="shared" si="5"/>
        <v>0.31750990956525438</v>
      </c>
      <c r="I16" s="33">
        <f t="shared" si="5"/>
        <v>0.29566322778559873</v>
      </c>
      <c r="J16" s="33">
        <f t="shared" si="5"/>
        <v>0.28883267003979762</v>
      </c>
      <c r="K16" s="33">
        <f t="shared" si="5"/>
        <v>0.28434292323261529</v>
      </c>
      <c r="L16" s="33">
        <f t="shared" si="5"/>
        <v>0.27748890823900152</v>
      </c>
      <c r="M16" s="33">
        <f t="shared" si="5"/>
        <v>0.26666905675259028</v>
      </c>
      <c r="N16" s="33">
        <f t="shared" si="5"/>
        <v>0.25332657284201004</v>
      </c>
      <c r="O16" s="33">
        <f t="shared" si="5"/>
        <v>0.26107137467934211</v>
      </c>
      <c r="P16" s="33">
        <f t="shared" si="5"/>
        <v>0.20932147142164245</v>
      </c>
      <c r="Q16" s="33">
        <f t="shared" si="5"/>
        <v>0.22726199185469795</v>
      </c>
      <c r="R16" s="33">
        <f t="shared" si="5"/>
        <v>0.23619672492694491</v>
      </c>
      <c r="S16" s="33">
        <f t="shared" si="5"/>
        <v>0.2211444264217001</v>
      </c>
      <c r="T16" s="33">
        <f t="shared" si="5"/>
        <v>0.21064224916172297</v>
      </c>
      <c r="U16" s="33">
        <f t="shared" si="5"/>
        <v>0.18990953669259383</v>
      </c>
      <c r="V16" s="33">
        <f t="shared" si="5"/>
        <v>0.15784579012532424</v>
      </c>
      <c r="W16" s="33">
        <f t="shared" si="5"/>
        <v>0.14398324426155798</v>
      </c>
      <c r="X16" s="33">
        <f t="shared" si="5"/>
        <v>0.16480264047831616</v>
      </c>
      <c r="Y16" s="33">
        <f t="shared" si="5"/>
        <v>0.19065745853582694</v>
      </c>
      <c r="Z16" s="33">
        <f t="shared" si="5"/>
        <v>0.1796247716423334</v>
      </c>
      <c r="AA16" s="33">
        <f t="shared" si="5"/>
        <v>0.14579962391218787</v>
      </c>
      <c r="AB16" s="33">
        <f t="shared" si="5"/>
        <v>0.1574186290068097</v>
      </c>
      <c r="AC16" s="33">
        <f t="shared" si="5"/>
        <v>0.16820188376622799</v>
      </c>
      <c r="AD16" s="57"/>
    </row>
    <row r="17" spans="1:30" x14ac:dyDescent="0.25">
      <c r="A17" s="37" t="s">
        <v>593</v>
      </c>
      <c r="B17" s="51"/>
      <c r="C17" s="53"/>
      <c r="D17" s="33">
        <f>D9/D15</f>
        <v>0.48701290588573354</v>
      </c>
      <c r="E17" s="33">
        <f t="shared" ref="E17:AC17" si="6">E9/E15</f>
        <v>0.50597698029878735</v>
      </c>
      <c r="F17" s="33">
        <f t="shared" si="6"/>
        <v>0.50125850220676904</v>
      </c>
      <c r="G17" s="33">
        <f t="shared" si="6"/>
        <v>0.46692623250279225</v>
      </c>
      <c r="H17" s="33">
        <f t="shared" si="6"/>
        <v>0.44573383917280368</v>
      </c>
      <c r="I17" s="33">
        <f t="shared" si="6"/>
        <v>0.45208328955938898</v>
      </c>
      <c r="J17" s="33">
        <f t="shared" si="6"/>
        <v>0.45128292302461853</v>
      </c>
      <c r="K17" s="33">
        <f t="shared" si="6"/>
        <v>0.44975181918943663</v>
      </c>
      <c r="L17" s="33">
        <f t="shared" si="6"/>
        <v>0.47380685823278185</v>
      </c>
      <c r="M17" s="33">
        <f t="shared" si="6"/>
        <v>0.50726705625067225</v>
      </c>
      <c r="N17" s="33">
        <f t="shared" si="6"/>
        <v>0.52100091814780813</v>
      </c>
      <c r="O17" s="33">
        <f t="shared" si="6"/>
        <v>0.53416025350837482</v>
      </c>
      <c r="P17" s="33">
        <f t="shared" si="6"/>
        <v>0.57571541623056699</v>
      </c>
      <c r="Q17" s="33">
        <f t="shared" si="6"/>
        <v>0.56718722097732099</v>
      </c>
      <c r="R17" s="33">
        <f t="shared" si="6"/>
        <v>0.56231460550256385</v>
      </c>
      <c r="S17" s="33">
        <f t="shared" si="6"/>
        <v>0.58467567090111938</v>
      </c>
      <c r="T17" s="33">
        <f t="shared" si="6"/>
        <v>0.59497549651792625</v>
      </c>
      <c r="U17" s="33">
        <f t="shared" si="6"/>
        <v>0.6105797683462969</v>
      </c>
      <c r="V17" s="33">
        <f t="shared" si="6"/>
        <v>0.63261567421301201</v>
      </c>
      <c r="W17" s="33">
        <f t="shared" si="6"/>
        <v>0.63810109219640188</v>
      </c>
      <c r="X17" s="33">
        <f t="shared" si="6"/>
        <v>0.61750399047696347</v>
      </c>
      <c r="Y17" s="33">
        <f t="shared" si="6"/>
        <v>0.59958172216120242</v>
      </c>
      <c r="Z17" s="33">
        <f t="shared" si="6"/>
        <v>0.6067270310765539</v>
      </c>
      <c r="AA17" s="33">
        <f t="shared" si="6"/>
        <v>0.62408164604014515</v>
      </c>
      <c r="AB17" s="33">
        <f t="shared" si="6"/>
        <v>0.63602687289340942</v>
      </c>
      <c r="AC17" s="33">
        <f t="shared" si="6"/>
        <v>0.68955212375816399</v>
      </c>
      <c r="AD17" s="57"/>
    </row>
    <row r="18" spans="1:30" x14ac:dyDescent="0.25">
      <c r="A18" s="37" t="s">
        <v>594</v>
      </c>
      <c r="B18" s="51"/>
      <c r="C18" s="53"/>
      <c r="D18" s="33">
        <f>D14/D15</f>
        <v>0.22743344036181457</v>
      </c>
      <c r="E18" s="33">
        <f t="shared" ref="E18:AC18" si="7">E14/E15</f>
        <v>0.24644403597290929</v>
      </c>
      <c r="F18" s="33">
        <f t="shared" si="7"/>
        <v>0.24192509863145201</v>
      </c>
      <c r="G18" s="33">
        <f t="shared" si="7"/>
        <v>0.22310831828477781</v>
      </c>
      <c r="H18" s="33">
        <f t="shared" si="7"/>
        <v>0.23675625126194197</v>
      </c>
      <c r="I18" s="33">
        <f t="shared" si="7"/>
        <v>0.2522534826550123</v>
      </c>
      <c r="J18" s="33">
        <f t="shared" si="7"/>
        <v>0.25988440693558384</v>
      </c>
      <c r="K18" s="33">
        <f t="shared" si="7"/>
        <v>0.26590525757794803</v>
      </c>
      <c r="L18" s="33">
        <f t="shared" si="7"/>
        <v>0.24870423352821661</v>
      </c>
      <c r="M18" s="33">
        <f t="shared" si="7"/>
        <v>0.22606388699673755</v>
      </c>
      <c r="N18" s="33">
        <f t="shared" si="7"/>
        <v>0.22567250901018185</v>
      </c>
      <c r="O18" s="33">
        <f t="shared" si="7"/>
        <v>0.20476837181228308</v>
      </c>
      <c r="P18" s="33">
        <f t="shared" si="7"/>
        <v>0.21496311234779056</v>
      </c>
      <c r="Q18" s="33">
        <f t="shared" si="7"/>
        <v>0.205550787167981</v>
      </c>
      <c r="R18" s="33">
        <f t="shared" si="7"/>
        <v>0.20148866957049127</v>
      </c>
      <c r="S18" s="33">
        <f t="shared" si="7"/>
        <v>0.19417990267718052</v>
      </c>
      <c r="T18" s="33">
        <f t="shared" si="7"/>
        <v>0.19438225432035078</v>
      </c>
      <c r="U18" s="33">
        <f t="shared" si="7"/>
        <v>0.19951069496110924</v>
      </c>
      <c r="V18" s="33">
        <f t="shared" si="7"/>
        <v>0.20953853566166378</v>
      </c>
      <c r="W18" s="33">
        <f t="shared" si="7"/>
        <v>0.21791566354204017</v>
      </c>
      <c r="X18" s="33">
        <f t="shared" si="7"/>
        <v>0.21769336904472039</v>
      </c>
      <c r="Y18" s="33">
        <f t="shared" si="7"/>
        <v>0.20976081930297058</v>
      </c>
      <c r="Z18" s="33">
        <f t="shared" si="7"/>
        <v>0.21364819728111265</v>
      </c>
      <c r="AA18" s="33">
        <f t="shared" si="7"/>
        <v>0.23011873004766695</v>
      </c>
      <c r="AB18" s="33">
        <f t="shared" si="7"/>
        <v>0.20655449809978094</v>
      </c>
      <c r="AC18" s="33">
        <f t="shared" si="7"/>
        <v>0.14224599247560799</v>
      </c>
      <c r="AD18" s="57"/>
    </row>
    <row r="19" spans="1:30" ht="26.25" x14ac:dyDescent="0.25">
      <c r="A19" s="49" t="s">
        <v>597</v>
      </c>
      <c r="B19" s="50"/>
      <c r="C19" s="54"/>
      <c r="D19" s="25">
        <v>214.4</v>
      </c>
      <c r="E19" s="25">
        <v>213.8</v>
      </c>
      <c r="F19" s="25">
        <v>227.6</v>
      </c>
      <c r="G19" s="25">
        <v>226.3</v>
      </c>
      <c r="H19" s="25">
        <v>212.8</v>
      </c>
      <c r="I19" s="25">
        <v>211.1</v>
      </c>
      <c r="J19" s="25">
        <v>200.1</v>
      </c>
      <c r="K19" s="25">
        <v>186.1</v>
      </c>
      <c r="L19" s="25">
        <v>174.4</v>
      </c>
      <c r="M19" s="25">
        <v>163.80000000000001</v>
      </c>
      <c r="N19" s="25">
        <v>158.4</v>
      </c>
      <c r="O19" s="25">
        <v>151.9</v>
      </c>
      <c r="P19" s="25">
        <v>135.80000000000001</v>
      </c>
      <c r="Q19" s="25">
        <v>132.5</v>
      </c>
      <c r="R19" s="25">
        <v>114.4</v>
      </c>
      <c r="S19" s="25">
        <v>100.6</v>
      </c>
      <c r="T19" s="25">
        <v>95.1</v>
      </c>
      <c r="U19" s="25">
        <v>94.4</v>
      </c>
      <c r="V19" s="25">
        <v>96.5</v>
      </c>
      <c r="W19" s="25">
        <v>94.3</v>
      </c>
      <c r="X19" s="25">
        <v>95</v>
      </c>
      <c r="Y19" s="25">
        <v>100</v>
      </c>
      <c r="Z19" s="25">
        <v>99.2</v>
      </c>
      <c r="AA19" s="57"/>
      <c r="AB19" s="57"/>
      <c r="AC19" s="57"/>
      <c r="AD19" s="57"/>
    </row>
    <row r="20" spans="1:30" ht="26.25" x14ac:dyDescent="0.25">
      <c r="A20" s="49" t="s">
        <v>595</v>
      </c>
      <c r="B20" s="50"/>
      <c r="C20" s="54"/>
      <c r="D20" s="25">
        <v>85.4</v>
      </c>
      <c r="E20" s="25">
        <v>91.5</v>
      </c>
      <c r="F20" s="25">
        <v>110.1</v>
      </c>
      <c r="G20" s="25">
        <v>93.7</v>
      </c>
      <c r="H20" s="25">
        <v>125</v>
      </c>
      <c r="I20" s="25">
        <v>115.7</v>
      </c>
      <c r="J20" s="25">
        <v>131</v>
      </c>
      <c r="K20" s="25">
        <v>115</v>
      </c>
      <c r="L20" s="25">
        <v>92.8</v>
      </c>
      <c r="M20" s="25">
        <v>102.8</v>
      </c>
      <c r="N20" s="25">
        <v>97.4</v>
      </c>
      <c r="O20" s="25">
        <v>88.6</v>
      </c>
      <c r="P20" s="25">
        <v>90.2</v>
      </c>
      <c r="Q20" s="25">
        <v>84.7</v>
      </c>
      <c r="R20" s="25">
        <v>76.900000000000006</v>
      </c>
      <c r="S20" s="25">
        <v>81.400000000000006</v>
      </c>
      <c r="T20" s="25">
        <v>87.4</v>
      </c>
      <c r="U20" s="25">
        <v>79</v>
      </c>
      <c r="V20" s="25">
        <v>97.9</v>
      </c>
      <c r="W20" s="25">
        <v>99.7</v>
      </c>
      <c r="X20" s="25">
        <v>94</v>
      </c>
      <c r="Y20" s="25">
        <v>89</v>
      </c>
      <c r="Z20" s="25">
        <v>100</v>
      </c>
      <c r="AA20" s="25">
        <v>105</v>
      </c>
      <c r="AB20" s="25">
        <v>71.3</v>
      </c>
      <c r="AC20" s="25">
        <v>63.4</v>
      </c>
      <c r="AD20" s="57"/>
    </row>
    <row r="21" spans="1:30" ht="26.25" x14ac:dyDescent="0.25">
      <c r="A21" s="49" t="s">
        <v>596</v>
      </c>
      <c r="B21" s="50"/>
      <c r="C21" s="54"/>
      <c r="D21" s="25">
        <v>111</v>
      </c>
      <c r="E21" s="25">
        <v>110.2</v>
      </c>
      <c r="F21" s="25">
        <v>102.7</v>
      </c>
      <c r="G21" s="25">
        <v>108.2</v>
      </c>
      <c r="H21" s="25">
        <v>108</v>
      </c>
      <c r="I21" s="25">
        <v>104.3</v>
      </c>
      <c r="J21" s="25">
        <v>108.2</v>
      </c>
      <c r="K21" s="25">
        <v>100.7</v>
      </c>
      <c r="L21" s="25">
        <v>104</v>
      </c>
      <c r="M21" s="25">
        <v>96</v>
      </c>
      <c r="N21" s="25">
        <v>95</v>
      </c>
      <c r="O21" s="25">
        <v>94.6</v>
      </c>
      <c r="P21" s="25">
        <v>97</v>
      </c>
      <c r="Q21" s="25">
        <v>92.7</v>
      </c>
      <c r="R21" s="25">
        <v>86.7</v>
      </c>
      <c r="S21" s="25">
        <v>82.8</v>
      </c>
      <c r="T21" s="25">
        <v>82.4</v>
      </c>
      <c r="U21" s="25">
        <v>85.3</v>
      </c>
      <c r="V21" s="25">
        <v>89.2</v>
      </c>
      <c r="W21" s="25">
        <v>91.8</v>
      </c>
      <c r="X21" s="25">
        <v>92.4</v>
      </c>
      <c r="Y21" s="25">
        <v>93.6</v>
      </c>
      <c r="Z21" s="25">
        <v>93.8</v>
      </c>
      <c r="AA21" s="25">
        <v>95.1</v>
      </c>
      <c r="AB21" s="25">
        <v>100.4</v>
      </c>
      <c r="AC21" s="25">
        <v>100</v>
      </c>
      <c r="AD21" s="25">
        <v>97.1</v>
      </c>
    </row>
    <row r="22" spans="1:30" ht="39" x14ac:dyDescent="0.25">
      <c r="A22" s="49" t="s">
        <v>600</v>
      </c>
      <c r="B22" s="60"/>
      <c r="C22" s="60"/>
      <c r="D22">
        <f t="shared" ref="D22:Y22" si="8">$Y$20/$Y$19</f>
        <v>0.89</v>
      </c>
      <c r="E22">
        <f t="shared" si="8"/>
        <v>0.89</v>
      </c>
      <c r="F22">
        <f t="shared" si="8"/>
        <v>0.89</v>
      </c>
      <c r="G22">
        <f t="shared" si="8"/>
        <v>0.89</v>
      </c>
      <c r="H22">
        <f t="shared" si="8"/>
        <v>0.89</v>
      </c>
      <c r="I22">
        <f t="shared" si="8"/>
        <v>0.89</v>
      </c>
      <c r="J22">
        <f t="shared" si="8"/>
        <v>0.89</v>
      </c>
      <c r="K22">
        <f t="shared" si="8"/>
        <v>0.89</v>
      </c>
      <c r="L22">
        <f t="shared" si="8"/>
        <v>0.89</v>
      </c>
      <c r="M22">
        <f t="shared" si="8"/>
        <v>0.89</v>
      </c>
      <c r="N22">
        <f t="shared" si="8"/>
        <v>0.89</v>
      </c>
      <c r="O22">
        <f t="shared" si="8"/>
        <v>0.89</v>
      </c>
      <c r="P22">
        <f t="shared" si="8"/>
        <v>0.89</v>
      </c>
      <c r="Q22">
        <f t="shared" si="8"/>
        <v>0.89</v>
      </c>
      <c r="R22">
        <f t="shared" si="8"/>
        <v>0.89</v>
      </c>
      <c r="S22">
        <f t="shared" si="8"/>
        <v>0.89</v>
      </c>
      <c r="T22">
        <f t="shared" si="8"/>
        <v>0.89</v>
      </c>
      <c r="U22">
        <f t="shared" si="8"/>
        <v>0.89</v>
      </c>
      <c r="V22">
        <f t="shared" si="8"/>
        <v>0.89</v>
      </c>
      <c r="W22">
        <f t="shared" si="8"/>
        <v>0.89</v>
      </c>
      <c r="X22">
        <f t="shared" si="8"/>
        <v>0.89</v>
      </c>
      <c r="Y22">
        <f t="shared" si="8"/>
        <v>0.89</v>
      </c>
      <c r="Z22">
        <f>$Y$20/$Y$19</f>
        <v>0.89</v>
      </c>
      <c r="AA22">
        <f>$Y$20/$Y$19</f>
        <v>0.89</v>
      </c>
      <c r="AB22">
        <f>$Y$20/$Y$19</f>
        <v>0.89</v>
      </c>
      <c r="AC22">
        <f>$Y$20/$Y$19</f>
        <v>0.89</v>
      </c>
      <c r="AD22" s="57"/>
    </row>
    <row r="23" spans="1:30" ht="39" x14ac:dyDescent="0.25">
      <c r="A23" s="49" t="s">
        <v>599</v>
      </c>
      <c r="B23" s="61"/>
      <c r="C23" s="60"/>
      <c r="D23">
        <f t="shared" ref="D23:AB23" si="9">$AC$20/$AC$21</f>
        <v>0.63400000000000001</v>
      </c>
      <c r="E23">
        <f t="shared" si="9"/>
        <v>0.63400000000000001</v>
      </c>
      <c r="F23">
        <f t="shared" si="9"/>
        <v>0.63400000000000001</v>
      </c>
      <c r="G23">
        <f t="shared" si="9"/>
        <v>0.63400000000000001</v>
      </c>
      <c r="H23">
        <f t="shared" si="9"/>
        <v>0.63400000000000001</v>
      </c>
      <c r="I23">
        <f t="shared" si="9"/>
        <v>0.63400000000000001</v>
      </c>
      <c r="J23">
        <f t="shared" si="9"/>
        <v>0.63400000000000001</v>
      </c>
      <c r="K23">
        <f t="shared" si="9"/>
        <v>0.63400000000000001</v>
      </c>
      <c r="L23">
        <f t="shared" si="9"/>
        <v>0.63400000000000001</v>
      </c>
      <c r="M23">
        <f t="shared" si="9"/>
        <v>0.63400000000000001</v>
      </c>
      <c r="N23">
        <f t="shared" si="9"/>
        <v>0.63400000000000001</v>
      </c>
      <c r="O23">
        <f t="shared" si="9"/>
        <v>0.63400000000000001</v>
      </c>
      <c r="P23">
        <f t="shared" si="9"/>
        <v>0.63400000000000001</v>
      </c>
      <c r="Q23">
        <f t="shared" si="9"/>
        <v>0.63400000000000001</v>
      </c>
      <c r="R23">
        <f t="shared" si="9"/>
        <v>0.63400000000000001</v>
      </c>
      <c r="S23">
        <f t="shared" si="9"/>
        <v>0.63400000000000001</v>
      </c>
      <c r="T23">
        <f t="shared" si="9"/>
        <v>0.63400000000000001</v>
      </c>
      <c r="U23">
        <f t="shared" si="9"/>
        <v>0.63400000000000001</v>
      </c>
      <c r="V23">
        <f t="shared" si="9"/>
        <v>0.63400000000000001</v>
      </c>
      <c r="W23">
        <f t="shared" si="9"/>
        <v>0.63400000000000001</v>
      </c>
      <c r="X23">
        <f t="shared" si="9"/>
        <v>0.63400000000000001</v>
      </c>
      <c r="Y23">
        <f t="shared" si="9"/>
        <v>0.63400000000000001</v>
      </c>
      <c r="Z23">
        <f t="shared" si="9"/>
        <v>0.63400000000000001</v>
      </c>
      <c r="AA23">
        <f t="shared" si="9"/>
        <v>0.63400000000000001</v>
      </c>
      <c r="AB23">
        <f t="shared" si="9"/>
        <v>0.63400000000000001</v>
      </c>
      <c r="AC23">
        <f>$AC$20/$AC$21</f>
        <v>0.63400000000000001</v>
      </c>
      <c r="AD23">
        <f>$AC$20/$AC$21</f>
        <v>0.63400000000000001</v>
      </c>
    </row>
    <row r="24" spans="1:30" ht="26.25" x14ac:dyDescent="0.25">
      <c r="A24" s="49" t="s">
        <v>601</v>
      </c>
      <c r="B24" s="62"/>
      <c r="C24" s="63"/>
      <c r="D24" s="34">
        <f>D22*D19</f>
        <v>190.816</v>
      </c>
      <c r="E24" s="34">
        <f t="shared" ref="E24:Z24" si="10">E22*E19</f>
        <v>190.28200000000001</v>
      </c>
      <c r="F24" s="34">
        <f t="shared" si="10"/>
        <v>202.56399999999999</v>
      </c>
      <c r="G24" s="34">
        <f t="shared" si="10"/>
        <v>201.40700000000001</v>
      </c>
      <c r="H24" s="34">
        <f t="shared" si="10"/>
        <v>189.39200000000002</v>
      </c>
      <c r="I24" s="34">
        <f t="shared" si="10"/>
        <v>187.87899999999999</v>
      </c>
      <c r="J24" s="34">
        <f t="shared" si="10"/>
        <v>178.089</v>
      </c>
      <c r="K24" s="34">
        <f t="shared" si="10"/>
        <v>165.62899999999999</v>
      </c>
      <c r="L24" s="34">
        <f t="shared" si="10"/>
        <v>155.21600000000001</v>
      </c>
      <c r="M24" s="34">
        <f t="shared" si="10"/>
        <v>145.78200000000001</v>
      </c>
      <c r="N24" s="34">
        <f t="shared" si="10"/>
        <v>140.976</v>
      </c>
      <c r="O24" s="34">
        <f t="shared" si="10"/>
        <v>135.191</v>
      </c>
      <c r="P24" s="34">
        <f t="shared" si="10"/>
        <v>120.86200000000001</v>
      </c>
      <c r="Q24" s="34">
        <f t="shared" si="10"/>
        <v>117.925</v>
      </c>
      <c r="R24" s="34">
        <f t="shared" si="10"/>
        <v>101.816</v>
      </c>
      <c r="S24" s="34">
        <f t="shared" si="10"/>
        <v>89.533999999999992</v>
      </c>
      <c r="T24" s="34">
        <f t="shared" si="10"/>
        <v>84.638999999999996</v>
      </c>
      <c r="U24" s="34">
        <f t="shared" si="10"/>
        <v>84.016000000000005</v>
      </c>
      <c r="V24" s="34">
        <f t="shared" si="10"/>
        <v>85.885000000000005</v>
      </c>
      <c r="W24" s="34">
        <f t="shared" si="10"/>
        <v>83.926999999999992</v>
      </c>
      <c r="X24" s="34">
        <f t="shared" si="10"/>
        <v>84.55</v>
      </c>
      <c r="Y24" s="34">
        <f t="shared" si="10"/>
        <v>89</v>
      </c>
      <c r="Z24" s="34">
        <f t="shared" si="10"/>
        <v>88.288000000000011</v>
      </c>
      <c r="AA24" s="57"/>
      <c r="AB24" s="57"/>
      <c r="AC24" s="57"/>
      <c r="AD24" s="57"/>
    </row>
    <row r="25" spans="1:30" ht="26.25" x14ac:dyDescent="0.25">
      <c r="A25" s="49" t="s">
        <v>602</v>
      </c>
      <c r="B25" s="62"/>
      <c r="C25" s="63"/>
      <c r="D25" s="34">
        <f>D23*D21</f>
        <v>70.373999999999995</v>
      </c>
      <c r="E25" s="34">
        <f t="shared" ref="E25:AD25" si="11">E23*E21</f>
        <v>69.866799999999998</v>
      </c>
      <c r="F25" s="34">
        <f t="shared" si="11"/>
        <v>65.111800000000002</v>
      </c>
      <c r="G25" s="34">
        <f t="shared" si="11"/>
        <v>68.598799999999997</v>
      </c>
      <c r="H25" s="34">
        <f t="shared" si="11"/>
        <v>68.471999999999994</v>
      </c>
      <c r="I25" s="34">
        <f t="shared" si="11"/>
        <v>66.126199999999997</v>
      </c>
      <c r="J25" s="34">
        <f t="shared" si="11"/>
        <v>68.598799999999997</v>
      </c>
      <c r="K25" s="34">
        <f t="shared" si="11"/>
        <v>63.843800000000002</v>
      </c>
      <c r="L25" s="34">
        <f t="shared" si="11"/>
        <v>65.936000000000007</v>
      </c>
      <c r="M25" s="34">
        <f t="shared" si="11"/>
        <v>60.864000000000004</v>
      </c>
      <c r="N25" s="34">
        <f t="shared" si="11"/>
        <v>60.230000000000004</v>
      </c>
      <c r="O25" s="34">
        <f t="shared" si="11"/>
        <v>59.976399999999998</v>
      </c>
      <c r="P25" s="34">
        <f t="shared" si="11"/>
        <v>61.497999999999998</v>
      </c>
      <c r="Q25" s="34">
        <f t="shared" si="11"/>
        <v>58.771800000000006</v>
      </c>
      <c r="R25" s="34">
        <f t="shared" si="11"/>
        <v>54.967800000000004</v>
      </c>
      <c r="S25" s="34">
        <f t="shared" si="11"/>
        <v>52.495199999999997</v>
      </c>
      <c r="T25" s="34">
        <f t="shared" si="11"/>
        <v>52.241600000000005</v>
      </c>
      <c r="U25" s="34">
        <f t="shared" si="11"/>
        <v>54.080199999999998</v>
      </c>
      <c r="V25" s="34">
        <f t="shared" si="11"/>
        <v>56.552800000000005</v>
      </c>
      <c r="W25" s="34">
        <f t="shared" si="11"/>
        <v>58.2012</v>
      </c>
      <c r="X25" s="34">
        <f t="shared" si="11"/>
        <v>58.581600000000002</v>
      </c>
      <c r="Y25" s="34">
        <f t="shared" si="11"/>
        <v>59.342399999999998</v>
      </c>
      <c r="Z25" s="34">
        <f t="shared" si="11"/>
        <v>59.469200000000001</v>
      </c>
      <c r="AA25" s="34">
        <f t="shared" si="11"/>
        <v>60.293399999999998</v>
      </c>
      <c r="AB25" s="34">
        <f t="shared" si="11"/>
        <v>63.653600000000004</v>
      </c>
      <c r="AC25" s="34">
        <f t="shared" si="11"/>
        <v>63.4</v>
      </c>
      <c r="AD25" s="34">
        <f t="shared" si="11"/>
        <v>61.561399999999999</v>
      </c>
    </row>
    <row r="26" spans="1:30" ht="26.25" x14ac:dyDescent="0.25">
      <c r="A26" s="49" t="s">
        <v>603</v>
      </c>
      <c r="B26" s="52"/>
      <c r="C26" s="59"/>
      <c r="D26">
        <f>D25*D18+D24*D16+D20*D17</f>
        <v>112.08450908909182</v>
      </c>
      <c r="E26">
        <f t="shared" ref="E26:Z26" si="12">E25*E18+E24*E16+E20*E17</f>
        <v>110.62497405164012</v>
      </c>
      <c r="F26">
        <f t="shared" si="12"/>
        <v>122.96249680984323</v>
      </c>
      <c r="G26">
        <f t="shared" si="12"/>
        <v>121.48516211939332</v>
      </c>
      <c r="H26">
        <f t="shared" si="12"/>
        <v>132.06174072539082</v>
      </c>
      <c r="I26">
        <f t="shared" si="12"/>
        <v>124.53551241989369</v>
      </c>
      <c r="J26">
        <f t="shared" si="12"/>
        <v>128.38374274543526</v>
      </c>
      <c r="K26">
        <f t="shared" si="12"/>
        <v>115.79329532263505</v>
      </c>
      <c r="L26">
        <f t="shared" si="12"/>
        <v>103.4385571671435</v>
      </c>
      <c r="M26">
        <f t="shared" si="12"/>
        <v>104.78175423224465</v>
      </c>
      <c r="N26">
        <f t="shared" si="12"/>
        <v>100.05071157825498</v>
      </c>
      <c r="O26">
        <f t="shared" si="12"/>
        <v>94.90236845027917</v>
      </c>
      <c r="P26">
        <f t="shared" si="12"/>
        <v>90.44834370612412</v>
      </c>
      <c r="Q26">
        <f t="shared" si="12"/>
        <v>86.9212177595235</v>
      </c>
      <c r="R26">
        <f t="shared" si="12"/>
        <v>78.36598779952584</v>
      </c>
      <c r="S26">
        <f t="shared" si="12"/>
        <v>77.58605751361074</v>
      </c>
      <c r="T26">
        <f t="shared" si="12"/>
        <v>79.984247699767877</v>
      </c>
      <c r="U26">
        <f t="shared" si="12"/>
        <v>74.980819619758194</v>
      </c>
      <c r="V26">
        <f t="shared" si="12"/>
        <v>87.339651089934293</v>
      </c>
      <c r="W26">
        <f t="shared" si="12"/>
        <v>88.385713750064028</v>
      </c>
      <c r="X26">
        <f t="shared" si="12"/>
        <v>84.732264225306395</v>
      </c>
      <c r="Y26">
        <f t="shared" si="12"/>
        <v>82.778997525440218</v>
      </c>
      <c r="Z26">
        <f t="shared" si="12"/>
        <v>89.236902320163665</v>
      </c>
      <c r="AA26" s="57"/>
      <c r="AB26" s="57"/>
      <c r="AC26" s="57"/>
      <c r="AD26" s="57"/>
    </row>
    <row r="27" spans="1:30" ht="39" x14ac:dyDescent="0.25">
      <c r="A27" s="49" t="s">
        <v>604</v>
      </c>
      <c r="B27" s="64"/>
      <c r="C27" s="65"/>
      <c r="D27">
        <f>D21*D18+D20*D17+D19*D16</f>
        <v>128.05871740732874</v>
      </c>
      <c r="E27">
        <f t="shared" ref="E27:Z27" si="13">E21*E18+E20*E17+E19*E16</f>
        <v>126.38741318266491</v>
      </c>
      <c r="F27">
        <f t="shared" si="13"/>
        <v>138.48568117163629</v>
      </c>
      <c r="G27">
        <f t="shared" si="13"/>
        <v>138.03648918069749</v>
      </c>
      <c r="H27">
        <f t="shared" si="13"/>
        <v>148.85251378837634</v>
      </c>
      <c r="I27">
        <f t="shared" si="13"/>
        <v>141.03058222847898</v>
      </c>
      <c r="J27">
        <f t="shared" si="13"/>
        <v>145.03297302161872</v>
      </c>
      <c r="K27">
        <f t="shared" si="13"/>
        <v>131.4143366584743</v>
      </c>
      <c r="L27">
        <f t="shared" si="13"/>
        <v>118.22858232781854</v>
      </c>
      <c r="M27">
        <f t="shared" si="13"/>
        <v>117.5295780303302</v>
      </c>
      <c r="N27">
        <f t="shared" si="13"/>
        <v>112.31130692173818</v>
      </c>
      <c r="O27">
        <f t="shared" si="13"/>
        <v>106.35442824807605</v>
      </c>
      <c r="P27">
        <f t="shared" si="13"/>
        <v>101.20680826079189</v>
      </c>
      <c r="Q27">
        <f t="shared" si="13"/>
        <v>97.207529507998402</v>
      </c>
      <c r="R27">
        <f t="shared" si="13"/>
        <v>87.731966146551258</v>
      </c>
      <c r="S27">
        <f t="shared" si="13"/>
        <v>85.917824851044699</v>
      </c>
      <c r="T27">
        <f t="shared" si="13"/>
        <v>88.050034046943523</v>
      </c>
      <c r="U27">
        <f t="shared" si="13"/>
        <v>83.181524243320922</v>
      </c>
      <c r="V27">
        <f t="shared" si="13"/>
        <v>95.856030633568082</v>
      </c>
      <c r="W27">
        <f t="shared" si="13"/>
        <v>97.200956739005477</v>
      </c>
      <c r="X27">
        <f t="shared" si="13"/>
        <v>93.816493250006772</v>
      </c>
      <c r="Y27">
        <f t="shared" si="13"/>
        <v>92.062131812687753</v>
      </c>
      <c r="Z27">
        <f t="shared" si="13"/>
        <v>98.531681359543228</v>
      </c>
    </row>
    <row r="28" spans="1:30" ht="39" x14ac:dyDescent="0.25">
      <c r="A28" s="49" t="s">
        <v>608</v>
      </c>
      <c r="B28" s="66"/>
      <c r="C28" s="67"/>
      <c r="D28" s="34">
        <v>128.33175732941453</v>
      </c>
      <c r="E28" s="34">
        <v>126.66065489284902</v>
      </c>
      <c r="F28" s="34">
        <v>140.78656747005758</v>
      </c>
      <c r="G28" s="34">
        <v>139.09508522572312</v>
      </c>
      <c r="H28" s="34">
        <v>151.20479539059053</v>
      </c>
      <c r="I28" s="34">
        <v>142.58760009432433</v>
      </c>
      <c r="J28" s="34">
        <v>146.99365195910568</v>
      </c>
      <c r="K28" s="34">
        <v>132.57815193628588</v>
      </c>
      <c r="L28" s="34">
        <v>118.43252849800378</v>
      </c>
      <c r="M28" s="34">
        <v>119.97042915176074</v>
      </c>
      <c r="N28" s="34">
        <v>114.55359659638668</v>
      </c>
      <c r="O28" s="34">
        <v>108.65897363450364</v>
      </c>
      <c r="P28" s="34">
        <v>103.5593142145585</v>
      </c>
      <c r="Q28" s="34">
        <v>99.520912523476966</v>
      </c>
      <c r="R28" s="34">
        <v>89.72555628695126</v>
      </c>
      <c r="S28" s="34">
        <v>88.832570940453834</v>
      </c>
      <c r="T28" s="34">
        <v>91.578391602924427</v>
      </c>
      <c r="U28" s="34">
        <v>85.849689899207277</v>
      </c>
      <c r="V28" s="34">
        <v>100</v>
      </c>
      <c r="W28" s="34">
        <v>101.19769502977816</v>
      </c>
      <c r="X28" s="34">
        <v>97.014658483186466</v>
      </c>
      <c r="Y28" s="34">
        <v>94.778255342698884</v>
      </c>
      <c r="Z28" s="34">
        <v>102.17226792934603</v>
      </c>
    </row>
    <row r="29" spans="1:30" x14ac:dyDescent="0.25">
      <c r="A29" s="37"/>
      <c r="B29" s="36"/>
    </row>
    <row r="30" spans="1:30" x14ac:dyDescent="0.25">
      <c r="A30" s="37"/>
      <c r="B30" s="36"/>
    </row>
    <row r="31" spans="1:30" x14ac:dyDescent="0.25">
      <c r="A31" s="37"/>
      <c r="B31" s="36"/>
    </row>
    <row r="32" spans="1:30" x14ac:dyDescent="0.25">
      <c r="A32" s="37"/>
      <c r="B32" s="36"/>
      <c r="E32" s="35"/>
      <c r="F32" s="34"/>
    </row>
    <row r="33" spans="1:8" x14ac:dyDescent="0.25">
      <c r="A33" s="37"/>
      <c r="B33" s="36"/>
      <c r="D33" t="s">
        <v>607</v>
      </c>
      <c r="E33" s="35" t="s">
        <v>606</v>
      </c>
      <c r="F33" s="34"/>
    </row>
    <row r="34" spans="1:8" x14ac:dyDescent="0.25">
      <c r="A34" s="37"/>
      <c r="B34" s="36"/>
      <c r="C34" s="48">
        <v>1997</v>
      </c>
      <c r="D34">
        <v>112.08450908909182</v>
      </c>
      <c r="E34" s="34">
        <v>128.33175732941453</v>
      </c>
      <c r="G34" s="35" cm="1">
        <f t="array" ref="G34">INDEX($C$34:$C$56, INT((ROW(C34)-34)/4)+1)</f>
        <v>1997</v>
      </c>
      <c r="H34" s="34" cm="1">
        <f t="array" ref="H34">INDEX($E$34:$E$56, INT((ROW(E34)-34)/4)+1)</f>
        <v>128.33175732941453</v>
      </c>
    </row>
    <row r="35" spans="1:8" x14ac:dyDescent="0.25">
      <c r="A35" s="37"/>
      <c r="B35" s="36"/>
      <c r="C35" s="48">
        <f>C34+1</f>
        <v>1998</v>
      </c>
      <c r="D35">
        <v>110.62497405164012</v>
      </c>
      <c r="E35" s="34">
        <v>126.66065489284902</v>
      </c>
      <c r="G35" s="35" cm="1">
        <f t="array" ref="G35">INDEX($C$34:$C$56, INT((ROW(C35)-34)/4)+1)</f>
        <v>1997</v>
      </c>
      <c r="H35" s="34" cm="1">
        <f t="array" ref="H35">INDEX($E$34:$E$56, INT((ROW(E35)-34)/4)+1)</f>
        <v>128.33175732941453</v>
      </c>
    </row>
    <row r="36" spans="1:8" x14ac:dyDescent="0.25">
      <c r="A36" s="37"/>
      <c r="B36" s="36"/>
      <c r="C36" s="48">
        <f t="shared" ref="C36:C56" si="14">C35+1</f>
        <v>1999</v>
      </c>
      <c r="D36">
        <v>122.96249680984323</v>
      </c>
      <c r="E36" s="34">
        <v>140.78656747005758</v>
      </c>
      <c r="G36" s="35" cm="1">
        <f t="array" ref="G36">INDEX($C$34:$C$56, INT((ROW(C36)-34)/4)+1)</f>
        <v>1997</v>
      </c>
      <c r="H36" s="34" cm="1">
        <f t="array" ref="H36">INDEX($E$34:$E$56, INT((ROW(E36)-34)/4)+1)</f>
        <v>128.33175732941453</v>
      </c>
    </row>
    <row r="37" spans="1:8" x14ac:dyDescent="0.25">
      <c r="A37" s="37"/>
      <c r="B37" s="36"/>
      <c r="C37" s="48">
        <f t="shared" si="14"/>
        <v>2000</v>
      </c>
      <c r="D37">
        <v>121.48516211939332</v>
      </c>
      <c r="E37" s="34">
        <v>139.09508522572312</v>
      </c>
      <c r="G37" s="35" cm="1">
        <f t="array" ref="G37">INDEX($C$34:$C$56, INT((ROW(C37)-34)/4)+1)</f>
        <v>1997</v>
      </c>
      <c r="H37" s="34" cm="1">
        <f t="array" ref="H37">INDEX($E$34:$E$56, INT((ROW(E37)-34)/4)+1)</f>
        <v>128.33175732941453</v>
      </c>
    </row>
    <row r="38" spans="1:8" x14ac:dyDescent="0.25">
      <c r="A38" s="37"/>
      <c r="B38" s="36"/>
      <c r="C38" s="48">
        <f t="shared" si="14"/>
        <v>2001</v>
      </c>
      <c r="D38">
        <v>132.06174072539082</v>
      </c>
      <c r="E38" s="34">
        <v>151.20479539059053</v>
      </c>
      <c r="G38" s="35" cm="1">
        <f t="array" ref="G38">INDEX($C$34:$C$56, INT((ROW(C38)-34)/4)+1)</f>
        <v>1998</v>
      </c>
      <c r="H38" s="34" cm="1">
        <f t="array" ref="H38">INDEX($E$34:$E$56, INT((ROW(E38)-34)/4)+1)</f>
        <v>126.66065489284902</v>
      </c>
    </row>
    <row r="39" spans="1:8" x14ac:dyDescent="0.25">
      <c r="A39" s="37"/>
      <c r="B39" s="36"/>
      <c r="C39" s="48">
        <f t="shared" si="14"/>
        <v>2002</v>
      </c>
      <c r="D39">
        <v>124.53551241989369</v>
      </c>
      <c r="E39" s="34">
        <v>142.58760009432433</v>
      </c>
      <c r="G39" s="35" cm="1">
        <f t="array" ref="G39">INDEX($C$34:$C$56, INT((ROW(C39)-34)/4)+1)</f>
        <v>1998</v>
      </c>
      <c r="H39" s="34" cm="1">
        <f t="array" ref="H39">INDEX($E$34:$E$56, INT((ROW(E39)-34)/4)+1)</f>
        <v>126.66065489284902</v>
      </c>
    </row>
    <row r="40" spans="1:8" x14ac:dyDescent="0.25">
      <c r="A40" s="37"/>
      <c r="B40" s="36"/>
      <c r="C40" s="48">
        <f t="shared" si="14"/>
        <v>2003</v>
      </c>
      <c r="D40">
        <v>128.38374274543526</v>
      </c>
      <c r="E40" s="34">
        <v>146.99365195910568</v>
      </c>
      <c r="G40" s="35" cm="1">
        <f t="array" ref="G40">INDEX($C$34:$C$56, INT((ROW(C40)-34)/4)+1)</f>
        <v>1998</v>
      </c>
      <c r="H40" s="34" cm="1">
        <f t="array" ref="H40">INDEX($E$34:$E$56, INT((ROW(E40)-34)/4)+1)</f>
        <v>126.66065489284902</v>
      </c>
    </row>
    <row r="41" spans="1:8" x14ac:dyDescent="0.25">
      <c r="A41" s="37"/>
      <c r="B41" s="36"/>
      <c r="C41" s="48">
        <f t="shared" si="14"/>
        <v>2004</v>
      </c>
      <c r="D41">
        <v>115.79329532263505</v>
      </c>
      <c r="E41" s="34">
        <v>132.57815193628588</v>
      </c>
      <c r="G41" s="35" cm="1">
        <f t="array" ref="G41">INDEX($C$34:$C$56, INT((ROW(C41)-34)/4)+1)</f>
        <v>1998</v>
      </c>
      <c r="H41" s="34" cm="1">
        <f t="array" ref="H41">INDEX($E$34:$E$56, INT((ROW(E41)-34)/4)+1)</f>
        <v>126.66065489284902</v>
      </c>
    </row>
    <row r="42" spans="1:8" x14ac:dyDescent="0.25">
      <c r="A42" s="37"/>
      <c r="B42" s="36"/>
      <c r="C42" s="48">
        <f t="shared" si="14"/>
        <v>2005</v>
      </c>
      <c r="D42">
        <v>103.4385571671435</v>
      </c>
      <c r="E42" s="34">
        <v>118.43252849800378</v>
      </c>
      <c r="G42" s="35" cm="1">
        <f t="array" ref="G42">INDEX($C$34:$C$56, INT((ROW(C42)-34)/4)+1)</f>
        <v>1999</v>
      </c>
      <c r="H42" s="34" cm="1">
        <f t="array" ref="H42">INDEX($E$34:$E$56, INT((ROW(E42)-34)/4)+1)</f>
        <v>140.78656747005758</v>
      </c>
    </row>
    <row r="43" spans="1:8" x14ac:dyDescent="0.25">
      <c r="A43" s="37"/>
      <c r="B43" s="36"/>
      <c r="C43" s="48">
        <f t="shared" si="14"/>
        <v>2006</v>
      </c>
      <c r="D43">
        <v>104.78175423224465</v>
      </c>
      <c r="E43" s="34">
        <v>119.97042915176074</v>
      </c>
      <c r="G43" s="35" cm="1">
        <f t="array" ref="G43">INDEX($C$34:$C$56, INT((ROW(C43)-34)/4)+1)</f>
        <v>1999</v>
      </c>
      <c r="H43" s="34" cm="1">
        <f t="array" ref="H43">INDEX($E$34:$E$56, INT((ROW(E43)-34)/4)+1)</f>
        <v>140.78656747005758</v>
      </c>
    </row>
    <row r="44" spans="1:8" x14ac:dyDescent="0.25">
      <c r="A44" s="37"/>
      <c r="B44" s="36"/>
      <c r="C44" s="48">
        <f t="shared" si="14"/>
        <v>2007</v>
      </c>
      <c r="D44">
        <v>100.05071157825498</v>
      </c>
      <c r="E44" s="34">
        <v>114.55359659638668</v>
      </c>
      <c r="G44" s="35" cm="1">
        <f t="array" ref="G44">INDEX($C$34:$C$56, INT((ROW(C44)-34)/4)+1)</f>
        <v>1999</v>
      </c>
      <c r="H44" s="34" cm="1">
        <f t="array" ref="H44">INDEX($E$34:$E$56, INT((ROW(E44)-34)/4)+1)</f>
        <v>140.78656747005758</v>
      </c>
    </row>
    <row r="45" spans="1:8" x14ac:dyDescent="0.25">
      <c r="A45" s="37"/>
      <c r="B45" s="36"/>
      <c r="C45" s="48">
        <f t="shared" si="14"/>
        <v>2008</v>
      </c>
      <c r="D45">
        <v>94.90236845027917</v>
      </c>
      <c r="E45" s="34">
        <v>108.65897363450364</v>
      </c>
      <c r="G45" s="35" cm="1">
        <f t="array" ref="G45">INDEX($C$34:$C$56, INT((ROW(C45)-34)/4)+1)</f>
        <v>1999</v>
      </c>
      <c r="H45" s="34" cm="1">
        <f t="array" ref="H45">INDEX($E$34:$E$56, INT((ROW(E45)-34)/4)+1)</f>
        <v>140.78656747005758</v>
      </c>
    </row>
    <row r="46" spans="1:8" x14ac:dyDescent="0.25">
      <c r="A46" s="37"/>
      <c r="B46" s="36"/>
      <c r="C46" s="48">
        <f t="shared" si="14"/>
        <v>2009</v>
      </c>
      <c r="D46">
        <v>90.44834370612412</v>
      </c>
      <c r="E46" s="34">
        <v>103.5593142145585</v>
      </c>
      <c r="G46" s="35" cm="1">
        <f t="array" ref="G46">INDEX($C$34:$C$56, INT((ROW(C46)-34)/4)+1)</f>
        <v>2000</v>
      </c>
      <c r="H46" s="34" cm="1">
        <f t="array" ref="H46">INDEX($E$34:$E$56, INT((ROW(E46)-34)/4)+1)</f>
        <v>139.09508522572312</v>
      </c>
    </row>
    <row r="47" spans="1:8" x14ac:dyDescent="0.25">
      <c r="A47" s="37"/>
      <c r="B47" s="36"/>
      <c r="C47" s="48">
        <f t="shared" si="14"/>
        <v>2010</v>
      </c>
      <c r="D47">
        <v>86.9212177595235</v>
      </c>
      <c r="E47" s="34">
        <v>99.520912523476966</v>
      </c>
      <c r="G47" s="35" cm="1">
        <f t="array" ref="G47">INDEX($C$34:$C$56, INT((ROW(C47)-34)/4)+1)</f>
        <v>2000</v>
      </c>
      <c r="H47" s="34" cm="1">
        <f t="array" ref="H47">INDEX($E$34:$E$56, INT((ROW(E47)-34)/4)+1)</f>
        <v>139.09508522572312</v>
      </c>
    </row>
    <row r="48" spans="1:8" x14ac:dyDescent="0.25">
      <c r="A48" s="37"/>
      <c r="B48" s="36"/>
      <c r="C48" s="48">
        <f t="shared" si="14"/>
        <v>2011</v>
      </c>
      <c r="D48">
        <v>78.36598779952584</v>
      </c>
      <c r="E48" s="34">
        <v>89.72555628695126</v>
      </c>
      <c r="G48" s="35" cm="1">
        <f t="array" ref="G48">INDEX($C$34:$C$56, INT((ROW(C48)-34)/4)+1)</f>
        <v>2000</v>
      </c>
      <c r="H48" s="34" cm="1">
        <f t="array" ref="H48">INDEX($E$34:$E$56, INT((ROW(E48)-34)/4)+1)</f>
        <v>139.09508522572312</v>
      </c>
    </row>
    <row r="49" spans="1:8" x14ac:dyDescent="0.25">
      <c r="A49" s="37"/>
      <c r="B49" s="36"/>
      <c r="C49" s="48">
        <f t="shared" si="14"/>
        <v>2012</v>
      </c>
      <c r="D49">
        <v>77.58605751361074</v>
      </c>
      <c r="E49" s="34">
        <v>88.832570940453834</v>
      </c>
      <c r="G49" s="35" cm="1">
        <f t="array" ref="G49">INDEX($C$34:$C$56, INT((ROW(C49)-34)/4)+1)</f>
        <v>2000</v>
      </c>
      <c r="H49" s="34" cm="1">
        <f t="array" ref="H49">INDEX($E$34:$E$56, INT((ROW(E49)-34)/4)+1)</f>
        <v>139.09508522572312</v>
      </c>
    </row>
    <row r="50" spans="1:8" x14ac:dyDescent="0.25">
      <c r="A50" s="37"/>
      <c r="B50" s="36"/>
      <c r="C50" s="48">
        <f t="shared" si="14"/>
        <v>2013</v>
      </c>
      <c r="D50">
        <v>79.984247699767877</v>
      </c>
      <c r="E50" s="34">
        <v>91.578391602924427</v>
      </c>
      <c r="G50" s="35" cm="1">
        <f t="array" ref="G50">INDEX($C$34:$C$56, INT((ROW(C50)-34)/4)+1)</f>
        <v>2001</v>
      </c>
      <c r="H50" s="34" cm="1">
        <f t="array" ref="H50">INDEX($E$34:$E$56, INT((ROW(E50)-34)/4)+1)</f>
        <v>151.20479539059053</v>
      </c>
    </row>
    <row r="51" spans="1:8" x14ac:dyDescent="0.25">
      <c r="A51" s="37"/>
      <c r="B51" s="36"/>
      <c r="C51" s="48">
        <f t="shared" si="14"/>
        <v>2014</v>
      </c>
      <c r="D51">
        <v>74.980819619758194</v>
      </c>
      <c r="E51" s="34">
        <v>85.849689899207277</v>
      </c>
      <c r="G51" s="35" cm="1">
        <f t="array" ref="G51">INDEX($C$34:$C$56, INT((ROW(C51)-34)/4)+1)</f>
        <v>2001</v>
      </c>
      <c r="H51" s="34" cm="1">
        <f t="array" ref="H51">INDEX($E$34:$E$56, INT((ROW(E51)-34)/4)+1)</f>
        <v>151.20479539059053</v>
      </c>
    </row>
    <row r="52" spans="1:8" x14ac:dyDescent="0.25">
      <c r="A52" s="37"/>
      <c r="B52" s="36"/>
      <c r="C52" s="48">
        <f t="shared" si="14"/>
        <v>2015</v>
      </c>
      <c r="D52">
        <v>87.339651089934293</v>
      </c>
      <c r="E52" s="34">
        <v>100</v>
      </c>
      <c r="G52" s="35" cm="1">
        <f t="array" ref="G52">INDEX($C$34:$C$56, INT((ROW(C52)-34)/4)+1)</f>
        <v>2001</v>
      </c>
      <c r="H52" s="34" cm="1">
        <f t="array" ref="H52">INDEX($E$34:$E$56, INT((ROW(E52)-34)/4)+1)</f>
        <v>151.20479539059053</v>
      </c>
    </row>
    <row r="53" spans="1:8" x14ac:dyDescent="0.25">
      <c r="A53" s="37"/>
      <c r="B53" s="36"/>
      <c r="C53" s="48">
        <f t="shared" si="14"/>
        <v>2016</v>
      </c>
      <c r="D53">
        <v>88.385713750064028</v>
      </c>
      <c r="E53" s="34">
        <v>101.19769502977816</v>
      </c>
      <c r="G53" s="35" cm="1">
        <f t="array" ref="G53">INDEX($C$34:$C$56, INT((ROW(C53)-34)/4)+1)</f>
        <v>2001</v>
      </c>
      <c r="H53" s="34" cm="1">
        <f t="array" ref="H53">INDEX($E$34:$E$56, INT((ROW(E53)-34)/4)+1)</f>
        <v>151.20479539059053</v>
      </c>
    </row>
    <row r="54" spans="1:8" x14ac:dyDescent="0.25">
      <c r="A54" s="37"/>
      <c r="B54" s="36"/>
      <c r="C54" s="48">
        <f t="shared" si="14"/>
        <v>2017</v>
      </c>
      <c r="D54">
        <v>84.732264225306395</v>
      </c>
      <c r="E54" s="34">
        <v>97.014658483186466</v>
      </c>
      <c r="G54" s="35" cm="1">
        <f t="array" ref="G54">INDEX($C$34:$C$56, INT((ROW(C54)-34)/4)+1)</f>
        <v>2002</v>
      </c>
      <c r="H54" s="34" cm="1">
        <f t="array" ref="H54">INDEX($E$34:$E$56, INT((ROW(E54)-34)/4)+1)</f>
        <v>142.58760009432433</v>
      </c>
    </row>
    <row r="55" spans="1:8" x14ac:dyDescent="0.25">
      <c r="A55" s="37"/>
      <c r="B55" s="36"/>
      <c r="C55" s="48">
        <f t="shared" si="14"/>
        <v>2018</v>
      </c>
      <c r="D55">
        <v>82.778997525440218</v>
      </c>
      <c r="E55" s="34">
        <v>94.778255342698884</v>
      </c>
      <c r="G55" s="35" cm="1">
        <f t="array" ref="G55">INDEX($C$34:$C$56, INT((ROW(C55)-34)/4)+1)</f>
        <v>2002</v>
      </c>
      <c r="H55" s="34" cm="1">
        <f t="array" ref="H55">INDEX($E$34:$E$56, INT((ROW(E55)-34)/4)+1)</f>
        <v>142.58760009432433</v>
      </c>
    </row>
    <row r="56" spans="1:8" x14ac:dyDescent="0.25">
      <c r="A56" s="37"/>
      <c r="B56" s="36"/>
      <c r="C56" s="48">
        <f t="shared" si="14"/>
        <v>2019</v>
      </c>
      <c r="D56">
        <v>89.236902320163665</v>
      </c>
      <c r="E56" s="34">
        <v>102.17226792934603</v>
      </c>
      <c r="G56" s="35" cm="1">
        <f t="array" ref="G56">INDEX($C$34:$C$56, INT((ROW(C56)-34)/4)+1)</f>
        <v>2002</v>
      </c>
      <c r="H56" s="34" cm="1">
        <f t="array" ref="H56">INDEX($E$34:$E$56, INT((ROW(E56)-34)/4)+1)</f>
        <v>142.58760009432433</v>
      </c>
    </row>
    <row r="57" spans="1:8" x14ac:dyDescent="0.25">
      <c r="A57" s="37"/>
      <c r="B57" s="36"/>
      <c r="G57" s="35" cm="1">
        <f t="array" ref="G57">INDEX($C$34:$C$56, INT((ROW(C57)-34)/4)+1)</f>
        <v>2002</v>
      </c>
      <c r="H57" s="34" cm="1">
        <f t="array" ref="H57">INDEX($E$34:$E$56, INT((ROW(E57)-34)/4)+1)</f>
        <v>142.58760009432433</v>
      </c>
    </row>
    <row r="58" spans="1:8" x14ac:dyDescent="0.25">
      <c r="A58" s="37"/>
      <c r="B58" s="36"/>
      <c r="G58" s="35" cm="1">
        <f t="array" ref="G58">INDEX($C$34:$C$56, INT((ROW(C58)-34)/4)+1)</f>
        <v>2003</v>
      </c>
      <c r="H58" s="34" cm="1">
        <f t="array" ref="H58">INDEX($E$34:$E$56, INT((ROW(E58)-34)/4)+1)</f>
        <v>146.99365195910568</v>
      </c>
    </row>
    <row r="59" spans="1:8" x14ac:dyDescent="0.25">
      <c r="A59" s="37"/>
      <c r="B59" s="36"/>
      <c r="G59" s="35" cm="1">
        <f t="array" ref="G59">INDEX($C$34:$C$56, INT((ROW(C59)-34)/4)+1)</f>
        <v>2003</v>
      </c>
      <c r="H59" s="34" cm="1">
        <f t="array" ref="H59">INDEX($E$34:$E$56, INT((ROW(E59)-34)/4)+1)</f>
        <v>146.99365195910568</v>
      </c>
    </row>
    <row r="60" spans="1:8" x14ac:dyDescent="0.25">
      <c r="A60" s="37"/>
      <c r="B60" s="36"/>
      <c r="G60" s="35" cm="1">
        <f t="array" ref="G60">INDEX($C$34:$C$56, INT((ROW(C60)-34)/4)+1)</f>
        <v>2003</v>
      </c>
      <c r="H60" s="34" cm="1">
        <f t="array" ref="H60">INDEX($E$34:$E$56, INT((ROW(E60)-34)/4)+1)</f>
        <v>146.99365195910568</v>
      </c>
    </row>
    <row r="61" spans="1:8" x14ac:dyDescent="0.25">
      <c r="A61" s="37"/>
      <c r="B61" s="36"/>
      <c r="G61" s="35" cm="1">
        <f t="array" ref="G61">INDEX($C$34:$C$56, INT((ROW(C61)-34)/4)+1)</f>
        <v>2003</v>
      </c>
      <c r="H61" s="34" cm="1">
        <f t="array" ref="H61">INDEX($E$34:$E$56, INT((ROW(E61)-34)/4)+1)</f>
        <v>146.99365195910568</v>
      </c>
    </row>
    <row r="62" spans="1:8" x14ac:dyDescent="0.25">
      <c r="A62" s="37"/>
      <c r="B62" s="36"/>
      <c r="G62" s="35" cm="1">
        <f t="array" ref="G62">INDEX($C$34:$C$56, INT((ROW(C62)-34)/4)+1)</f>
        <v>2004</v>
      </c>
      <c r="H62" s="34" cm="1">
        <f t="array" ref="H62">INDEX($E$34:$E$56, INT((ROW(E62)-34)/4)+1)</f>
        <v>132.57815193628588</v>
      </c>
    </row>
    <row r="63" spans="1:8" x14ac:dyDescent="0.25">
      <c r="A63" s="37"/>
      <c r="B63" s="36"/>
      <c r="G63" s="35" cm="1">
        <f t="array" ref="G63">INDEX($C$34:$C$56, INT((ROW(C63)-34)/4)+1)</f>
        <v>2004</v>
      </c>
      <c r="H63" s="34" cm="1">
        <f t="array" ref="H63">INDEX($E$34:$E$56, INT((ROW(E63)-34)/4)+1)</f>
        <v>132.57815193628588</v>
      </c>
    </row>
    <row r="64" spans="1:8" x14ac:dyDescent="0.25">
      <c r="A64" s="37"/>
      <c r="B64" s="36"/>
      <c r="G64" s="35" cm="1">
        <f t="array" ref="G64">INDEX($C$34:$C$56, INT((ROW(C64)-34)/4)+1)</f>
        <v>2004</v>
      </c>
      <c r="H64" s="34" cm="1">
        <f t="array" ref="H64">INDEX($E$34:$E$56, INT((ROW(E64)-34)/4)+1)</f>
        <v>132.57815193628588</v>
      </c>
    </row>
    <row r="65" spans="1:8" x14ac:dyDescent="0.25">
      <c r="A65" s="37"/>
      <c r="B65" s="36"/>
      <c r="G65" s="35" cm="1">
        <f t="array" ref="G65">INDEX($C$34:$C$56, INT((ROW(C65)-34)/4)+1)</f>
        <v>2004</v>
      </c>
      <c r="H65" s="34" cm="1">
        <f t="array" ref="H65">INDEX($E$34:$E$56, INT((ROW(E65)-34)/4)+1)</f>
        <v>132.57815193628588</v>
      </c>
    </row>
    <row r="66" spans="1:8" x14ac:dyDescent="0.25">
      <c r="A66" s="37"/>
      <c r="B66" s="36"/>
      <c r="G66" s="35" cm="1">
        <f t="array" ref="G66">INDEX($C$34:$C$56, INT((ROW(C66)-34)/4)+1)</f>
        <v>2005</v>
      </c>
      <c r="H66" s="34" cm="1">
        <f t="array" ref="H66">INDEX($E$34:$E$56, INT((ROW(E66)-34)/4)+1)</f>
        <v>118.43252849800378</v>
      </c>
    </row>
    <row r="67" spans="1:8" x14ac:dyDescent="0.25">
      <c r="A67" s="37"/>
      <c r="B67" s="36"/>
      <c r="G67" s="35" cm="1">
        <f t="array" ref="G67">INDEX($C$34:$C$56, INT((ROW(C67)-34)/4)+1)</f>
        <v>2005</v>
      </c>
      <c r="H67" s="34" cm="1">
        <f t="array" ref="H67">INDEX($E$34:$E$56, INT((ROW(E67)-34)/4)+1)</f>
        <v>118.43252849800378</v>
      </c>
    </row>
    <row r="68" spans="1:8" x14ac:dyDescent="0.25">
      <c r="A68" s="37"/>
      <c r="B68" s="36"/>
      <c r="G68" s="35" cm="1">
        <f t="array" ref="G68">INDEX($C$34:$C$56, INT((ROW(C68)-34)/4)+1)</f>
        <v>2005</v>
      </c>
      <c r="H68" s="34" cm="1">
        <f t="array" ref="H68">INDEX($E$34:$E$56, INT((ROW(E68)-34)/4)+1)</f>
        <v>118.43252849800378</v>
      </c>
    </row>
    <row r="69" spans="1:8" x14ac:dyDescent="0.25">
      <c r="A69" s="37"/>
      <c r="B69" s="36"/>
      <c r="G69" s="35" cm="1">
        <f t="array" ref="G69">INDEX($C$34:$C$56, INT((ROW(C69)-34)/4)+1)</f>
        <v>2005</v>
      </c>
      <c r="H69" s="34" cm="1">
        <f t="array" ref="H69">INDEX($E$34:$E$56, INT((ROW(E69)-34)/4)+1)</f>
        <v>118.43252849800378</v>
      </c>
    </row>
    <row r="70" spans="1:8" x14ac:dyDescent="0.25">
      <c r="A70" s="37"/>
      <c r="B70" s="36"/>
      <c r="G70" s="35" cm="1">
        <f t="array" ref="G70">INDEX($C$34:$C$56, INT((ROW(C70)-34)/4)+1)</f>
        <v>2006</v>
      </c>
      <c r="H70" s="34" cm="1">
        <f t="array" ref="H70">INDEX($E$34:$E$56, INT((ROW(E70)-34)/4)+1)</f>
        <v>119.97042915176074</v>
      </c>
    </row>
    <row r="71" spans="1:8" x14ac:dyDescent="0.25">
      <c r="A71" s="37"/>
      <c r="B71" s="36"/>
      <c r="G71" s="35" cm="1">
        <f t="array" ref="G71">INDEX($C$34:$C$56, INT((ROW(C71)-34)/4)+1)</f>
        <v>2006</v>
      </c>
      <c r="H71" s="34" cm="1">
        <f t="array" ref="H71">INDEX($E$34:$E$56, INT((ROW(E71)-34)/4)+1)</f>
        <v>119.97042915176074</v>
      </c>
    </row>
    <row r="72" spans="1:8" x14ac:dyDescent="0.25">
      <c r="A72" s="37"/>
      <c r="B72" s="36"/>
      <c r="G72" s="35" cm="1">
        <f t="array" ref="G72">INDEX($C$34:$C$56, INT((ROW(C72)-34)/4)+1)</f>
        <v>2006</v>
      </c>
      <c r="H72" s="34" cm="1">
        <f t="array" ref="H72">INDEX($E$34:$E$56, INT((ROW(E72)-34)/4)+1)</f>
        <v>119.97042915176074</v>
      </c>
    </row>
    <row r="73" spans="1:8" x14ac:dyDescent="0.25">
      <c r="A73" s="37"/>
      <c r="B73" s="36"/>
      <c r="G73" s="35" cm="1">
        <f t="array" ref="G73">INDEX($C$34:$C$56, INT((ROW(C73)-34)/4)+1)</f>
        <v>2006</v>
      </c>
      <c r="H73" s="34" cm="1">
        <f t="array" ref="H73">INDEX($E$34:$E$56, INT((ROW(E73)-34)/4)+1)</f>
        <v>119.97042915176074</v>
      </c>
    </row>
    <row r="74" spans="1:8" x14ac:dyDescent="0.25">
      <c r="A74" s="37"/>
      <c r="B74" s="36"/>
      <c r="G74" s="35" cm="1">
        <f t="array" ref="G74">INDEX($C$34:$C$56, INT((ROW(C74)-34)/4)+1)</f>
        <v>2007</v>
      </c>
      <c r="H74" s="34" cm="1">
        <f t="array" ref="H74">INDEX($E$34:$E$56, INT((ROW(E74)-34)/4)+1)</f>
        <v>114.55359659638668</v>
      </c>
    </row>
    <row r="75" spans="1:8" x14ac:dyDescent="0.25">
      <c r="A75" s="37"/>
      <c r="B75" s="36"/>
      <c r="G75" s="35" cm="1">
        <f t="array" ref="G75">INDEX($C$34:$C$56, INT((ROW(C75)-34)/4)+1)</f>
        <v>2007</v>
      </c>
      <c r="H75" s="34" cm="1">
        <f t="array" ref="H75">INDEX($E$34:$E$56, INT((ROW(E75)-34)/4)+1)</f>
        <v>114.55359659638668</v>
      </c>
    </row>
    <row r="76" spans="1:8" x14ac:dyDescent="0.25">
      <c r="A76" s="37"/>
      <c r="B76" s="36"/>
      <c r="G76" s="35" cm="1">
        <f t="array" ref="G76">INDEX($C$34:$C$56, INT((ROW(C76)-34)/4)+1)</f>
        <v>2007</v>
      </c>
      <c r="H76" s="34" cm="1">
        <f t="array" ref="H76">INDEX($E$34:$E$56, INT((ROW(E76)-34)/4)+1)</f>
        <v>114.55359659638668</v>
      </c>
    </row>
    <row r="77" spans="1:8" x14ac:dyDescent="0.25">
      <c r="A77" s="37"/>
      <c r="B77" s="36"/>
      <c r="G77" s="35" cm="1">
        <f t="array" ref="G77">INDEX($C$34:$C$56, INT((ROW(C77)-34)/4)+1)</f>
        <v>2007</v>
      </c>
      <c r="H77" s="34" cm="1">
        <f t="array" ref="H77">INDEX($E$34:$E$56, INT((ROW(E77)-34)/4)+1)</f>
        <v>114.55359659638668</v>
      </c>
    </row>
    <row r="78" spans="1:8" x14ac:dyDescent="0.25">
      <c r="A78" s="37"/>
      <c r="B78" s="36"/>
      <c r="G78" s="35" cm="1">
        <f t="array" ref="G78">INDEX($C$34:$C$56, INT((ROW(C78)-34)/4)+1)</f>
        <v>2008</v>
      </c>
      <c r="H78" s="34" cm="1">
        <f t="array" ref="H78">INDEX($E$34:$E$56, INT((ROW(E78)-34)/4)+1)</f>
        <v>108.65897363450364</v>
      </c>
    </row>
    <row r="79" spans="1:8" x14ac:dyDescent="0.25">
      <c r="A79" s="37"/>
      <c r="B79" s="36"/>
      <c r="G79" s="35" cm="1">
        <f t="array" ref="G79">INDEX($C$34:$C$56, INT((ROW(C79)-34)/4)+1)</f>
        <v>2008</v>
      </c>
      <c r="H79" s="34" cm="1">
        <f t="array" ref="H79">INDEX($E$34:$E$56, INT((ROW(E79)-34)/4)+1)</f>
        <v>108.65897363450364</v>
      </c>
    </row>
    <row r="80" spans="1:8" x14ac:dyDescent="0.25">
      <c r="A80" s="37"/>
      <c r="B80" s="36"/>
      <c r="G80" s="35" cm="1">
        <f t="array" ref="G80">INDEX($C$34:$C$56, INT((ROW(C80)-34)/4)+1)</f>
        <v>2008</v>
      </c>
      <c r="H80" s="34" cm="1">
        <f t="array" ref="H80">INDEX($E$34:$E$56, INT((ROW(E80)-34)/4)+1)</f>
        <v>108.65897363450364</v>
      </c>
    </row>
    <row r="81" spans="1:8" x14ac:dyDescent="0.25">
      <c r="A81" s="37"/>
      <c r="B81" s="36"/>
      <c r="G81" s="35" cm="1">
        <f t="array" ref="G81">INDEX($C$34:$C$56, INT((ROW(C81)-34)/4)+1)</f>
        <v>2008</v>
      </c>
      <c r="H81" s="34" cm="1">
        <f t="array" ref="H81">INDEX($E$34:$E$56, INT((ROW(E81)-34)/4)+1)</f>
        <v>108.65897363450364</v>
      </c>
    </row>
    <row r="82" spans="1:8" x14ac:dyDescent="0.25">
      <c r="A82" s="37"/>
      <c r="B82" s="36"/>
      <c r="G82" s="35" cm="1">
        <f t="array" ref="G82">INDEX($C$34:$C$56, INT((ROW(C82)-34)/4)+1)</f>
        <v>2009</v>
      </c>
      <c r="H82" s="34" cm="1">
        <f t="array" ref="H82">INDEX($E$34:$E$56, INT((ROW(E82)-34)/4)+1)</f>
        <v>103.5593142145585</v>
      </c>
    </row>
    <row r="83" spans="1:8" x14ac:dyDescent="0.25">
      <c r="A83" s="37"/>
      <c r="B83" s="36"/>
      <c r="G83" s="35" cm="1">
        <f t="array" ref="G83">INDEX($C$34:$C$56, INT((ROW(C83)-34)/4)+1)</f>
        <v>2009</v>
      </c>
      <c r="H83" s="34" cm="1">
        <f t="array" ref="H83">INDEX($E$34:$E$56, INT((ROW(E83)-34)/4)+1)</f>
        <v>103.5593142145585</v>
      </c>
    </row>
    <row r="84" spans="1:8" x14ac:dyDescent="0.25">
      <c r="A84" s="37"/>
      <c r="B84" s="36"/>
      <c r="G84" s="35" cm="1">
        <f t="array" ref="G84">INDEX($C$34:$C$56, INT((ROW(C84)-34)/4)+1)</f>
        <v>2009</v>
      </c>
      <c r="H84" s="34" cm="1">
        <f t="array" ref="H84">INDEX($E$34:$E$56, INT((ROW(E84)-34)/4)+1)</f>
        <v>103.5593142145585</v>
      </c>
    </row>
    <row r="85" spans="1:8" x14ac:dyDescent="0.25">
      <c r="A85" s="37"/>
      <c r="B85" s="36"/>
      <c r="G85" s="35" cm="1">
        <f t="array" ref="G85">INDEX($C$34:$C$56, INT((ROW(C85)-34)/4)+1)</f>
        <v>2009</v>
      </c>
      <c r="H85" s="34" cm="1">
        <f t="array" ref="H85">INDEX($E$34:$E$56, INT((ROW(E85)-34)/4)+1)</f>
        <v>103.5593142145585</v>
      </c>
    </row>
    <row r="86" spans="1:8" x14ac:dyDescent="0.25">
      <c r="A86" s="37"/>
      <c r="B86" s="36"/>
      <c r="G86" s="35" cm="1">
        <f t="array" ref="G86">INDEX($C$34:$C$56, INT((ROW(C86)-34)/4)+1)</f>
        <v>2010</v>
      </c>
      <c r="H86" s="34" cm="1">
        <f t="array" ref="H86">INDEX($E$34:$E$56, INT((ROW(E86)-34)/4)+1)</f>
        <v>99.520912523476966</v>
      </c>
    </row>
    <row r="87" spans="1:8" x14ac:dyDescent="0.25">
      <c r="A87" s="37"/>
      <c r="B87" s="36"/>
      <c r="G87" s="35" cm="1">
        <f t="array" ref="G87">INDEX($C$34:$C$56, INT((ROW(C87)-34)/4)+1)</f>
        <v>2010</v>
      </c>
      <c r="H87" s="34" cm="1">
        <f t="array" ref="H87">INDEX($E$34:$E$56, INT((ROW(E87)-34)/4)+1)</f>
        <v>99.520912523476966</v>
      </c>
    </row>
    <row r="88" spans="1:8" x14ac:dyDescent="0.25">
      <c r="A88" s="37"/>
      <c r="B88" s="36"/>
      <c r="G88" s="35" cm="1">
        <f t="array" ref="G88">INDEX($C$34:$C$56, INT((ROW(C88)-34)/4)+1)</f>
        <v>2010</v>
      </c>
      <c r="H88" s="34" cm="1">
        <f t="array" ref="H88">INDEX($E$34:$E$56, INT((ROW(E88)-34)/4)+1)</f>
        <v>99.520912523476966</v>
      </c>
    </row>
    <row r="89" spans="1:8" x14ac:dyDescent="0.25">
      <c r="A89" s="37"/>
      <c r="B89" s="36"/>
      <c r="G89" s="35" cm="1">
        <f t="array" ref="G89">INDEX($C$34:$C$56, INT((ROW(C89)-34)/4)+1)</f>
        <v>2010</v>
      </c>
      <c r="H89" s="34" cm="1">
        <f t="array" ref="H89">INDEX($E$34:$E$56, INT((ROW(E89)-34)/4)+1)</f>
        <v>99.520912523476966</v>
      </c>
    </row>
    <row r="90" spans="1:8" x14ac:dyDescent="0.25">
      <c r="A90" s="37"/>
      <c r="B90" s="36"/>
      <c r="G90" s="35" cm="1">
        <f t="array" ref="G90">INDEX($C$34:$C$56, INT((ROW(C90)-34)/4)+1)</f>
        <v>2011</v>
      </c>
      <c r="H90" s="34" cm="1">
        <f t="array" ref="H90">INDEX($E$34:$E$56, INT((ROW(E90)-34)/4)+1)</f>
        <v>89.72555628695126</v>
      </c>
    </row>
    <row r="91" spans="1:8" x14ac:dyDescent="0.25">
      <c r="A91" s="37"/>
      <c r="B91" s="36"/>
      <c r="G91" s="35" cm="1">
        <f t="array" ref="G91">INDEX($C$34:$C$56, INT((ROW(C91)-34)/4)+1)</f>
        <v>2011</v>
      </c>
      <c r="H91" s="34" cm="1">
        <f t="array" ref="H91">INDEX($E$34:$E$56, INT((ROW(E91)-34)/4)+1)</f>
        <v>89.72555628695126</v>
      </c>
    </row>
    <row r="92" spans="1:8" x14ac:dyDescent="0.25">
      <c r="A92" s="37"/>
      <c r="B92" s="36"/>
      <c r="G92" s="35" cm="1">
        <f t="array" ref="G92">INDEX($C$34:$C$56, INT((ROW(C92)-34)/4)+1)</f>
        <v>2011</v>
      </c>
      <c r="H92" s="34" cm="1">
        <f t="array" ref="H92">INDEX($E$34:$E$56, INT((ROW(E92)-34)/4)+1)</f>
        <v>89.72555628695126</v>
      </c>
    </row>
    <row r="93" spans="1:8" x14ac:dyDescent="0.25">
      <c r="A93" s="37"/>
      <c r="B93" s="36"/>
      <c r="G93" s="35" cm="1">
        <f t="array" ref="G93">INDEX($C$34:$C$56, INT((ROW(C93)-34)/4)+1)</f>
        <v>2011</v>
      </c>
      <c r="H93" s="34" cm="1">
        <f t="array" ref="H93">INDEX($E$34:$E$56, INT((ROW(E93)-34)/4)+1)</f>
        <v>89.72555628695126</v>
      </c>
    </row>
    <row r="94" spans="1:8" x14ac:dyDescent="0.25">
      <c r="A94" s="37"/>
      <c r="B94" s="36"/>
      <c r="G94" s="35" cm="1">
        <f t="array" ref="G94">INDEX($C$34:$C$56, INT((ROW(C94)-34)/4)+1)</f>
        <v>2012</v>
      </c>
      <c r="H94" s="34" cm="1">
        <f t="array" ref="H94">INDEX($E$34:$E$56, INT((ROW(E94)-34)/4)+1)</f>
        <v>88.832570940453834</v>
      </c>
    </row>
    <row r="95" spans="1:8" x14ac:dyDescent="0.25">
      <c r="A95" s="37"/>
      <c r="B95" s="36"/>
      <c r="G95" s="35" cm="1">
        <f t="array" ref="G95">INDEX($C$34:$C$56, INT((ROW(C95)-34)/4)+1)</f>
        <v>2012</v>
      </c>
      <c r="H95" s="34" cm="1">
        <f t="array" ref="H95">INDEX($E$34:$E$56, INT((ROW(E95)-34)/4)+1)</f>
        <v>88.832570940453834</v>
      </c>
    </row>
    <row r="96" spans="1:8" x14ac:dyDescent="0.25">
      <c r="A96" s="37"/>
      <c r="B96" s="36"/>
      <c r="G96" s="35" cm="1">
        <f t="array" ref="G96">INDEX($C$34:$C$56, INT((ROW(C96)-34)/4)+1)</f>
        <v>2012</v>
      </c>
      <c r="H96" s="34" cm="1">
        <f t="array" ref="H96">INDEX($E$34:$E$56, INT((ROW(E96)-34)/4)+1)</f>
        <v>88.832570940453834</v>
      </c>
    </row>
    <row r="97" spans="1:8" x14ac:dyDescent="0.25">
      <c r="A97" s="37"/>
      <c r="B97" s="36"/>
      <c r="G97" s="35" cm="1">
        <f t="array" ref="G97">INDEX($C$34:$C$56, INT((ROW(C97)-34)/4)+1)</f>
        <v>2012</v>
      </c>
      <c r="H97" s="34" cm="1">
        <f t="array" ref="H97">INDEX($E$34:$E$56, INT((ROW(E97)-34)/4)+1)</f>
        <v>88.832570940453834</v>
      </c>
    </row>
    <row r="98" spans="1:8" x14ac:dyDescent="0.25">
      <c r="A98" s="37"/>
      <c r="B98" s="36"/>
      <c r="G98" s="35" cm="1">
        <f t="array" ref="G98">INDEX($C$34:$C$56, INT((ROW(C98)-34)/4)+1)</f>
        <v>2013</v>
      </c>
      <c r="H98" s="34" cm="1">
        <f t="array" ref="H98">INDEX($E$34:$E$56, INT((ROW(E98)-34)/4)+1)</f>
        <v>91.578391602924427</v>
      </c>
    </row>
    <row r="99" spans="1:8" x14ac:dyDescent="0.25">
      <c r="A99" s="37"/>
      <c r="B99" s="36"/>
      <c r="G99" s="35" cm="1">
        <f t="array" ref="G99">INDEX($C$34:$C$56, INT((ROW(C99)-34)/4)+1)</f>
        <v>2013</v>
      </c>
      <c r="H99" s="34" cm="1">
        <f t="array" ref="H99">INDEX($E$34:$E$56, INT((ROW(E99)-34)/4)+1)</f>
        <v>91.578391602924427</v>
      </c>
    </row>
    <row r="100" spans="1:8" x14ac:dyDescent="0.25">
      <c r="A100" s="37"/>
      <c r="B100" s="36"/>
      <c r="G100" s="35" cm="1">
        <f t="array" ref="G100">INDEX($C$34:$C$56, INT((ROW(C100)-34)/4)+1)</f>
        <v>2013</v>
      </c>
      <c r="H100" s="34" cm="1">
        <f t="array" ref="H100">INDEX($E$34:$E$56, INT((ROW(E100)-34)/4)+1)</f>
        <v>91.578391602924427</v>
      </c>
    </row>
    <row r="101" spans="1:8" x14ac:dyDescent="0.25">
      <c r="A101" s="38"/>
      <c r="B101" s="25"/>
      <c r="G101" s="35" cm="1">
        <f t="array" ref="G101">INDEX($C$34:$C$56, INT((ROW(C101)-34)/4)+1)</f>
        <v>2013</v>
      </c>
      <c r="H101" s="34" cm="1">
        <f t="array" ref="H101">INDEX($E$34:$E$56, INT((ROW(E101)-34)/4)+1)</f>
        <v>91.578391602924427</v>
      </c>
    </row>
    <row r="102" spans="1:8" x14ac:dyDescent="0.25">
      <c r="A102" s="38"/>
      <c r="B102" s="25"/>
      <c r="G102" s="35" cm="1">
        <f t="array" ref="G102">INDEX($C$34:$C$56, INT((ROW(C102)-34)/4)+1)</f>
        <v>2014</v>
      </c>
      <c r="H102" s="34" cm="1">
        <f t="array" ref="H102">INDEX($E$34:$E$56, INT((ROW(E102)-34)/4)+1)</f>
        <v>85.849689899207277</v>
      </c>
    </row>
    <row r="103" spans="1:8" x14ac:dyDescent="0.25">
      <c r="A103" s="38"/>
      <c r="B103" s="25"/>
      <c r="G103" s="35" cm="1">
        <f t="array" ref="G103">INDEX($C$34:$C$56, INT((ROW(C103)-34)/4)+1)</f>
        <v>2014</v>
      </c>
      <c r="H103" s="34" cm="1">
        <f t="array" ref="H103">INDEX($E$34:$E$56, INT((ROW(E103)-34)/4)+1)</f>
        <v>85.849689899207277</v>
      </c>
    </row>
    <row r="104" spans="1:8" x14ac:dyDescent="0.25">
      <c r="A104" s="38"/>
      <c r="B104" s="37"/>
      <c r="G104" s="35" cm="1">
        <f t="array" ref="G104">INDEX($C$34:$C$56, INT((ROW(C104)-34)/4)+1)</f>
        <v>2014</v>
      </c>
      <c r="H104" s="34" cm="1">
        <f t="array" ref="H104">INDEX($E$34:$E$56, INT((ROW(E104)-34)/4)+1)</f>
        <v>85.849689899207277</v>
      </c>
    </row>
    <row r="105" spans="1:8" x14ac:dyDescent="0.25">
      <c r="A105" s="38"/>
      <c r="B105" s="37"/>
      <c r="G105" s="35" cm="1">
        <f t="array" ref="G105">INDEX($C$34:$C$56, INT((ROW(C105)-34)/4)+1)</f>
        <v>2014</v>
      </c>
      <c r="H105" s="34" cm="1">
        <f t="array" ref="H105">INDEX($E$34:$E$56, INT((ROW(E105)-34)/4)+1)</f>
        <v>85.849689899207277</v>
      </c>
    </row>
    <row r="106" spans="1:8" x14ac:dyDescent="0.25">
      <c r="A106" s="38"/>
      <c r="B106" s="37"/>
      <c r="G106" s="35" cm="1">
        <f t="array" ref="G106">INDEX($C$34:$C$56, INT((ROW(C106)-34)/4)+1)</f>
        <v>2015</v>
      </c>
      <c r="H106" s="34" cm="1">
        <f t="array" ref="H106">INDEX($E$34:$E$56, INT((ROW(E106)-34)/4)+1)</f>
        <v>100</v>
      </c>
    </row>
    <row r="107" spans="1:8" x14ac:dyDescent="0.25">
      <c r="A107" s="39"/>
      <c r="B107" s="37"/>
      <c r="G107" s="35" cm="1">
        <f t="array" ref="G107">INDEX($C$34:$C$56, INT((ROW(C107)-34)/4)+1)</f>
        <v>2015</v>
      </c>
      <c r="H107" s="34" cm="1">
        <f t="array" ref="H107">INDEX($E$34:$E$56, INT((ROW(E107)-34)/4)+1)</f>
        <v>100</v>
      </c>
    </row>
    <row r="108" spans="1:8" x14ac:dyDescent="0.25">
      <c r="A108" s="38"/>
      <c r="B108" s="37"/>
      <c r="G108" s="35" cm="1">
        <f t="array" ref="G108">INDEX($C$34:$C$56, INT((ROW(C108)-34)/4)+1)</f>
        <v>2015</v>
      </c>
      <c r="H108" s="34" cm="1">
        <f t="array" ref="H108">INDEX($E$34:$E$56, INT((ROW(E108)-34)/4)+1)</f>
        <v>100</v>
      </c>
    </row>
    <row r="109" spans="1:8" x14ac:dyDescent="0.25">
      <c r="A109" s="38"/>
      <c r="B109" s="25"/>
      <c r="G109" s="35" cm="1">
        <f t="array" ref="G109">INDEX($C$34:$C$56, INT((ROW(C109)-34)/4)+1)</f>
        <v>2015</v>
      </c>
      <c r="H109" s="34" cm="1">
        <f t="array" ref="H109">INDEX($E$34:$E$56, INT((ROW(E109)-34)/4)+1)</f>
        <v>100</v>
      </c>
    </row>
    <row r="110" spans="1:8" x14ac:dyDescent="0.25">
      <c r="A110" s="38"/>
      <c r="B110" s="25"/>
      <c r="G110" s="35" cm="1">
        <f t="array" ref="G110">INDEX($C$34:$C$56, INT((ROW(C110)-34)/4)+1)</f>
        <v>2016</v>
      </c>
      <c r="H110" s="34" cm="1">
        <f t="array" ref="H110">INDEX($E$34:$E$56, INT((ROW(E110)-34)/4)+1)</f>
        <v>101.19769502977816</v>
      </c>
    </row>
    <row r="111" spans="1:8" x14ac:dyDescent="0.25">
      <c r="A111" s="38"/>
      <c r="B111" s="25"/>
      <c r="G111" s="35" cm="1">
        <f t="array" ref="G111">INDEX($C$34:$C$56, INT((ROW(C111)-34)/4)+1)</f>
        <v>2016</v>
      </c>
      <c r="H111" s="34" cm="1">
        <f t="array" ref="H111">INDEX($E$34:$E$56, INT((ROW(E111)-34)/4)+1)</f>
        <v>101.19769502977816</v>
      </c>
    </row>
    <row r="112" spans="1:8" x14ac:dyDescent="0.25">
      <c r="A112" s="38"/>
      <c r="B112" s="25"/>
      <c r="G112" s="35" cm="1">
        <f t="array" ref="G112">INDEX($C$34:$C$56, INT((ROW(C112)-34)/4)+1)</f>
        <v>2016</v>
      </c>
      <c r="H112" s="34" cm="1">
        <f t="array" ref="H112">INDEX($E$34:$E$56, INT((ROW(E112)-34)/4)+1)</f>
        <v>101.19769502977816</v>
      </c>
    </row>
    <row r="113" spans="1:8" x14ac:dyDescent="0.25">
      <c r="A113" s="38"/>
      <c r="B113" s="25"/>
      <c r="G113" s="35" cm="1">
        <f t="array" ref="G113">INDEX($C$34:$C$56, INT((ROW(C113)-34)/4)+1)</f>
        <v>2016</v>
      </c>
      <c r="H113" s="34" cm="1">
        <f t="array" ref="H113">INDEX($E$34:$E$56, INT((ROW(E113)-34)/4)+1)</f>
        <v>101.19769502977816</v>
      </c>
    </row>
    <row r="114" spans="1:8" x14ac:dyDescent="0.25">
      <c r="A114" s="38"/>
      <c r="B114" s="25"/>
      <c r="G114" s="35" cm="1">
        <f t="array" ref="G114">INDEX($C$34:$C$56, INT((ROW(C114)-34)/4)+1)</f>
        <v>2017</v>
      </c>
      <c r="H114" s="34" cm="1">
        <f t="array" ref="H114">INDEX($E$34:$E$56, INT((ROW(E114)-34)/4)+1)</f>
        <v>97.014658483186466</v>
      </c>
    </row>
    <row r="115" spans="1:8" x14ac:dyDescent="0.25">
      <c r="A115" s="38"/>
      <c r="B115" s="25"/>
      <c r="G115" s="35" cm="1">
        <f t="array" ref="G115">INDEX($C$34:$C$56, INT((ROW(C115)-34)/4)+1)</f>
        <v>2017</v>
      </c>
      <c r="H115" s="34" cm="1">
        <f t="array" ref="H115">INDEX($E$34:$E$56, INT((ROW(E115)-34)/4)+1)</f>
        <v>97.014658483186466</v>
      </c>
    </row>
    <row r="116" spans="1:8" x14ac:dyDescent="0.25">
      <c r="A116" s="38"/>
      <c r="B116" s="25"/>
      <c r="G116" s="35" cm="1">
        <f t="array" ref="G116">INDEX($C$34:$C$56, INT((ROW(C116)-34)/4)+1)</f>
        <v>2017</v>
      </c>
      <c r="H116" s="34" cm="1">
        <f t="array" ref="H116">INDEX($E$34:$E$56, INT((ROW(E116)-34)/4)+1)</f>
        <v>97.014658483186466</v>
      </c>
    </row>
    <row r="117" spans="1:8" x14ac:dyDescent="0.25">
      <c r="A117" s="38"/>
      <c r="B117" s="25"/>
      <c r="G117" s="35" cm="1">
        <f t="array" ref="G117">INDEX($C$34:$C$56, INT((ROW(C117)-34)/4)+1)</f>
        <v>2017</v>
      </c>
      <c r="H117" s="34" cm="1">
        <f t="array" ref="H117">INDEX($E$34:$E$56, INT((ROW(E117)-34)/4)+1)</f>
        <v>97.014658483186466</v>
      </c>
    </row>
    <row r="118" spans="1:8" x14ac:dyDescent="0.25">
      <c r="A118" s="38"/>
      <c r="B118" s="25"/>
      <c r="G118" s="35" cm="1">
        <f t="array" ref="G118">INDEX($C$34:$C$56, INT((ROW(C118)-34)/4)+1)</f>
        <v>2018</v>
      </c>
      <c r="H118" s="34" cm="1">
        <f t="array" ref="H118">INDEX($E$34:$E$56, INT((ROW(E118)-34)/4)+1)</f>
        <v>94.778255342698884</v>
      </c>
    </row>
    <row r="119" spans="1:8" x14ac:dyDescent="0.25">
      <c r="A119" s="38"/>
      <c r="B119" s="25"/>
      <c r="G119" s="35" cm="1">
        <f t="array" ref="G119">INDEX($C$34:$C$56, INT((ROW(C119)-34)/4)+1)</f>
        <v>2018</v>
      </c>
      <c r="H119" s="34" cm="1">
        <f t="array" ref="H119">INDEX($E$34:$E$56, INT((ROW(E119)-34)/4)+1)</f>
        <v>94.778255342698884</v>
      </c>
    </row>
    <row r="120" spans="1:8" x14ac:dyDescent="0.25">
      <c r="A120" s="38"/>
      <c r="B120" s="25"/>
      <c r="G120" s="35" cm="1">
        <f t="array" ref="G120">INDEX($C$34:$C$56, INT((ROW(C120)-34)/4)+1)</f>
        <v>2018</v>
      </c>
      <c r="H120" s="34" cm="1">
        <f t="array" ref="H120">INDEX($E$34:$E$56, INT((ROW(E120)-34)/4)+1)</f>
        <v>94.778255342698884</v>
      </c>
    </row>
    <row r="121" spans="1:8" x14ac:dyDescent="0.25">
      <c r="A121" s="38"/>
      <c r="B121" s="25"/>
      <c r="G121" s="35" cm="1">
        <f t="array" ref="G121">INDEX($C$34:$C$56, INT((ROW(C121)-34)/4)+1)</f>
        <v>2018</v>
      </c>
      <c r="H121" s="34" cm="1">
        <f t="array" ref="H121">INDEX($E$34:$E$56, INT((ROW(E121)-34)/4)+1)</f>
        <v>94.778255342698884</v>
      </c>
    </row>
    <row r="122" spans="1:8" x14ac:dyDescent="0.25">
      <c r="A122" s="38"/>
      <c r="B122" s="25"/>
      <c r="G122" s="35" cm="1">
        <f t="array" ref="G122">INDEX($C$34:$C$56, INT((ROW(C122)-34)/4)+1)</f>
        <v>2019</v>
      </c>
      <c r="H122" s="34" cm="1">
        <f t="array" ref="H122">INDEX($E$34:$E$56, INT((ROW(E122)-34)/4)+1)</f>
        <v>102.17226792934603</v>
      </c>
    </row>
    <row r="123" spans="1:8" x14ac:dyDescent="0.25">
      <c r="A123" s="38"/>
      <c r="B123" s="25"/>
      <c r="G123" s="35" cm="1">
        <f t="array" ref="G123">INDEX($C$34:$C$56, INT((ROW(C123)-34)/4)+1)</f>
        <v>2019</v>
      </c>
      <c r="H123" s="34" cm="1">
        <f t="array" ref="H123">INDEX($E$34:$E$56, INT((ROW(E123)-34)/4)+1)</f>
        <v>102.17226792934603</v>
      </c>
    </row>
    <row r="124" spans="1:8" x14ac:dyDescent="0.25">
      <c r="A124" s="38"/>
      <c r="B124" s="25"/>
      <c r="G124" s="35" cm="1">
        <f t="array" ref="G124">INDEX($C$34:$C$56, INT((ROW(C124)-34)/4)+1)</f>
        <v>2019</v>
      </c>
      <c r="H124" s="34" cm="1">
        <f t="array" ref="H124">INDEX($E$34:$E$56, INT((ROW(E124)-34)/4)+1)</f>
        <v>102.17226792934603</v>
      </c>
    </row>
    <row r="125" spans="1:8" x14ac:dyDescent="0.25">
      <c r="A125" s="38"/>
      <c r="B125" s="25"/>
      <c r="G125" s="35" cm="1">
        <f t="array" ref="G125">INDEX($C$34:$C$56, INT((ROW(C125)-34)/4)+1)</f>
        <v>2019</v>
      </c>
      <c r="H125" s="34" cm="1">
        <f t="array" ref="H125">INDEX($E$34:$E$56, INT((ROW(E125)-34)/4)+1)</f>
        <v>102.17226792934603</v>
      </c>
    </row>
    <row r="126" spans="1:8" x14ac:dyDescent="0.25">
      <c r="A126" s="38"/>
      <c r="B126" s="25"/>
      <c r="E126" s="35"/>
    </row>
    <row r="127" spans="1:8" x14ac:dyDescent="0.25">
      <c r="A127" s="38"/>
      <c r="B127" s="25"/>
    </row>
    <row r="128" spans="1:8" x14ac:dyDescent="0.25">
      <c r="A128" s="38"/>
      <c r="B128" s="25"/>
    </row>
    <row r="129" spans="1:2" x14ac:dyDescent="0.25">
      <c r="A129" s="38"/>
      <c r="B129" s="25"/>
    </row>
    <row r="130" spans="1:2" x14ac:dyDescent="0.25">
      <c r="A130" s="38"/>
      <c r="B130" s="25"/>
    </row>
    <row r="131" spans="1:2" x14ac:dyDescent="0.25">
      <c r="A131" s="26"/>
      <c r="B131" s="25"/>
    </row>
    <row r="132" spans="1:2" x14ac:dyDescent="0.25">
      <c r="A132" s="40"/>
      <c r="B132" s="41"/>
    </row>
    <row r="133" spans="1:2" x14ac:dyDescent="0.25">
      <c r="A133" s="37"/>
      <c r="B133" s="36"/>
    </row>
    <row r="134" spans="1:2" x14ac:dyDescent="0.25">
      <c r="A134" s="40"/>
      <c r="B134" s="41"/>
    </row>
    <row r="135" spans="1:2" x14ac:dyDescent="0.25">
      <c r="A135" s="37"/>
      <c r="B135" s="36"/>
    </row>
    <row r="136" spans="1:2" x14ac:dyDescent="0.25">
      <c r="A136" s="40"/>
      <c r="B136" s="41"/>
    </row>
    <row r="137" spans="1:2" x14ac:dyDescent="0.25">
      <c r="A137" s="37"/>
      <c r="B137" s="36"/>
    </row>
    <row r="138" spans="1:2" x14ac:dyDescent="0.25">
      <c r="A138" s="40"/>
      <c r="B138" s="41"/>
    </row>
    <row r="139" spans="1:2" x14ac:dyDescent="0.25">
      <c r="A139" s="37"/>
      <c r="B139" s="36"/>
    </row>
    <row r="140" spans="1:2" x14ac:dyDescent="0.25">
      <c r="A140" s="40"/>
      <c r="B140" s="41"/>
    </row>
    <row r="141" spans="1:2" x14ac:dyDescent="0.25">
      <c r="A141" s="37"/>
      <c r="B141" s="36"/>
    </row>
    <row r="142" spans="1:2" x14ac:dyDescent="0.25">
      <c r="A142" s="40"/>
      <c r="B142" s="41"/>
    </row>
    <row r="143" spans="1:2" x14ac:dyDescent="0.25">
      <c r="A143" s="37"/>
      <c r="B143" s="36"/>
    </row>
    <row r="144" spans="1:2" x14ac:dyDescent="0.25">
      <c r="A144" s="40"/>
      <c r="B144" s="41"/>
    </row>
    <row r="145" spans="1:2" x14ac:dyDescent="0.25">
      <c r="A145" s="37"/>
      <c r="B145" s="36"/>
    </row>
    <row r="146" spans="1:2" x14ac:dyDescent="0.25">
      <c r="A146" s="40"/>
      <c r="B146" s="41"/>
    </row>
    <row r="147" spans="1:2" x14ac:dyDescent="0.25">
      <c r="A147" s="37"/>
      <c r="B147" s="36"/>
    </row>
    <row r="148" spans="1:2" x14ac:dyDescent="0.25">
      <c r="A148" s="40"/>
      <c r="B148" s="41"/>
    </row>
    <row r="149" spans="1:2" x14ac:dyDescent="0.25">
      <c r="A149" s="37"/>
      <c r="B149" s="36"/>
    </row>
    <row r="150" spans="1:2" x14ac:dyDescent="0.25">
      <c r="A150" s="40"/>
      <c r="B150" s="41"/>
    </row>
    <row r="151" spans="1:2" x14ac:dyDescent="0.25">
      <c r="A151" s="37"/>
      <c r="B151" s="36"/>
    </row>
    <row r="152" spans="1:2" x14ac:dyDescent="0.25">
      <c r="A152" s="40"/>
      <c r="B152" s="41"/>
    </row>
    <row r="153" spans="1:2" x14ac:dyDescent="0.25">
      <c r="A153" s="37"/>
      <c r="B153" s="36"/>
    </row>
    <row r="154" spans="1:2" x14ac:dyDescent="0.25">
      <c r="A154" s="40"/>
      <c r="B154" s="41"/>
    </row>
    <row r="155" spans="1:2" x14ac:dyDescent="0.25">
      <c r="A155" s="37"/>
      <c r="B155" s="36"/>
    </row>
    <row r="156" spans="1:2" x14ac:dyDescent="0.25">
      <c r="A156" s="40"/>
      <c r="B156" s="41"/>
    </row>
    <row r="157" spans="1:2" x14ac:dyDescent="0.25">
      <c r="A157" s="37"/>
      <c r="B157" s="36"/>
    </row>
    <row r="158" spans="1:2" x14ac:dyDescent="0.25">
      <c r="A158" s="40"/>
      <c r="B158" s="41"/>
    </row>
    <row r="159" spans="1:2" x14ac:dyDescent="0.25">
      <c r="A159" s="37"/>
      <c r="B159" s="36"/>
    </row>
    <row r="160" spans="1:2" x14ac:dyDescent="0.25">
      <c r="A160" s="40"/>
      <c r="B160" s="41"/>
    </row>
    <row r="161" spans="1:2" x14ac:dyDescent="0.25">
      <c r="A161" s="37"/>
      <c r="B161" s="36"/>
    </row>
    <row r="162" spans="1:2" x14ac:dyDescent="0.25">
      <c r="A162" s="40"/>
      <c r="B162" s="41"/>
    </row>
    <row r="163" spans="1:2" x14ac:dyDescent="0.25">
      <c r="A163" s="37"/>
      <c r="B163" s="36"/>
    </row>
    <row r="164" spans="1:2" x14ac:dyDescent="0.25">
      <c r="A164" s="40"/>
      <c r="B164" s="41"/>
    </row>
    <row r="165" spans="1:2" x14ac:dyDescent="0.25">
      <c r="A165" s="38"/>
      <c r="B165" s="25"/>
    </row>
    <row r="166" spans="1:2" x14ac:dyDescent="0.25">
      <c r="A166" s="42"/>
      <c r="B166" s="40"/>
    </row>
    <row r="167" spans="1:2" x14ac:dyDescent="0.25">
      <c r="A167" s="38"/>
      <c r="B167" s="25"/>
    </row>
    <row r="168" spans="1:2" x14ac:dyDescent="0.25">
      <c r="A168" s="42"/>
      <c r="B168" s="28"/>
    </row>
    <row r="169" spans="1:2" x14ac:dyDescent="0.25">
      <c r="A169" s="38"/>
      <c r="B169" s="25"/>
    </row>
    <row r="170" spans="1:2" x14ac:dyDescent="0.25">
      <c r="A170" s="42"/>
      <c r="B170" s="28"/>
    </row>
    <row r="171" spans="1:2" x14ac:dyDescent="0.25">
      <c r="A171" s="38"/>
      <c r="B171" s="25"/>
    </row>
    <row r="172" spans="1:2" x14ac:dyDescent="0.25">
      <c r="A172" s="42"/>
      <c r="B172" s="28"/>
    </row>
    <row r="173" spans="1:2" x14ac:dyDescent="0.25">
      <c r="A173" s="38"/>
      <c r="B173" s="25"/>
    </row>
    <row r="174" spans="1:2" x14ac:dyDescent="0.25">
      <c r="A174" s="43"/>
      <c r="B174" s="32"/>
    </row>
    <row r="175" spans="1:2" x14ac:dyDescent="0.25">
      <c r="A175" s="26"/>
      <c r="B175" s="25"/>
    </row>
    <row r="176" spans="1:2" x14ac:dyDescent="0.25">
      <c r="A176" s="26"/>
      <c r="B176" s="25"/>
    </row>
    <row r="177" spans="1:2" x14ac:dyDescent="0.25">
      <c r="A177" s="26"/>
      <c r="B177" s="25"/>
    </row>
    <row r="178" spans="1:2" x14ac:dyDescent="0.25">
      <c r="A178" s="26"/>
      <c r="B178" s="25"/>
    </row>
    <row r="179" spans="1:2" x14ac:dyDescent="0.25">
      <c r="A179" s="26"/>
      <c r="B179" s="25"/>
    </row>
    <row r="180" spans="1:2" x14ac:dyDescent="0.25">
      <c r="A180" s="26"/>
      <c r="B180" s="25"/>
    </row>
    <row r="181" spans="1:2" x14ac:dyDescent="0.25">
      <c r="A181" s="26"/>
      <c r="B181" s="25"/>
    </row>
    <row r="182" spans="1:2" x14ac:dyDescent="0.25">
      <c r="A182" s="26"/>
      <c r="B182" s="25"/>
    </row>
    <row r="183" spans="1:2" x14ac:dyDescent="0.25">
      <c r="A183" s="26"/>
      <c r="B183" s="25"/>
    </row>
    <row r="184" spans="1:2" x14ac:dyDescent="0.25">
      <c r="A184" s="26"/>
      <c r="B184" s="25"/>
    </row>
    <row r="185" spans="1:2" x14ac:dyDescent="0.25">
      <c r="A185" s="26"/>
      <c r="B185" s="25"/>
    </row>
    <row r="186" spans="1:2" x14ac:dyDescent="0.25">
      <c r="A186" s="26"/>
      <c r="B186" s="25"/>
    </row>
    <row r="187" spans="1:2" x14ac:dyDescent="0.25">
      <c r="A187" s="26"/>
      <c r="B187" s="25"/>
    </row>
    <row r="188" spans="1:2" x14ac:dyDescent="0.25">
      <c r="A188" s="26"/>
      <c r="B188" s="25"/>
    </row>
    <row r="189" spans="1:2" x14ac:dyDescent="0.25">
      <c r="A189" s="26"/>
      <c r="B189" s="25"/>
    </row>
    <row r="190" spans="1:2" x14ac:dyDescent="0.25">
      <c r="A190" s="26"/>
      <c r="B190" s="25"/>
    </row>
    <row r="191" spans="1:2" x14ac:dyDescent="0.25">
      <c r="A191" s="26"/>
      <c r="B191" s="25"/>
    </row>
    <row r="192" spans="1:2" x14ac:dyDescent="0.25">
      <c r="A192" s="26"/>
      <c r="B192" s="25"/>
    </row>
    <row r="193" spans="1:2" x14ac:dyDescent="0.25">
      <c r="A193" s="26"/>
      <c r="B193" s="25"/>
    </row>
    <row r="194" spans="1:2" x14ac:dyDescent="0.25">
      <c r="A194" s="26"/>
      <c r="B194" s="25"/>
    </row>
    <row r="195" spans="1:2" x14ac:dyDescent="0.25">
      <c r="A195" s="26"/>
      <c r="B195" s="25"/>
    </row>
    <row r="196" spans="1:2" x14ac:dyDescent="0.25">
      <c r="A196" s="26"/>
      <c r="B196" s="25"/>
    </row>
    <row r="197" spans="1:2" x14ac:dyDescent="0.25">
      <c r="A197" s="26"/>
      <c r="B197" s="25"/>
    </row>
    <row r="198" spans="1:2" x14ac:dyDescent="0.25">
      <c r="A198" s="26"/>
      <c r="B198" s="25"/>
    </row>
    <row r="199" spans="1:2" x14ac:dyDescent="0.25">
      <c r="A199" s="26"/>
      <c r="B199" s="25"/>
    </row>
    <row r="200" spans="1:2" x14ac:dyDescent="0.25">
      <c r="A200" s="26"/>
      <c r="B200" s="25"/>
    </row>
    <row r="201" spans="1:2" x14ac:dyDescent="0.25">
      <c r="A201" s="26"/>
      <c r="B201" s="25"/>
    </row>
    <row r="202" spans="1:2" x14ac:dyDescent="0.25">
      <c r="A202" s="26"/>
      <c r="B202" s="25"/>
    </row>
    <row r="203" spans="1:2" x14ac:dyDescent="0.25">
      <c r="A203" s="26"/>
      <c r="B203" s="25"/>
    </row>
    <row r="204" spans="1:2" x14ac:dyDescent="0.25">
      <c r="A204" s="26"/>
      <c r="B204" s="25"/>
    </row>
    <row r="205" spans="1:2" x14ac:dyDescent="0.25">
      <c r="A205" s="26"/>
      <c r="B205" s="25"/>
    </row>
    <row r="206" spans="1:2" x14ac:dyDescent="0.25">
      <c r="A206" s="26"/>
      <c r="B206" s="25"/>
    </row>
    <row r="207" spans="1:2" x14ac:dyDescent="0.25">
      <c r="A207" s="26"/>
      <c r="B207" s="25"/>
    </row>
    <row r="208" spans="1:2" x14ac:dyDescent="0.25">
      <c r="A208" s="26"/>
      <c r="B208" s="25"/>
    </row>
    <row r="209" spans="1:2" x14ac:dyDescent="0.25">
      <c r="A209" s="26"/>
      <c r="B209" s="25"/>
    </row>
    <row r="210" spans="1:2" x14ac:dyDescent="0.25">
      <c r="A210" s="26"/>
      <c r="B210" s="25"/>
    </row>
    <row r="211" spans="1:2" x14ac:dyDescent="0.25">
      <c r="A211" s="26"/>
      <c r="B211" s="25"/>
    </row>
    <row r="212" spans="1:2" x14ac:dyDescent="0.25">
      <c r="A212" s="26"/>
      <c r="B212" s="25"/>
    </row>
    <row r="213" spans="1:2" x14ac:dyDescent="0.25">
      <c r="A213" s="26"/>
      <c r="B213" s="25"/>
    </row>
    <row r="214" spans="1:2" x14ac:dyDescent="0.25">
      <c r="A214" s="26"/>
      <c r="B214" s="25"/>
    </row>
    <row r="215" spans="1:2" x14ac:dyDescent="0.25">
      <c r="A215" s="26"/>
      <c r="B215" s="25"/>
    </row>
    <row r="216" spans="1:2" x14ac:dyDescent="0.25">
      <c r="A216" s="26"/>
      <c r="B216" s="25"/>
    </row>
    <row r="217" spans="1:2" x14ac:dyDescent="0.25">
      <c r="A217" s="26"/>
      <c r="B217" s="25"/>
    </row>
    <row r="218" spans="1:2" x14ac:dyDescent="0.25">
      <c r="A218" s="26"/>
      <c r="B218" s="25"/>
    </row>
    <row r="219" spans="1:2" x14ac:dyDescent="0.25">
      <c r="A219" s="26"/>
      <c r="B219" s="25"/>
    </row>
    <row r="220" spans="1:2" x14ac:dyDescent="0.25">
      <c r="A220" s="26"/>
      <c r="B220" s="25"/>
    </row>
    <row r="221" spans="1:2" x14ac:dyDescent="0.25">
      <c r="A221" s="26"/>
      <c r="B221" s="25"/>
    </row>
    <row r="222" spans="1:2" x14ac:dyDescent="0.25">
      <c r="A222" s="26"/>
      <c r="B222" s="25"/>
    </row>
    <row r="223" spans="1:2" x14ac:dyDescent="0.25">
      <c r="A223" s="26"/>
      <c r="B223" s="25"/>
    </row>
    <row r="224" spans="1:2" x14ac:dyDescent="0.25">
      <c r="A224" s="26"/>
      <c r="B224" s="25"/>
    </row>
    <row r="225" spans="1:2" x14ac:dyDescent="0.25">
      <c r="A225" s="26"/>
      <c r="B225" s="25"/>
    </row>
    <row r="226" spans="1:2" x14ac:dyDescent="0.25">
      <c r="A226" s="26"/>
      <c r="B226" s="25"/>
    </row>
    <row r="227" spans="1:2" x14ac:dyDescent="0.25">
      <c r="A227" s="26"/>
      <c r="B227" s="25"/>
    </row>
    <row r="228" spans="1:2" x14ac:dyDescent="0.25">
      <c r="A228" s="26"/>
      <c r="B228" s="25"/>
    </row>
    <row r="229" spans="1:2" x14ac:dyDescent="0.25">
      <c r="A229" s="26"/>
      <c r="B229" s="25"/>
    </row>
    <row r="230" spans="1:2" x14ac:dyDescent="0.25">
      <c r="A230" s="26"/>
      <c r="B230" s="25"/>
    </row>
    <row r="231" spans="1:2" x14ac:dyDescent="0.25">
      <c r="A231" s="26"/>
      <c r="B231" s="25"/>
    </row>
    <row r="232" spans="1:2" x14ac:dyDescent="0.25">
      <c r="A232" s="26"/>
      <c r="B232" s="25"/>
    </row>
    <row r="233" spans="1:2" x14ac:dyDescent="0.25">
      <c r="A233" s="26"/>
      <c r="B233" s="25"/>
    </row>
    <row r="234" spans="1:2" x14ac:dyDescent="0.25">
      <c r="A234" s="26"/>
      <c r="B234" s="25"/>
    </row>
    <row r="235" spans="1:2" x14ac:dyDescent="0.25">
      <c r="A235" s="26"/>
      <c r="B235" s="25"/>
    </row>
    <row r="236" spans="1:2" x14ac:dyDescent="0.25">
      <c r="A236" s="26"/>
      <c r="B236" s="25"/>
    </row>
    <row r="237" spans="1:2" x14ac:dyDescent="0.25">
      <c r="A237" s="26"/>
      <c r="B237" s="25"/>
    </row>
    <row r="238" spans="1:2" x14ac:dyDescent="0.25">
      <c r="A238" s="26"/>
      <c r="B238" s="25"/>
    </row>
    <row r="239" spans="1:2" x14ac:dyDescent="0.25">
      <c r="A239" s="26"/>
      <c r="B239" s="25"/>
    </row>
    <row r="240" spans="1:2" x14ac:dyDescent="0.25">
      <c r="A240" s="26"/>
      <c r="B240" s="25"/>
    </row>
    <row r="241" spans="1:2" x14ac:dyDescent="0.25">
      <c r="A241" s="26"/>
      <c r="B241" s="25"/>
    </row>
    <row r="242" spans="1:2" x14ac:dyDescent="0.25">
      <c r="A242" s="26"/>
      <c r="B242" s="25"/>
    </row>
    <row r="243" spans="1:2" x14ac:dyDescent="0.25">
      <c r="A243" s="26"/>
      <c r="B243" s="25"/>
    </row>
    <row r="244" spans="1:2" x14ac:dyDescent="0.25">
      <c r="A244" s="26"/>
      <c r="B244" s="25"/>
    </row>
    <row r="245" spans="1:2" x14ac:dyDescent="0.25">
      <c r="A245" s="26"/>
      <c r="B245" s="25"/>
    </row>
    <row r="246" spans="1:2" x14ac:dyDescent="0.25">
      <c r="A246" s="26"/>
      <c r="B246" s="25"/>
    </row>
    <row r="247" spans="1:2" x14ac:dyDescent="0.25">
      <c r="A247" s="26"/>
      <c r="B247" s="25"/>
    </row>
    <row r="248" spans="1:2" x14ac:dyDescent="0.25">
      <c r="A248" s="26"/>
      <c r="B248" s="25"/>
    </row>
    <row r="249" spans="1:2" x14ac:dyDescent="0.25">
      <c r="A249" s="26"/>
      <c r="B249" s="25"/>
    </row>
    <row r="250" spans="1:2" x14ac:dyDescent="0.25">
      <c r="A250" s="26"/>
      <c r="B250" s="25"/>
    </row>
    <row r="251" spans="1:2" x14ac:dyDescent="0.25">
      <c r="A251" s="26"/>
      <c r="B251" s="25"/>
    </row>
    <row r="252" spans="1:2" x14ac:dyDescent="0.25">
      <c r="A252" s="26"/>
      <c r="B252" s="25"/>
    </row>
    <row r="253" spans="1:2" x14ac:dyDescent="0.25">
      <c r="A253" s="26"/>
      <c r="B253" s="25"/>
    </row>
    <row r="254" spans="1:2" x14ac:dyDescent="0.25">
      <c r="A254" s="26"/>
      <c r="B254" s="25"/>
    </row>
    <row r="255" spans="1:2" x14ac:dyDescent="0.25">
      <c r="A255" s="26"/>
      <c r="B255" s="25"/>
    </row>
    <row r="256" spans="1:2" x14ac:dyDescent="0.25">
      <c r="A256" s="26"/>
      <c r="B256" s="25"/>
    </row>
    <row r="258" spans="1:2" x14ac:dyDescent="0.25">
      <c r="A258" s="27"/>
      <c r="B258" s="28"/>
    </row>
    <row r="259" spans="1:2" x14ac:dyDescent="0.25">
      <c r="A259" s="26"/>
      <c r="B259" s="25"/>
    </row>
    <row r="260" spans="1:2" x14ac:dyDescent="0.25">
      <c r="A260" s="27"/>
      <c r="B260" s="28"/>
    </row>
    <row r="261" spans="1:2" x14ac:dyDescent="0.25">
      <c r="A261" s="26"/>
      <c r="B261" s="25"/>
    </row>
    <row r="262" spans="1:2" x14ac:dyDescent="0.25">
      <c r="A262" s="27"/>
      <c r="B262" s="28"/>
    </row>
    <row r="263" spans="1:2" x14ac:dyDescent="0.25">
      <c r="A263" s="26"/>
      <c r="B263" s="25"/>
    </row>
    <row r="264" spans="1:2" x14ac:dyDescent="0.25">
      <c r="A264" s="27"/>
      <c r="B264" s="28"/>
    </row>
    <row r="265" spans="1:2" x14ac:dyDescent="0.25">
      <c r="A265" s="26"/>
      <c r="B265" s="25"/>
    </row>
    <row r="266" spans="1:2" x14ac:dyDescent="0.25">
      <c r="A266" s="27"/>
      <c r="B266" s="28"/>
    </row>
    <row r="267" spans="1:2" x14ac:dyDescent="0.25">
      <c r="A267" s="26"/>
      <c r="B267" s="25"/>
    </row>
    <row r="268" spans="1:2" x14ac:dyDescent="0.25">
      <c r="A268" s="27"/>
      <c r="B268" s="28"/>
    </row>
    <row r="269" spans="1:2" x14ac:dyDescent="0.25">
      <c r="A269" s="26"/>
      <c r="B269" s="25"/>
    </row>
    <row r="270" spans="1:2" x14ac:dyDescent="0.25">
      <c r="A270" s="27"/>
      <c r="B270" s="28"/>
    </row>
    <row r="271" spans="1:2" x14ac:dyDescent="0.25">
      <c r="A271" s="26"/>
      <c r="B271" s="25"/>
    </row>
    <row r="272" spans="1:2" x14ac:dyDescent="0.25">
      <c r="A272" s="27"/>
      <c r="B272" s="28"/>
    </row>
    <row r="273" spans="1:2" x14ac:dyDescent="0.25">
      <c r="A273" s="26"/>
      <c r="B273" s="25"/>
    </row>
    <row r="274" spans="1:2" x14ac:dyDescent="0.25">
      <c r="A274" s="27"/>
      <c r="B274" s="28"/>
    </row>
    <row r="275" spans="1:2" x14ac:dyDescent="0.25">
      <c r="A275" s="26"/>
      <c r="B275" s="25"/>
    </row>
    <row r="276" spans="1:2" x14ac:dyDescent="0.25">
      <c r="A276" s="27"/>
      <c r="B276" s="28"/>
    </row>
    <row r="277" spans="1:2" x14ac:dyDescent="0.25">
      <c r="A277" s="26"/>
      <c r="B277" s="25"/>
    </row>
    <row r="278" spans="1:2" x14ac:dyDescent="0.25">
      <c r="A278" s="27"/>
      <c r="B278" s="28"/>
    </row>
    <row r="279" spans="1:2" x14ac:dyDescent="0.25">
      <c r="A279" s="26"/>
      <c r="B279" s="25"/>
    </row>
    <row r="280" spans="1:2" x14ac:dyDescent="0.25">
      <c r="A280" s="27"/>
      <c r="B280" s="28"/>
    </row>
    <row r="281" spans="1:2" x14ac:dyDescent="0.25">
      <c r="A281" s="26"/>
      <c r="B281" s="25"/>
    </row>
    <row r="282" spans="1:2" x14ac:dyDescent="0.25">
      <c r="A282" s="27"/>
      <c r="B282" s="28"/>
    </row>
    <row r="283" spans="1:2" x14ac:dyDescent="0.25">
      <c r="A283" s="26"/>
      <c r="B283" s="25"/>
    </row>
    <row r="284" spans="1:2" x14ac:dyDescent="0.25">
      <c r="A284" s="27"/>
      <c r="B284" s="28"/>
    </row>
    <row r="285" spans="1:2" x14ac:dyDescent="0.25">
      <c r="A285" s="26"/>
      <c r="B285" s="25"/>
    </row>
    <row r="286" spans="1:2" x14ac:dyDescent="0.25">
      <c r="A286" s="27"/>
      <c r="B286" s="28"/>
    </row>
    <row r="287" spans="1:2" x14ac:dyDescent="0.25">
      <c r="A287" s="26"/>
      <c r="B287" s="25"/>
    </row>
    <row r="288" spans="1:2" x14ac:dyDescent="0.25">
      <c r="A288" s="27"/>
      <c r="B288" s="28"/>
    </row>
    <row r="289" spans="1:2" x14ac:dyDescent="0.25">
      <c r="A289" s="26"/>
      <c r="B289" s="25"/>
    </row>
    <row r="290" spans="1:2" x14ac:dyDescent="0.25">
      <c r="A290" s="27"/>
      <c r="B290" s="28"/>
    </row>
    <row r="291" spans="1:2" x14ac:dyDescent="0.25">
      <c r="A291" s="26"/>
      <c r="B291" s="25"/>
    </row>
    <row r="292" spans="1:2" x14ac:dyDescent="0.25">
      <c r="A292" s="27"/>
      <c r="B292" s="28"/>
    </row>
    <row r="293" spans="1:2" x14ac:dyDescent="0.25">
      <c r="A293" s="26"/>
      <c r="B293" s="25"/>
    </row>
    <row r="294" spans="1:2" x14ac:dyDescent="0.25">
      <c r="A294" s="27"/>
      <c r="B294" s="28"/>
    </row>
    <row r="295" spans="1:2" x14ac:dyDescent="0.25">
      <c r="A295" s="26"/>
      <c r="B295" s="25"/>
    </row>
    <row r="296" spans="1:2" x14ac:dyDescent="0.25">
      <c r="A296" s="27"/>
      <c r="B296" s="28"/>
    </row>
    <row r="297" spans="1:2" x14ac:dyDescent="0.25">
      <c r="A297" s="26"/>
      <c r="B297" s="25"/>
    </row>
    <row r="298" spans="1:2" x14ac:dyDescent="0.25">
      <c r="A298" s="27"/>
      <c r="B298" s="28"/>
    </row>
    <row r="299" spans="1:2" x14ac:dyDescent="0.25">
      <c r="A299" s="26"/>
      <c r="B299" s="25"/>
    </row>
    <row r="300" spans="1:2" x14ac:dyDescent="0.25">
      <c r="A300" s="27"/>
      <c r="B300" s="28"/>
    </row>
    <row r="301" spans="1:2" x14ac:dyDescent="0.25">
      <c r="A301" s="26"/>
      <c r="B301" s="25"/>
    </row>
    <row r="302" spans="1:2" x14ac:dyDescent="0.25">
      <c r="A302" s="27"/>
      <c r="B302" s="29"/>
    </row>
    <row r="303" spans="1:2" x14ac:dyDescent="0.25">
      <c r="A303" s="26"/>
      <c r="B303" s="30"/>
    </row>
    <row r="304" spans="1:2" x14ac:dyDescent="0.25">
      <c r="A304" s="27"/>
      <c r="B304" s="29"/>
    </row>
    <row r="305" spans="1:2" x14ac:dyDescent="0.25">
      <c r="A305" s="26"/>
      <c r="B305" s="30"/>
    </row>
    <row r="306" spans="1:2" x14ac:dyDescent="0.25">
      <c r="A306" s="27"/>
      <c r="B306" s="29"/>
    </row>
    <row r="307" spans="1:2" x14ac:dyDescent="0.25">
      <c r="A307" s="26"/>
      <c r="B307" s="30"/>
    </row>
    <row r="308" spans="1:2" x14ac:dyDescent="0.25">
      <c r="A308" s="27"/>
      <c r="B308" s="29"/>
    </row>
    <row r="309" spans="1:2" x14ac:dyDescent="0.25">
      <c r="A309" s="26"/>
      <c r="B309" s="30"/>
    </row>
    <row r="310" spans="1:2" x14ac:dyDescent="0.25">
      <c r="A310" s="27"/>
      <c r="B310" s="28"/>
    </row>
    <row r="311" spans="1:2" x14ac:dyDescent="0.25">
      <c r="A311" s="26"/>
      <c r="B311" s="25"/>
    </row>
    <row r="312" spans="1:2" x14ac:dyDescent="0.25">
      <c r="A312" s="27"/>
      <c r="B312" s="28"/>
    </row>
    <row r="313" spans="1:2" x14ac:dyDescent="0.25">
      <c r="A313" s="26"/>
      <c r="B313" s="25"/>
    </row>
    <row r="314" spans="1:2" x14ac:dyDescent="0.25">
      <c r="A314" s="27"/>
      <c r="B314" s="28"/>
    </row>
    <row r="315" spans="1:2" x14ac:dyDescent="0.25">
      <c r="A315" s="26"/>
      <c r="B315" s="25"/>
    </row>
    <row r="316" spans="1:2" x14ac:dyDescent="0.25">
      <c r="A316" s="27"/>
      <c r="B316" s="28"/>
    </row>
    <row r="317" spans="1:2" x14ac:dyDescent="0.25">
      <c r="A317" s="26"/>
      <c r="B317" s="25"/>
    </row>
    <row r="318" spans="1:2" x14ac:dyDescent="0.25">
      <c r="A318" s="27"/>
      <c r="B318" s="28"/>
    </row>
    <row r="319" spans="1:2" x14ac:dyDescent="0.25">
      <c r="A319" s="26"/>
      <c r="B319" s="25"/>
    </row>
    <row r="320" spans="1:2" x14ac:dyDescent="0.25">
      <c r="A320" s="27"/>
      <c r="B320" s="28"/>
    </row>
    <row r="321" spans="1:2" x14ac:dyDescent="0.25">
      <c r="A321" s="26"/>
      <c r="B321" s="25"/>
    </row>
    <row r="322" spans="1:2" x14ac:dyDescent="0.25">
      <c r="A322" s="27"/>
      <c r="B322" s="28"/>
    </row>
    <row r="323" spans="1:2" x14ac:dyDescent="0.25">
      <c r="A323" s="26"/>
      <c r="B323" s="25"/>
    </row>
    <row r="324" spans="1:2" x14ac:dyDescent="0.25">
      <c r="A324" s="27"/>
      <c r="B324" s="28"/>
    </row>
    <row r="325" spans="1:2" x14ac:dyDescent="0.25">
      <c r="A325" s="26"/>
      <c r="B325" s="25"/>
    </row>
    <row r="326" spans="1:2" x14ac:dyDescent="0.25">
      <c r="A326" s="27"/>
      <c r="B326" s="28"/>
    </row>
    <row r="327" spans="1:2" x14ac:dyDescent="0.25">
      <c r="A327" s="26"/>
      <c r="B327" s="25"/>
    </row>
    <row r="328" spans="1:2" x14ac:dyDescent="0.25">
      <c r="A328" s="27"/>
      <c r="B328" s="28"/>
    </row>
    <row r="329" spans="1:2" x14ac:dyDescent="0.25">
      <c r="A329" s="26"/>
      <c r="B329" s="25"/>
    </row>
    <row r="330" spans="1:2" x14ac:dyDescent="0.25">
      <c r="A330" s="27"/>
      <c r="B330" s="28"/>
    </row>
    <row r="331" spans="1:2" x14ac:dyDescent="0.25">
      <c r="A331" s="26"/>
      <c r="B331" s="25"/>
    </row>
    <row r="332" spans="1:2" x14ac:dyDescent="0.25">
      <c r="A332" s="27"/>
      <c r="B332" s="28"/>
    </row>
    <row r="333" spans="1:2" x14ac:dyDescent="0.25">
      <c r="A333" s="26"/>
      <c r="B333" s="25"/>
    </row>
    <row r="334" spans="1:2" x14ac:dyDescent="0.25">
      <c r="A334" s="27"/>
      <c r="B334" s="28"/>
    </row>
    <row r="335" spans="1:2" x14ac:dyDescent="0.25">
      <c r="A335" s="26"/>
      <c r="B335" s="25"/>
    </row>
    <row r="336" spans="1:2" x14ac:dyDescent="0.25">
      <c r="A336" s="27"/>
      <c r="B336" s="28"/>
    </row>
    <row r="337" spans="1:2" x14ac:dyDescent="0.25">
      <c r="A337" s="26"/>
      <c r="B337" s="25"/>
    </row>
    <row r="338" spans="1:2" x14ac:dyDescent="0.25">
      <c r="A338" s="27"/>
      <c r="B338" s="28"/>
    </row>
    <row r="339" spans="1:2" x14ac:dyDescent="0.25">
      <c r="A339" s="26"/>
      <c r="B339" s="25"/>
    </row>
    <row r="340" spans="1:2" x14ac:dyDescent="0.25">
      <c r="A340" s="27"/>
      <c r="B340" s="28"/>
    </row>
    <row r="341" spans="1:2" x14ac:dyDescent="0.25">
      <c r="A341" s="26"/>
      <c r="B341" s="25"/>
    </row>
    <row r="342" spans="1:2" x14ac:dyDescent="0.25">
      <c r="A342" s="31"/>
      <c r="B342" s="3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BB7-D4C3-4CC2-9155-FE60EAB6FC07}">
  <dimension ref="A1:AC108"/>
  <sheetViews>
    <sheetView workbookViewId="0"/>
  </sheetViews>
  <sheetFormatPr defaultRowHeight="15" x14ac:dyDescent="0.25"/>
  <cols>
    <col min="2" max="2" width="14.42578125" customWidth="1"/>
  </cols>
  <sheetData>
    <row r="1" spans="1:29" x14ac:dyDescent="0.25">
      <c r="D1" t="s">
        <v>373</v>
      </c>
    </row>
    <row r="2" spans="1:29" x14ac:dyDescent="0.25">
      <c r="D2" s="48" t="s">
        <v>374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x14ac:dyDescent="0.25">
      <c r="B3" t="s">
        <v>375</v>
      </c>
      <c r="C3" t="s">
        <v>376</v>
      </c>
      <c r="D3" s="48">
        <v>1997</v>
      </c>
      <c r="E3" s="48">
        <v>1998</v>
      </c>
      <c r="F3" s="48">
        <v>1999</v>
      </c>
      <c r="G3" s="48">
        <v>2000</v>
      </c>
      <c r="H3" s="48">
        <v>2001</v>
      </c>
      <c r="I3" s="48">
        <v>2002</v>
      </c>
      <c r="J3" s="48">
        <v>2003</v>
      </c>
      <c r="K3" s="48">
        <v>2004</v>
      </c>
      <c r="L3" s="48">
        <v>2005</v>
      </c>
      <c r="M3" s="48">
        <v>2006</v>
      </c>
      <c r="N3" s="48">
        <v>2007</v>
      </c>
      <c r="O3" s="48">
        <v>2008</v>
      </c>
      <c r="P3" s="48">
        <v>2009</v>
      </c>
      <c r="Q3" s="48">
        <v>2010</v>
      </c>
      <c r="R3" s="48">
        <v>2011</v>
      </c>
      <c r="S3" s="48">
        <v>2012</v>
      </c>
      <c r="T3" s="48">
        <v>2013</v>
      </c>
      <c r="U3" s="48">
        <v>2014</v>
      </c>
      <c r="V3" s="48">
        <v>2015</v>
      </c>
      <c r="W3" s="48">
        <v>2016</v>
      </c>
      <c r="X3" s="48">
        <v>2017</v>
      </c>
      <c r="Y3" s="48">
        <v>2018</v>
      </c>
      <c r="Z3" s="48">
        <v>2019</v>
      </c>
      <c r="AA3" s="48">
        <v>2020</v>
      </c>
      <c r="AB3" s="48">
        <v>2021</v>
      </c>
      <c r="AC3" s="48">
        <v>2022</v>
      </c>
    </row>
    <row r="4" spans="1:29" x14ac:dyDescent="0.25">
      <c r="A4" t="str">
        <f>MID(B4,5,1)</f>
        <v>A</v>
      </c>
      <c r="B4" t="s">
        <v>377</v>
      </c>
      <c r="C4" t="s">
        <v>378</v>
      </c>
      <c r="D4">
        <v>18436</v>
      </c>
      <c r="E4">
        <v>18040</v>
      </c>
      <c r="F4">
        <v>17288</v>
      </c>
      <c r="G4">
        <v>17035</v>
      </c>
      <c r="H4">
        <v>15859</v>
      </c>
      <c r="I4">
        <v>18148</v>
      </c>
      <c r="J4">
        <v>18297</v>
      </c>
      <c r="K4">
        <v>18662</v>
      </c>
      <c r="L4">
        <v>16739</v>
      </c>
      <c r="M4">
        <v>17447</v>
      </c>
      <c r="N4">
        <v>18482</v>
      </c>
      <c r="O4">
        <v>21664</v>
      </c>
      <c r="P4">
        <v>20990</v>
      </c>
      <c r="Q4">
        <v>20826</v>
      </c>
      <c r="R4">
        <v>23786</v>
      </c>
      <c r="S4">
        <v>22792</v>
      </c>
      <c r="T4">
        <v>24325</v>
      </c>
      <c r="U4">
        <v>25871</v>
      </c>
      <c r="V4">
        <v>24968</v>
      </c>
      <c r="W4">
        <v>24498</v>
      </c>
      <c r="X4">
        <v>25137</v>
      </c>
      <c r="Y4">
        <v>26618</v>
      </c>
      <c r="Z4">
        <v>28263</v>
      </c>
      <c r="AA4">
        <v>28227</v>
      </c>
      <c r="AB4">
        <v>32496</v>
      </c>
      <c r="AC4">
        <v>35620</v>
      </c>
    </row>
    <row r="5" spans="1:29" x14ac:dyDescent="0.25">
      <c r="A5" t="str">
        <f t="shared" ref="A5:A68" si="0">MID(B5,5,1)</f>
        <v>A</v>
      </c>
      <c r="B5" t="s">
        <v>379</v>
      </c>
      <c r="C5" t="s">
        <v>380</v>
      </c>
      <c r="D5">
        <v>476</v>
      </c>
      <c r="E5">
        <v>485</v>
      </c>
      <c r="F5">
        <v>501</v>
      </c>
      <c r="G5">
        <v>587</v>
      </c>
      <c r="H5">
        <v>531</v>
      </c>
      <c r="I5">
        <v>548</v>
      </c>
      <c r="J5">
        <v>528</v>
      </c>
      <c r="K5">
        <v>567</v>
      </c>
      <c r="L5">
        <v>563</v>
      </c>
      <c r="M5">
        <v>575</v>
      </c>
      <c r="N5">
        <v>665</v>
      </c>
      <c r="O5">
        <v>611</v>
      </c>
      <c r="P5">
        <v>863</v>
      </c>
      <c r="Q5">
        <v>733</v>
      </c>
      <c r="R5">
        <v>1121</v>
      </c>
      <c r="S5">
        <v>1143</v>
      </c>
      <c r="T5">
        <v>1073</v>
      </c>
      <c r="U5">
        <v>1018</v>
      </c>
      <c r="V5">
        <v>1147</v>
      </c>
      <c r="W5">
        <v>1093</v>
      </c>
      <c r="X5">
        <v>1410</v>
      </c>
      <c r="Y5">
        <v>1395</v>
      </c>
      <c r="Z5">
        <v>1506</v>
      </c>
      <c r="AA5">
        <v>1596</v>
      </c>
      <c r="AB5">
        <v>1913</v>
      </c>
      <c r="AC5">
        <v>2202</v>
      </c>
    </row>
    <row r="6" spans="1:29" x14ac:dyDescent="0.25">
      <c r="A6" t="str">
        <f t="shared" si="0"/>
        <v>A</v>
      </c>
      <c r="B6" t="s">
        <v>381</v>
      </c>
      <c r="C6" t="s">
        <v>382</v>
      </c>
      <c r="D6">
        <v>872</v>
      </c>
      <c r="E6">
        <v>883</v>
      </c>
      <c r="F6">
        <v>936</v>
      </c>
      <c r="G6">
        <v>926</v>
      </c>
      <c r="H6">
        <v>1078</v>
      </c>
      <c r="I6">
        <v>1070</v>
      </c>
      <c r="J6">
        <v>976</v>
      </c>
      <c r="K6">
        <v>1074</v>
      </c>
      <c r="L6">
        <v>1079</v>
      </c>
      <c r="M6">
        <v>1091</v>
      </c>
      <c r="N6">
        <v>1097</v>
      </c>
      <c r="O6">
        <v>1217</v>
      </c>
      <c r="P6">
        <v>1130</v>
      </c>
      <c r="Q6">
        <v>1289</v>
      </c>
      <c r="R6">
        <v>1540</v>
      </c>
      <c r="S6">
        <v>1694</v>
      </c>
      <c r="T6">
        <v>1732</v>
      </c>
      <c r="U6">
        <v>1881</v>
      </c>
      <c r="V6">
        <v>1868</v>
      </c>
      <c r="W6">
        <v>1711</v>
      </c>
      <c r="X6">
        <v>1921</v>
      </c>
      <c r="Y6">
        <v>1861</v>
      </c>
      <c r="Z6">
        <v>2173</v>
      </c>
      <c r="AA6">
        <v>1836</v>
      </c>
      <c r="AB6">
        <v>1954</v>
      </c>
      <c r="AC6">
        <v>2224</v>
      </c>
    </row>
    <row r="7" spans="1:29" x14ac:dyDescent="0.25">
      <c r="A7" t="str">
        <f t="shared" si="0"/>
        <v>B</v>
      </c>
      <c r="B7" t="s">
        <v>383</v>
      </c>
      <c r="C7" t="s">
        <v>384</v>
      </c>
      <c r="D7">
        <v>1640</v>
      </c>
      <c r="E7">
        <v>1346</v>
      </c>
      <c r="F7">
        <v>1180</v>
      </c>
      <c r="G7">
        <v>979</v>
      </c>
      <c r="H7">
        <v>912</v>
      </c>
      <c r="I7">
        <v>892</v>
      </c>
      <c r="J7">
        <v>718</v>
      </c>
      <c r="K7">
        <v>519</v>
      </c>
      <c r="L7">
        <v>466</v>
      </c>
      <c r="M7">
        <v>599</v>
      </c>
      <c r="N7">
        <v>616</v>
      </c>
      <c r="O7">
        <v>597</v>
      </c>
      <c r="P7">
        <v>733</v>
      </c>
      <c r="Q7">
        <v>1006</v>
      </c>
      <c r="R7">
        <v>1066</v>
      </c>
      <c r="S7">
        <v>1045</v>
      </c>
      <c r="T7">
        <v>578</v>
      </c>
      <c r="U7">
        <v>472</v>
      </c>
      <c r="V7">
        <v>346</v>
      </c>
      <c r="W7">
        <v>213</v>
      </c>
      <c r="X7">
        <v>336</v>
      </c>
      <c r="Y7">
        <v>171</v>
      </c>
      <c r="Z7">
        <v>234</v>
      </c>
      <c r="AA7">
        <v>149</v>
      </c>
      <c r="AB7">
        <v>68</v>
      </c>
      <c r="AC7">
        <v>120</v>
      </c>
    </row>
    <row r="8" spans="1:29" x14ac:dyDescent="0.25">
      <c r="A8" t="str">
        <f t="shared" si="0"/>
        <v>B</v>
      </c>
      <c r="B8" t="s">
        <v>385</v>
      </c>
      <c r="C8" t="s">
        <v>386</v>
      </c>
      <c r="D8">
        <v>16022</v>
      </c>
      <c r="E8">
        <v>13499</v>
      </c>
      <c r="F8">
        <v>15648</v>
      </c>
      <c r="G8">
        <v>23047</v>
      </c>
      <c r="H8">
        <v>22765</v>
      </c>
      <c r="I8">
        <v>20854</v>
      </c>
      <c r="J8">
        <v>21421</v>
      </c>
      <c r="K8">
        <v>22205</v>
      </c>
      <c r="L8">
        <v>25647</v>
      </c>
      <c r="M8">
        <v>28381</v>
      </c>
      <c r="N8">
        <v>28351</v>
      </c>
      <c r="O8">
        <v>33798</v>
      </c>
      <c r="P8">
        <v>24371</v>
      </c>
      <c r="Q8">
        <v>30482</v>
      </c>
      <c r="R8">
        <v>34101</v>
      </c>
      <c r="S8">
        <v>31156</v>
      </c>
      <c r="T8">
        <v>30656</v>
      </c>
      <c r="U8">
        <v>25662</v>
      </c>
      <c r="V8">
        <v>18233</v>
      </c>
      <c r="W8">
        <v>17047</v>
      </c>
      <c r="X8">
        <v>22228</v>
      </c>
      <c r="Y8">
        <v>29258</v>
      </c>
      <c r="Z8">
        <v>27365</v>
      </c>
      <c r="AA8">
        <v>19071</v>
      </c>
      <c r="AB8">
        <v>26302</v>
      </c>
      <c r="AC8">
        <v>47380</v>
      </c>
    </row>
    <row r="9" spans="1:29" x14ac:dyDescent="0.25">
      <c r="A9" t="str">
        <f t="shared" si="0"/>
        <v>B</v>
      </c>
      <c r="B9" t="s">
        <v>387</v>
      </c>
      <c r="C9" t="s">
        <v>388</v>
      </c>
      <c r="D9">
        <v>3270</v>
      </c>
      <c r="E9">
        <v>3356</v>
      </c>
      <c r="F9">
        <v>3184</v>
      </c>
      <c r="G9">
        <v>3594</v>
      </c>
      <c r="H9">
        <v>3846</v>
      </c>
      <c r="I9">
        <v>3909</v>
      </c>
      <c r="J9">
        <v>4263</v>
      </c>
      <c r="K9">
        <v>4173</v>
      </c>
      <c r="L9">
        <v>4549</v>
      </c>
      <c r="M9">
        <v>4510</v>
      </c>
      <c r="N9">
        <v>3983</v>
      </c>
      <c r="O9">
        <v>3766</v>
      </c>
      <c r="P9">
        <v>2558</v>
      </c>
      <c r="Q9">
        <v>2674</v>
      </c>
      <c r="R9">
        <v>2853</v>
      </c>
      <c r="S9">
        <v>3812</v>
      </c>
      <c r="T9">
        <v>3491</v>
      </c>
      <c r="U9">
        <v>3678</v>
      </c>
      <c r="V9">
        <v>3695</v>
      </c>
      <c r="W9">
        <v>3670</v>
      </c>
      <c r="X9">
        <v>3783</v>
      </c>
      <c r="Y9">
        <v>4346</v>
      </c>
      <c r="Z9">
        <v>4023</v>
      </c>
      <c r="AA9">
        <v>3981</v>
      </c>
      <c r="AB9">
        <v>4496</v>
      </c>
      <c r="AC9">
        <v>4999</v>
      </c>
    </row>
    <row r="10" spans="1:29" x14ac:dyDescent="0.25">
      <c r="A10" t="str">
        <f t="shared" si="0"/>
        <v>B</v>
      </c>
      <c r="B10" t="s">
        <v>389</v>
      </c>
      <c r="C10" t="s">
        <v>390</v>
      </c>
      <c r="D10">
        <v>1924</v>
      </c>
      <c r="E10">
        <v>1868</v>
      </c>
      <c r="F10">
        <v>1925</v>
      </c>
      <c r="G10">
        <v>2075</v>
      </c>
      <c r="H10">
        <v>2355</v>
      </c>
      <c r="I10">
        <v>2488</v>
      </c>
      <c r="J10">
        <v>2483</v>
      </c>
      <c r="K10">
        <v>2605</v>
      </c>
      <c r="L10">
        <v>2799</v>
      </c>
      <c r="M10">
        <v>3701</v>
      </c>
      <c r="N10">
        <v>4022</v>
      </c>
      <c r="O10">
        <v>5092</v>
      </c>
      <c r="P10">
        <v>5137</v>
      </c>
      <c r="Q10">
        <v>5290</v>
      </c>
      <c r="R10">
        <v>4819</v>
      </c>
      <c r="S10">
        <v>5297</v>
      </c>
      <c r="T10">
        <v>6108</v>
      </c>
      <c r="U10">
        <v>6128</v>
      </c>
      <c r="V10">
        <v>5901</v>
      </c>
      <c r="W10">
        <v>4368</v>
      </c>
      <c r="X10">
        <v>4111</v>
      </c>
      <c r="Y10">
        <v>4240</v>
      </c>
      <c r="Z10">
        <v>4463</v>
      </c>
      <c r="AA10">
        <v>3471</v>
      </c>
      <c r="AB10">
        <v>3555</v>
      </c>
      <c r="AC10">
        <v>4236</v>
      </c>
    </row>
    <row r="11" spans="1:29" x14ac:dyDescent="0.25">
      <c r="A11" t="str">
        <f t="shared" si="0"/>
        <v>C</v>
      </c>
      <c r="B11" t="s">
        <v>391</v>
      </c>
      <c r="C11" t="s">
        <v>392</v>
      </c>
      <c r="D11">
        <v>10985</v>
      </c>
      <c r="E11">
        <v>11181</v>
      </c>
      <c r="F11">
        <v>11184</v>
      </c>
      <c r="G11">
        <v>11432</v>
      </c>
      <c r="H11">
        <v>11323</v>
      </c>
      <c r="I11">
        <v>11624</v>
      </c>
      <c r="J11">
        <v>11950</v>
      </c>
      <c r="K11">
        <v>12695</v>
      </c>
      <c r="L11">
        <v>12971</v>
      </c>
      <c r="M11">
        <v>12965</v>
      </c>
      <c r="N11">
        <v>13400</v>
      </c>
      <c r="O11">
        <v>14149</v>
      </c>
      <c r="P11">
        <v>15215</v>
      </c>
      <c r="Q11">
        <v>15796</v>
      </c>
      <c r="R11">
        <v>16300</v>
      </c>
      <c r="S11">
        <v>17256</v>
      </c>
      <c r="T11">
        <v>17928</v>
      </c>
      <c r="U11">
        <v>17664</v>
      </c>
      <c r="V11">
        <v>18765</v>
      </c>
      <c r="W11">
        <v>18356</v>
      </c>
      <c r="X11">
        <v>18717</v>
      </c>
      <c r="Y11">
        <v>19927</v>
      </c>
      <c r="Z11">
        <v>20455</v>
      </c>
      <c r="AA11">
        <v>20936</v>
      </c>
      <c r="AB11">
        <v>21798</v>
      </c>
      <c r="AC11">
        <v>23522</v>
      </c>
    </row>
    <row r="12" spans="1:29" x14ac:dyDescent="0.25">
      <c r="A12" t="str">
        <f t="shared" si="0"/>
        <v>C</v>
      </c>
      <c r="B12" t="s">
        <v>393</v>
      </c>
      <c r="C12" t="s">
        <v>394</v>
      </c>
      <c r="D12">
        <v>5975</v>
      </c>
      <c r="E12">
        <v>5963</v>
      </c>
      <c r="F12">
        <v>5926</v>
      </c>
      <c r="G12">
        <v>6296</v>
      </c>
      <c r="H12">
        <v>6700</v>
      </c>
      <c r="I12">
        <v>6567</v>
      </c>
      <c r="J12">
        <v>6626</v>
      </c>
      <c r="K12">
        <v>7013</v>
      </c>
      <c r="L12">
        <v>7156</v>
      </c>
      <c r="M12">
        <v>7376</v>
      </c>
      <c r="N12">
        <v>7484</v>
      </c>
      <c r="O12">
        <v>7393</v>
      </c>
      <c r="P12">
        <v>7547</v>
      </c>
      <c r="Q12">
        <v>7760</v>
      </c>
      <c r="R12">
        <v>7729</v>
      </c>
      <c r="S12">
        <v>8171</v>
      </c>
      <c r="T12">
        <v>8799</v>
      </c>
      <c r="U12">
        <v>8736</v>
      </c>
      <c r="V12">
        <v>8659</v>
      </c>
      <c r="W12">
        <v>8927</v>
      </c>
      <c r="X12">
        <v>9021</v>
      </c>
      <c r="Y12">
        <v>9708</v>
      </c>
      <c r="Z12">
        <v>9330</v>
      </c>
      <c r="AA12">
        <v>9416</v>
      </c>
      <c r="AB12">
        <v>10277</v>
      </c>
      <c r="AC12">
        <v>10386</v>
      </c>
    </row>
    <row r="13" spans="1:29" x14ac:dyDescent="0.25">
      <c r="A13" t="str">
        <f t="shared" si="0"/>
        <v>C</v>
      </c>
      <c r="B13" t="s">
        <v>395</v>
      </c>
      <c r="C13" t="s">
        <v>396</v>
      </c>
      <c r="D13">
        <v>1614</v>
      </c>
      <c r="E13">
        <v>1625</v>
      </c>
      <c r="F13">
        <v>1561</v>
      </c>
      <c r="G13">
        <v>1568</v>
      </c>
      <c r="H13">
        <v>1574</v>
      </c>
      <c r="I13">
        <v>1741</v>
      </c>
      <c r="J13">
        <v>1676</v>
      </c>
      <c r="K13">
        <v>1764</v>
      </c>
      <c r="L13">
        <v>1741</v>
      </c>
      <c r="M13">
        <v>1610</v>
      </c>
      <c r="N13">
        <v>1458</v>
      </c>
      <c r="O13">
        <v>1637</v>
      </c>
      <c r="P13">
        <v>1773</v>
      </c>
      <c r="Q13">
        <v>1637</v>
      </c>
      <c r="R13">
        <v>1748</v>
      </c>
      <c r="S13">
        <v>1516</v>
      </c>
      <c r="T13">
        <v>1571</v>
      </c>
      <c r="U13">
        <v>1505</v>
      </c>
      <c r="V13">
        <v>1545</v>
      </c>
      <c r="W13">
        <v>1521</v>
      </c>
      <c r="X13">
        <v>1676</v>
      </c>
      <c r="Y13">
        <v>1641</v>
      </c>
      <c r="Z13">
        <v>1724</v>
      </c>
      <c r="AA13">
        <v>1540</v>
      </c>
      <c r="AB13">
        <v>1601</v>
      </c>
      <c r="AC13">
        <v>1860</v>
      </c>
    </row>
    <row r="14" spans="1:29" x14ac:dyDescent="0.25">
      <c r="A14" t="str">
        <f t="shared" si="0"/>
        <v>C</v>
      </c>
      <c r="B14" t="s">
        <v>397</v>
      </c>
      <c r="C14" t="s">
        <v>398</v>
      </c>
      <c r="D14">
        <v>6244</v>
      </c>
      <c r="E14">
        <v>6349</v>
      </c>
      <c r="F14">
        <v>6131</v>
      </c>
      <c r="G14">
        <v>6181</v>
      </c>
      <c r="H14">
        <v>6013</v>
      </c>
      <c r="I14">
        <v>6241</v>
      </c>
      <c r="J14">
        <v>6457</v>
      </c>
      <c r="K14">
        <v>6467</v>
      </c>
      <c r="L14">
        <v>6502</v>
      </c>
      <c r="M14">
        <v>6912</v>
      </c>
      <c r="N14">
        <v>7167</v>
      </c>
      <c r="O14">
        <v>8000</v>
      </c>
      <c r="P14">
        <v>7666</v>
      </c>
      <c r="Q14">
        <v>8193</v>
      </c>
      <c r="R14">
        <v>8055</v>
      </c>
      <c r="S14">
        <v>8518</v>
      </c>
      <c r="T14">
        <v>8838</v>
      </c>
      <c r="U14">
        <v>8849</v>
      </c>
      <c r="V14">
        <v>8468</v>
      </c>
      <c r="W14">
        <v>8579</v>
      </c>
      <c r="X14">
        <v>8823</v>
      </c>
      <c r="Y14">
        <v>9578</v>
      </c>
      <c r="Z14">
        <v>9747</v>
      </c>
      <c r="AA14">
        <v>9906</v>
      </c>
      <c r="AB14">
        <v>10523</v>
      </c>
      <c r="AC14">
        <v>12658</v>
      </c>
    </row>
    <row r="15" spans="1:29" x14ac:dyDescent="0.25">
      <c r="A15" t="str">
        <f t="shared" si="0"/>
        <v>C</v>
      </c>
      <c r="B15" t="s">
        <v>399</v>
      </c>
      <c r="C15" t="s">
        <v>400</v>
      </c>
      <c r="D15">
        <v>4020</v>
      </c>
      <c r="E15">
        <v>4024</v>
      </c>
      <c r="F15">
        <v>3740</v>
      </c>
      <c r="G15">
        <v>3902</v>
      </c>
      <c r="H15">
        <v>3954</v>
      </c>
      <c r="I15">
        <v>4143</v>
      </c>
      <c r="J15">
        <v>4405</v>
      </c>
      <c r="K15">
        <v>4841</v>
      </c>
      <c r="L15">
        <v>4607</v>
      </c>
      <c r="M15">
        <v>4806</v>
      </c>
      <c r="N15">
        <v>4960</v>
      </c>
      <c r="O15">
        <v>5153</v>
      </c>
      <c r="P15">
        <v>5183</v>
      </c>
      <c r="Q15">
        <v>5254</v>
      </c>
      <c r="R15">
        <v>5606</v>
      </c>
      <c r="S15">
        <v>5698</v>
      </c>
      <c r="T15">
        <v>5903</v>
      </c>
      <c r="U15">
        <v>5797</v>
      </c>
      <c r="V15">
        <v>5474</v>
      </c>
      <c r="W15">
        <v>5610</v>
      </c>
      <c r="X15">
        <v>5596</v>
      </c>
      <c r="Y15">
        <v>5484</v>
      </c>
      <c r="Z15">
        <v>5589</v>
      </c>
      <c r="AA15">
        <v>5292</v>
      </c>
      <c r="AB15">
        <v>5307</v>
      </c>
      <c r="AC15">
        <v>6567</v>
      </c>
    </row>
    <row r="16" spans="1:29" x14ac:dyDescent="0.25">
      <c r="A16" t="str">
        <f t="shared" si="0"/>
        <v>C</v>
      </c>
      <c r="B16" t="s">
        <v>401</v>
      </c>
      <c r="C16" t="s">
        <v>402</v>
      </c>
      <c r="D16">
        <v>6767</v>
      </c>
      <c r="E16">
        <v>6729</v>
      </c>
      <c r="F16">
        <v>6833</v>
      </c>
      <c r="G16">
        <v>6966</v>
      </c>
      <c r="H16">
        <v>6996</v>
      </c>
      <c r="I16">
        <v>7169</v>
      </c>
      <c r="J16">
        <v>7380</v>
      </c>
      <c r="K16">
        <v>7554</v>
      </c>
      <c r="L16">
        <v>7612</v>
      </c>
      <c r="M16">
        <v>7609</v>
      </c>
      <c r="N16">
        <v>7787</v>
      </c>
      <c r="O16">
        <v>8209</v>
      </c>
      <c r="P16">
        <v>8051</v>
      </c>
      <c r="Q16">
        <v>8534</v>
      </c>
      <c r="R16">
        <v>8518</v>
      </c>
      <c r="S16">
        <v>9209</v>
      </c>
      <c r="T16">
        <v>9307</v>
      </c>
      <c r="U16">
        <v>9631</v>
      </c>
      <c r="V16">
        <v>9702</v>
      </c>
      <c r="W16">
        <v>9887</v>
      </c>
      <c r="X16">
        <v>10477</v>
      </c>
      <c r="Y16">
        <v>10220</v>
      </c>
      <c r="Z16">
        <v>10501</v>
      </c>
      <c r="AA16">
        <v>10462</v>
      </c>
      <c r="AB16">
        <v>11614</v>
      </c>
      <c r="AC16">
        <v>12997</v>
      </c>
    </row>
    <row r="17" spans="1:29" x14ac:dyDescent="0.25">
      <c r="A17" t="str">
        <f t="shared" si="0"/>
        <v>C</v>
      </c>
      <c r="B17" t="s">
        <v>403</v>
      </c>
      <c r="C17" t="s">
        <v>404</v>
      </c>
      <c r="D17">
        <v>8789</v>
      </c>
      <c r="E17">
        <v>9051</v>
      </c>
      <c r="F17">
        <v>9153</v>
      </c>
      <c r="G17">
        <v>9423</v>
      </c>
      <c r="H17">
        <v>9890</v>
      </c>
      <c r="I17">
        <v>9920</v>
      </c>
      <c r="J17">
        <v>10013</v>
      </c>
      <c r="K17">
        <v>10252</v>
      </c>
      <c r="L17">
        <v>10149</v>
      </c>
      <c r="M17">
        <v>10280</v>
      </c>
      <c r="N17">
        <v>10446</v>
      </c>
      <c r="O17">
        <v>10801</v>
      </c>
      <c r="P17">
        <v>11872</v>
      </c>
      <c r="Q17">
        <v>12359</v>
      </c>
      <c r="R17">
        <v>12266</v>
      </c>
      <c r="S17">
        <v>12318</v>
      </c>
      <c r="T17">
        <v>12821</v>
      </c>
      <c r="U17">
        <v>13282</v>
      </c>
      <c r="V17">
        <v>13334</v>
      </c>
      <c r="W17">
        <v>13668</v>
      </c>
      <c r="X17">
        <v>14481</v>
      </c>
      <c r="Y17">
        <v>15311</v>
      </c>
      <c r="Z17">
        <v>15271</v>
      </c>
      <c r="AA17">
        <v>15206</v>
      </c>
      <c r="AB17">
        <v>16378</v>
      </c>
      <c r="AC17">
        <v>19199</v>
      </c>
    </row>
    <row r="18" spans="1:29" x14ac:dyDescent="0.25">
      <c r="A18" t="str">
        <f t="shared" si="0"/>
        <v>C</v>
      </c>
      <c r="B18" t="s">
        <v>405</v>
      </c>
      <c r="C18" t="s">
        <v>406</v>
      </c>
      <c r="D18">
        <v>4128</v>
      </c>
      <c r="E18">
        <v>3576</v>
      </c>
      <c r="F18">
        <v>3193</v>
      </c>
      <c r="G18">
        <v>3265</v>
      </c>
      <c r="H18">
        <v>2933</v>
      </c>
      <c r="I18">
        <v>3170</v>
      </c>
      <c r="J18">
        <v>2831</v>
      </c>
      <c r="K18">
        <v>3065</v>
      </c>
      <c r="L18">
        <v>2946</v>
      </c>
      <c r="M18">
        <v>3093</v>
      </c>
      <c r="N18">
        <v>3388</v>
      </c>
      <c r="O18">
        <v>3672</v>
      </c>
      <c r="P18">
        <v>3923</v>
      </c>
      <c r="Q18">
        <v>4626</v>
      </c>
      <c r="R18">
        <v>4674</v>
      </c>
      <c r="S18">
        <v>5052</v>
      </c>
      <c r="T18">
        <v>5336</v>
      </c>
      <c r="U18">
        <v>5435</v>
      </c>
      <c r="V18">
        <v>5093</v>
      </c>
      <c r="W18">
        <v>5222</v>
      </c>
      <c r="X18">
        <v>6017</v>
      </c>
      <c r="Y18">
        <v>6340</v>
      </c>
      <c r="Z18">
        <v>6308</v>
      </c>
      <c r="AA18">
        <v>6233</v>
      </c>
      <c r="AB18">
        <v>7026</v>
      </c>
      <c r="AC18">
        <v>8151</v>
      </c>
    </row>
    <row r="19" spans="1:29" x14ac:dyDescent="0.25">
      <c r="A19" t="str">
        <f t="shared" si="0"/>
        <v>C</v>
      </c>
      <c r="B19" t="s">
        <v>407</v>
      </c>
      <c r="C19" t="s">
        <v>408</v>
      </c>
      <c r="D19">
        <v>8469</v>
      </c>
      <c r="E19">
        <v>8183</v>
      </c>
      <c r="F19">
        <v>8058</v>
      </c>
      <c r="G19">
        <v>7997</v>
      </c>
      <c r="H19">
        <v>7544</v>
      </c>
      <c r="I19">
        <v>7232</v>
      </c>
      <c r="J19">
        <v>7697</v>
      </c>
      <c r="K19">
        <v>7674</v>
      </c>
      <c r="L19">
        <v>7707</v>
      </c>
      <c r="M19">
        <v>8623</v>
      </c>
      <c r="N19">
        <v>8835</v>
      </c>
      <c r="O19">
        <v>9922</v>
      </c>
      <c r="P19">
        <v>10539</v>
      </c>
      <c r="Q19">
        <v>10498</v>
      </c>
      <c r="R19">
        <v>10642</v>
      </c>
      <c r="S19">
        <v>11000</v>
      </c>
      <c r="T19">
        <v>10710</v>
      </c>
      <c r="U19">
        <v>10938</v>
      </c>
      <c r="V19">
        <v>10569</v>
      </c>
      <c r="W19">
        <v>10627</v>
      </c>
      <c r="X19">
        <v>11123</v>
      </c>
      <c r="Y19">
        <v>12686</v>
      </c>
      <c r="Z19">
        <v>12376</v>
      </c>
      <c r="AA19">
        <v>12102</v>
      </c>
      <c r="AB19">
        <v>13430</v>
      </c>
      <c r="AC19">
        <v>14845</v>
      </c>
    </row>
    <row r="20" spans="1:29" x14ac:dyDescent="0.25">
      <c r="A20" t="str">
        <f t="shared" si="0"/>
        <v>C</v>
      </c>
      <c r="B20" t="s">
        <v>409</v>
      </c>
      <c r="C20" t="s">
        <v>410</v>
      </c>
      <c r="D20">
        <v>2726</v>
      </c>
      <c r="E20">
        <v>3069</v>
      </c>
      <c r="F20">
        <v>3181</v>
      </c>
      <c r="G20">
        <v>3204</v>
      </c>
      <c r="H20">
        <v>3311</v>
      </c>
      <c r="I20">
        <v>3184</v>
      </c>
      <c r="J20">
        <v>3447</v>
      </c>
      <c r="K20">
        <v>3494</v>
      </c>
      <c r="L20">
        <v>3568</v>
      </c>
      <c r="M20">
        <v>3504</v>
      </c>
      <c r="N20">
        <v>3589</v>
      </c>
      <c r="O20">
        <v>3878</v>
      </c>
      <c r="P20">
        <v>4053</v>
      </c>
      <c r="Q20">
        <v>3859</v>
      </c>
      <c r="R20">
        <v>4288</v>
      </c>
      <c r="S20">
        <v>3851</v>
      </c>
      <c r="T20">
        <v>4014</v>
      </c>
      <c r="U20">
        <v>4461</v>
      </c>
      <c r="V20">
        <v>4052</v>
      </c>
      <c r="W20">
        <v>3993</v>
      </c>
      <c r="X20">
        <v>4435</v>
      </c>
      <c r="Y20">
        <v>4733</v>
      </c>
      <c r="Z20">
        <v>5021</v>
      </c>
      <c r="AA20">
        <v>4824</v>
      </c>
      <c r="AB20">
        <v>5163</v>
      </c>
      <c r="AC20">
        <v>5873</v>
      </c>
    </row>
    <row r="21" spans="1:29" x14ac:dyDescent="0.25">
      <c r="A21" t="str">
        <f t="shared" si="0"/>
        <v>C</v>
      </c>
      <c r="B21" t="s">
        <v>411</v>
      </c>
      <c r="C21" t="s">
        <v>412</v>
      </c>
      <c r="D21">
        <v>8522</v>
      </c>
      <c r="E21">
        <v>7916</v>
      </c>
      <c r="F21">
        <v>7551</v>
      </c>
      <c r="G21">
        <v>7335</v>
      </c>
      <c r="H21">
        <v>6946</v>
      </c>
      <c r="I21">
        <v>6574</v>
      </c>
      <c r="J21">
        <v>6032</v>
      </c>
      <c r="K21">
        <v>6043</v>
      </c>
      <c r="L21">
        <v>6120</v>
      </c>
      <c r="M21">
        <v>5902</v>
      </c>
      <c r="N21">
        <v>6270</v>
      </c>
      <c r="O21">
        <v>5567</v>
      </c>
      <c r="P21">
        <v>5344</v>
      </c>
      <c r="Q21">
        <v>5687</v>
      </c>
      <c r="R21">
        <v>5527</v>
      </c>
      <c r="S21">
        <v>5662</v>
      </c>
      <c r="T21">
        <v>5642</v>
      </c>
      <c r="U21">
        <v>6217</v>
      </c>
      <c r="V21">
        <v>5841</v>
      </c>
      <c r="W21">
        <v>6012</v>
      </c>
      <c r="X21">
        <v>6679</v>
      </c>
      <c r="Y21">
        <v>6609</v>
      </c>
      <c r="Z21">
        <v>6532</v>
      </c>
      <c r="AA21">
        <v>5423</v>
      </c>
      <c r="AB21">
        <v>7018</v>
      </c>
      <c r="AC21">
        <v>6985</v>
      </c>
    </row>
    <row r="22" spans="1:29" x14ac:dyDescent="0.25">
      <c r="A22" t="str">
        <f t="shared" si="0"/>
        <v>C</v>
      </c>
      <c r="B22" t="s">
        <v>413</v>
      </c>
      <c r="C22" t="s">
        <v>414</v>
      </c>
      <c r="D22">
        <v>7755</v>
      </c>
      <c r="E22">
        <v>7339</v>
      </c>
      <c r="F22">
        <v>6349</v>
      </c>
      <c r="G22">
        <v>5437</v>
      </c>
      <c r="H22">
        <v>4795</v>
      </c>
      <c r="I22">
        <v>4748</v>
      </c>
      <c r="J22">
        <v>4081</v>
      </c>
      <c r="K22">
        <v>3431</v>
      </c>
      <c r="L22">
        <v>2926</v>
      </c>
      <c r="M22">
        <v>2594</v>
      </c>
      <c r="N22">
        <v>2383</v>
      </c>
      <c r="O22">
        <v>2085</v>
      </c>
      <c r="P22">
        <v>1861</v>
      </c>
      <c r="Q22">
        <v>2373</v>
      </c>
      <c r="R22">
        <v>2747</v>
      </c>
      <c r="S22">
        <v>2895</v>
      </c>
      <c r="T22">
        <v>2609</v>
      </c>
      <c r="U22">
        <v>3683</v>
      </c>
      <c r="V22">
        <v>4287</v>
      </c>
      <c r="W22">
        <v>3024</v>
      </c>
      <c r="X22">
        <v>4009</v>
      </c>
      <c r="Y22">
        <v>4260</v>
      </c>
      <c r="Z22">
        <v>3725</v>
      </c>
      <c r="AA22">
        <v>3014</v>
      </c>
      <c r="AB22">
        <v>2999</v>
      </c>
      <c r="AC22">
        <v>4008</v>
      </c>
    </row>
    <row r="23" spans="1:29" x14ac:dyDescent="0.25">
      <c r="A23" t="str">
        <f t="shared" si="0"/>
        <v>C</v>
      </c>
      <c r="B23" t="s">
        <v>415</v>
      </c>
      <c r="C23" t="s">
        <v>416</v>
      </c>
      <c r="D23">
        <v>1638</v>
      </c>
      <c r="E23">
        <v>1417</v>
      </c>
      <c r="F23">
        <v>1403</v>
      </c>
      <c r="G23">
        <v>1188</v>
      </c>
      <c r="H23">
        <v>1141</v>
      </c>
      <c r="I23">
        <v>983</v>
      </c>
      <c r="J23">
        <v>796</v>
      </c>
      <c r="K23">
        <v>850</v>
      </c>
      <c r="L23">
        <v>755</v>
      </c>
      <c r="M23">
        <v>692</v>
      </c>
      <c r="N23">
        <v>593</v>
      </c>
      <c r="O23">
        <v>586</v>
      </c>
      <c r="P23">
        <v>593</v>
      </c>
      <c r="Q23">
        <v>748</v>
      </c>
      <c r="R23">
        <v>674</v>
      </c>
      <c r="S23">
        <v>776</v>
      </c>
      <c r="T23">
        <v>894</v>
      </c>
      <c r="U23">
        <v>914</v>
      </c>
      <c r="V23">
        <v>946</v>
      </c>
      <c r="W23">
        <v>989</v>
      </c>
      <c r="X23">
        <v>1009</v>
      </c>
      <c r="Y23">
        <v>891</v>
      </c>
      <c r="Z23">
        <v>967</v>
      </c>
      <c r="AA23">
        <v>768</v>
      </c>
      <c r="AB23">
        <v>908</v>
      </c>
      <c r="AC23">
        <v>790</v>
      </c>
    </row>
    <row r="24" spans="1:29" x14ac:dyDescent="0.25">
      <c r="A24" t="str">
        <f t="shared" si="0"/>
        <v>C</v>
      </c>
      <c r="B24" t="s">
        <v>417</v>
      </c>
      <c r="C24" t="s">
        <v>418</v>
      </c>
      <c r="D24">
        <v>4912</v>
      </c>
      <c r="E24">
        <v>4691</v>
      </c>
      <c r="F24">
        <v>4719</v>
      </c>
      <c r="G24">
        <v>4997</v>
      </c>
      <c r="H24">
        <v>5100</v>
      </c>
      <c r="I24">
        <v>5347</v>
      </c>
      <c r="J24">
        <v>5295</v>
      </c>
      <c r="K24">
        <v>5694</v>
      </c>
      <c r="L24">
        <v>5968</v>
      </c>
      <c r="M24">
        <v>6242</v>
      </c>
      <c r="N24">
        <v>6379</v>
      </c>
      <c r="O24">
        <v>6323</v>
      </c>
      <c r="P24">
        <v>5029</v>
      </c>
      <c r="Q24">
        <v>5666</v>
      </c>
      <c r="R24">
        <v>5534</v>
      </c>
      <c r="S24">
        <v>6046</v>
      </c>
      <c r="T24">
        <v>5799</v>
      </c>
      <c r="U24">
        <v>6689</v>
      </c>
      <c r="V24">
        <v>7160</v>
      </c>
      <c r="W24">
        <v>7727</v>
      </c>
      <c r="X24">
        <v>7821</v>
      </c>
      <c r="Y24">
        <v>8166</v>
      </c>
      <c r="Z24">
        <v>8402</v>
      </c>
      <c r="AA24">
        <v>8454</v>
      </c>
      <c r="AB24">
        <v>8762</v>
      </c>
      <c r="AC24">
        <v>10987</v>
      </c>
    </row>
    <row r="25" spans="1:29" x14ac:dyDescent="0.25">
      <c r="A25" t="str">
        <f t="shared" si="0"/>
        <v>C</v>
      </c>
      <c r="B25" t="s">
        <v>419</v>
      </c>
      <c r="C25" t="s">
        <v>420</v>
      </c>
      <c r="D25">
        <v>11232</v>
      </c>
      <c r="E25">
        <v>11220</v>
      </c>
      <c r="F25">
        <v>10902</v>
      </c>
      <c r="G25">
        <v>11439</v>
      </c>
      <c r="H25">
        <v>10831</v>
      </c>
      <c r="I25">
        <v>11299</v>
      </c>
      <c r="J25">
        <v>11128</v>
      </c>
      <c r="K25">
        <v>10624</v>
      </c>
      <c r="L25">
        <v>10379</v>
      </c>
      <c r="M25">
        <v>10329</v>
      </c>
      <c r="N25">
        <v>10374</v>
      </c>
      <c r="O25">
        <v>10373</v>
      </c>
      <c r="P25">
        <v>10806</v>
      </c>
      <c r="Q25">
        <v>10503</v>
      </c>
      <c r="R25">
        <v>10721</v>
      </c>
      <c r="S25">
        <v>11123</v>
      </c>
      <c r="T25">
        <v>11004</v>
      </c>
      <c r="U25">
        <v>11426</v>
      </c>
      <c r="V25">
        <v>11304</v>
      </c>
      <c r="W25">
        <v>11482</v>
      </c>
      <c r="X25">
        <v>12385</v>
      </c>
      <c r="Y25">
        <v>12631</v>
      </c>
      <c r="Z25">
        <v>12481</v>
      </c>
      <c r="AA25">
        <v>11520</v>
      </c>
      <c r="AB25">
        <v>12224</v>
      </c>
      <c r="AC25">
        <v>13595</v>
      </c>
    </row>
    <row r="26" spans="1:29" x14ac:dyDescent="0.25">
      <c r="A26" t="str">
        <f t="shared" si="0"/>
        <v>C</v>
      </c>
      <c r="B26" t="s">
        <v>421</v>
      </c>
      <c r="C26" t="s">
        <v>422</v>
      </c>
      <c r="D26">
        <v>8695</v>
      </c>
      <c r="E26">
        <v>8580</v>
      </c>
      <c r="F26">
        <v>8930</v>
      </c>
      <c r="G26">
        <v>9543</v>
      </c>
      <c r="H26">
        <v>9405</v>
      </c>
      <c r="I26">
        <v>9418</v>
      </c>
      <c r="J26">
        <v>9503</v>
      </c>
      <c r="K26">
        <v>9872</v>
      </c>
      <c r="L26">
        <v>9814</v>
      </c>
      <c r="M26">
        <v>10019</v>
      </c>
      <c r="N26">
        <v>10063</v>
      </c>
      <c r="O26">
        <v>9278</v>
      </c>
      <c r="P26">
        <v>8863</v>
      </c>
      <c r="Q26">
        <v>8533</v>
      </c>
      <c r="R26">
        <v>8410</v>
      </c>
      <c r="S26">
        <v>8042</v>
      </c>
      <c r="T26">
        <v>8460</v>
      </c>
      <c r="U26">
        <v>8299</v>
      </c>
      <c r="V26">
        <v>8669</v>
      </c>
      <c r="W26">
        <v>8670</v>
      </c>
      <c r="X26">
        <v>9094</v>
      </c>
      <c r="Y26">
        <v>9752</v>
      </c>
      <c r="Z26">
        <v>9112</v>
      </c>
      <c r="AA26">
        <v>7953</v>
      </c>
      <c r="AB26">
        <v>8352</v>
      </c>
      <c r="AC26">
        <v>9295</v>
      </c>
    </row>
    <row r="27" spans="1:29" x14ac:dyDescent="0.25">
      <c r="A27" t="str">
        <f t="shared" si="0"/>
        <v>C</v>
      </c>
      <c r="B27" t="s">
        <v>423</v>
      </c>
      <c r="C27" t="s">
        <v>424</v>
      </c>
      <c r="D27">
        <v>10661</v>
      </c>
      <c r="E27">
        <v>8577</v>
      </c>
      <c r="F27">
        <v>10520</v>
      </c>
      <c r="G27">
        <v>13529</v>
      </c>
      <c r="H27">
        <v>13160</v>
      </c>
      <c r="I27">
        <v>12359</v>
      </c>
      <c r="J27">
        <v>15031</v>
      </c>
      <c r="K27">
        <v>17994</v>
      </c>
      <c r="L27">
        <v>21873</v>
      </c>
      <c r="M27">
        <v>24765</v>
      </c>
      <c r="N27">
        <v>25683</v>
      </c>
      <c r="O27">
        <v>34758</v>
      </c>
      <c r="P27">
        <v>25541</v>
      </c>
      <c r="Q27">
        <v>31934</v>
      </c>
      <c r="R27">
        <v>41776</v>
      </c>
      <c r="S27">
        <v>44373</v>
      </c>
      <c r="T27">
        <v>40875</v>
      </c>
      <c r="U27">
        <v>34015</v>
      </c>
      <c r="V27">
        <v>22905</v>
      </c>
      <c r="W27">
        <v>21474</v>
      </c>
      <c r="X27">
        <v>26974</v>
      </c>
      <c r="Y27">
        <v>31090</v>
      </c>
      <c r="Z27">
        <v>30654</v>
      </c>
      <c r="AA27">
        <v>19838</v>
      </c>
      <c r="AB27">
        <v>29103</v>
      </c>
      <c r="AC27">
        <v>45478</v>
      </c>
    </row>
    <row r="28" spans="1:29" x14ac:dyDescent="0.25">
      <c r="A28" t="str">
        <f t="shared" si="0"/>
        <v>C</v>
      </c>
      <c r="B28" t="s">
        <v>425</v>
      </c>
      <c r="C28" t="s">
        <v>426</v>
      </c>
      <c r="D28">
        <v>2740</v>
      </c>
      <c r="E28">
        <v>2604</v>
      </c>
      <c r="F28">
        <v>2510</v>
      </c>
      <c r="G28">
        <v>2636</v>
      </c>
      <c r="H28">
        <v>2562</v>
      </c>
      <c r="I28">
        <v>2469</v>
      </c>
      <c r="J28">
        <v>2490</v>
      </c>
      <c r="K28">
        <v>2471</v>
      </c>
      <c r="L28">
        <v>2430</v>
      </c>
      <c r="M28">
        <v>2553</v>
      </c>
      <c r="N28">
        <v>2591</v>
      </c>
      <c r="O28">
        <v>2430</v>
      </c>
      <c r="P28">
        <v>2182</v>
      </c>
      <c r="Q28">
        <v>2585</v>
      </c>
      <c r="R28">
        <v>2823</v>
      </c>
      <c r="S28">
        <v>2713</v>
      </c>
      <c r="T28">
        <v>3268</v>
      </c>
      <c r="U28">
        <v>3241</v>
      </c>
      <c r="V28">
        <v>2949</v>
      </c>
      <c r="W28">
        <v>3044</v>
      </c>
      <c r="X28">
        <v>2995</v>
      </c>
      <c r="Y28">
        <v>3186</v>
      </c>
      <c r="Z28">
        <v>3149</v>
      </c>
      <c r="AA28">
        <v>3385</v>
      </c>
      <c r="AB28">
        <v>3613</v>
      </c>
      <c r="AC28">
        <v>3777</v>
      </c>
    </row>
    <row r="29" spans="1:29" x14ac:dyDescent="0.25">
      <c r="A29" t="str">
        <f t="shared" si="0"/>
        <v>C</v>
      </c>
      <c r="B29" t="s">
        <v>427</v>
      </c>
      <c r="C29" t="s">
        <v>428</v>
      </c>
      <c r="D29">
        <v>5323</v>
      </c>
      <c r="E29">
        <v>5403</v>
      </c>
      <c r="F29">
        <v>5425</v>
      </c>
      <c r="G29">
        <v>5449</v>
      </c>
      <c r="H29">
        <v>5265</v>
      </c>
      <c r="I29">
        <v>5601</v>
      </c>
      <c r="J29">
        <v>5558</v>
      </c>
      <c r="K29">
        <v>5671</v>
      </c>
      <c r="L29">
        <v>5590</v>
      </c>
      <c r="M29">
        <v>5815</v>
      </c>
      <c r="N29">
        <v>6043</v>
      </c>
      <c r="O29">
        <v>5587</v>
      </c>
      <c r="P29">
        <v>5970</v>
      </c>
      <c r="Q29">
        <v>5802</v>
      </c>
      <c r="R29">
        <v>6620</v>
      </c>
      <c r="S29">
        <v>6610</v>
      </c>
      <c r="T29">
        <v>7697</v>
      </c>
      <c r="U29">
        <v>7441</v>
      </c>
      <c r="V29">
        <v>6864</v>
      </c>
      <c r="W29">
        <v>7309</v>
      </c>
      <c r="X29">
        <v>8024</v>
      </c>
      <c r="Y29">
        <v>8314</v>
      </c>
      <c r="Z29">
        <v>8365</v>
      </c>
      <c r="AA29">
        <v>8661</v>
      </c>
      <c r="AB29">
        <v>9444</v>
      </c>
      <c r="AC29">
        <v>9661</v>
      </c>
    </row>
    <row r="30" spans="1:29" x14ac:dyDescent="0.25">
      <c r="A30" t="str">
        <f t="shared" si="0"/>
        <v>C</v>
      </c>
      <c r="B30" t="s">
        <v>429</v>
      </c>
      <c r="C30" t="s">
        <v>430</v>
      </c>
      <c r="D30">
        <v>4177</v>
      </c>
      <c r="E30">
        <v>4066</v>
      </c>
      <c r="F30">
        <v>3893</v>
      </c>
      <c r="G30">
        <v>3401</v>
      </c>
      <c r="H30">
        <v>3234</v>
      </c>
      <c r="I30">
        <v>2730</v>
      </c>
      <c r="J30">
        <v>3014</v>
      </c>
      <c r="K30">
        <v>2997</v>
      </c>
      <c r="L30">
        <v>3151</v>
      </c>
      <c r="M30">
        <v>3615</v>
      </c>
      <c r="N30">
        <v>3453</v>
      </c>
      <c r="O30">
        <v>3735</v>
      </c>
      <c r="P30">
        <v>3860</v>
      </c>
      <c r="Q30">
        <v>3996</v>
      </c>
      <c r="R30">
        <v>4817</v>
      </c>
      <c r="S30">
        <v>4530</v>
      </c>
      <c r="T30">
        <v>5026</v>
      </c>
      <c r="U30">
        <v>5053</v>
      </c>
      <c r="V30">
        <v>4656</v>
      </c>
      <c r="W30">
        <v>4993</v>
      </c>
      <c r="X30">
        <v>5358</v>
      </c>
      <c r="Y30">
        <v>5464</v>
      </c>
      <c r="Z30">
        <v>5985</v>
      </c>
      <c r="AA30">
        <v>6478</v>
      </c>
      <c r="AB30">
        <v>8068</v>
      </c>
      <c r="AC30">
        <v>8627</v>
      </c>
    </row>
    <row r="31" spans="1:29" x14ac:dyDescent="0.25">
      <c r="A31" t="str">
        <f t="shared" si="0"/>
        <v>C</v>
      </c>
      <c r="B31" t="s">
        <v>431</v>
      </c>
      <c r="C31" t="s">
        <v>432</v>
      </c>
      <c r="D31">
        <v>2746</v>
      </c>
      <c r="E31">
        <v>2546</v>
      </c>
      <c r="F31">
        <v>2598</v>
      </c>
      <c r="G31">
        <v>2750</v>
      </c>
      <c r="H31">
        <v>2750</v>
      </c>
      <c r="I31">
        <v>2713</v>
      </c>
      <c r="J31">
        <v>2876</v>
      </c>
      <c r="K31">
        <v>2854</v>
      </c>
      <c r="L31">
        <v>2991</v>
      </c>
      <c r="M31">
        <v>3314</v>
      </c>
      <c r="N31">
        <v>3277</v>
      </c>
      <c r="O31">
        <v>3197</v>
      </c>
      <c r="P31">
        <v>3415</v>
      </c>
      <c r="Q31">
        <v>3264</v>
      </c>
      <c r="R31">
        <v>3367</v>
      </c>
      <c r="S31">
        <v>3260</v>
      </c>
      <c r="T31">
        <v>3499</v>
      </c>
      <c r="U31">
        <v>3452</v>
      </c>
      <c r="V31">
        <v>3335</v>
      </c>
      <c r="W31">
        <v>3141</v>
      </c>
      <c r="X31">
        <v>2946</v>
      </c>
      <c r="Y31">
        <v>2875</v>
      </c>
      <c r="Z31">
        <v>2921</v>
      </c>
      <c r="AA31">
        <v>3317</v>
      </c>
      <c r="AB31">
        <v>4203</v>
      </c>
      <c r="AC31">
        <v>4945</v>
      </c>
    </row>
    <row r="32" spans="1:29" x14ac:dyDescent="0.25">
      <c r="A32" t="str">
        <f t="shared" si="0"/>
        <v>C</v>
      </c>
      <c r="B32" t="s">
        <v>433</v>
      </c>
      <c r="C32" t="s">
        <v>434</v>
      </c>
      <c r="D32">
        <v>10770</v>
      </c>
      <c r="E32">
        <v>10148</v>
      </c>
      <c r="F32">
        <v>9241</v>
      </c>
      <c r="G32">
        <v>10306</v>
      </c>
      <c r="H32">
        <v>10367</v>
      </c>
      <c r="I32">
        <v>10526</v>
      </c>
      <c r="J32">
        <v>11397</v>
      </c>
      <c r="K32">
        <v>10595</v>
      </c>
      <c r="L32">
        <v>12907</v>
      </c>
      <c r="M32">
        <v>14194</v>
      </c>
      <c r="N32">
        <v>13835</v>
      </c>
      <c r="O32">
        <v>14000</v>
      </c>
      <c r="P32">
        <v>13843</v>
      </c>
      <c r="Q32">
        <v>13524</v>
      </c>
      <c r="R32">
        <v>14226</v>
      </c>
      <c r="S32">
        <v>10356</v>
      </c>
      <c r="T32">
        <v>10241</v>
      </c>
      <c r="U32">
        <v>10175</v>
      </c>
      <c r="V32">
        <v>11833</v>
      </c>
      <c r="W32">
        <v>10602</v>
      </c>
      <c r="X32">
        <v>11702</v>
      </c>
      <c r="Y32">
        <v>12855</v>
      </c>
      <c r="Z32">
        <v>10850</v>
      </c>
      <c r="AA32">
        <v>9016</v>
      </c>
      <c r="AB32">
        <v>10764</v>
      </c>
      <c r="AC32">
        <v>12507</v>
      </c>
    </row>
    <row r="33" spans="1:29" x14ac:dyDescent="0.25">
      <c r="A33" t="str">
        <f t="shared" si="0"/>
        <v>C</v>
      </c>
      <c r="B33" t="s">
        <v>435</v>
      </c>
      <c r="C33" t="s">
        <v>436</v>
      </c>
      <c r="D33">
        <v>2372</v>
      </c>
      <c r="E33">
        <v>2151</v>
      </c>
      <c r="F33">
        <v>1909</v>
      </c>
      <c r="G33">
        <v>1828</v>
      </c>
      <c r="H33">
        <v>1600</v>
      </c>
      <c r="I33">
        <v>1571</v>
      </c>
      <c r="J33">
        <v>1438</v>
      </c>
      <c r="K33">
        <v>1122</v>
      </c>
      <c r="L33">
        <v>1453</v>
      </c>
      <c r="M33">
        <v>1368</v>
      </c>
      <c r="N33">
        <v>1299</v>
      </c>
      <c r="O33">
        <v>1474</v>
      </c>
      <c r="P33">
        <v>1341</v>
      </c>
      <c r="Q33">
        <v>1642</v>
      </c>
      <c r="R33">
        <v>2150</v>
      </c>
      <c r="S33">
        <v>1835</v>
      </c>
      <c r="T33">
        <v>2143</v>
      </c>
      <c r="U33">
        <v>2291</v>
      </c>
      <c r="V33">
        <v>2223</v>
      </c>
      <c r="W33">
        <v>2063</v>
      </c>
      <c r="X33">
        <v>2275</v>
      </c>
      <c r="Y33">
        <v>2443</v>
      </c>
      <c r="Z33">
        <v>2453</v>
      </c>
      <c r="AA33">
        <v>2770</v>
      </c>
      <c r="AB33">
        <v>2856</v>
      </c>
      <c r="AC33">
        <v>2773</v>
      </c>
    </row>
    <row r="34" spans="1:29" x14ac:dyDescent="0.25">
      <c r="A34" t="str">
        <f t="shared" si="0"/>
        <v>C</v>
      </c>
      <c r="B34" t="s">
        <v>437</v>
      </c>
      <c r="C34" t="s">
        <v>438</v>
      </c>
      <c r="D34">
        <v>9079</v>
      </c>
      <c r="E34">
        <v>9343</v>
      </c>
      <c r="F34">
        <v>10102</v>
      </c>
      <c r="G34">
        <v>10617</v>
      </c>
      <c r="H34">
        <v>11479</v>
      </c>
      <c r="I34">
        <v>13117</v>
      </c>
      <c r="J34">
        <v>12847</v>
      </c>
      <c r="K34">
        <v>13670</v>
      </c>
      <c r="L34">
        <v>14315</v>
      </c>
      <c r="M34">
        <v>16441</v>
      </c>
      <c r="N34">
        <v>15996</v>
      </c>
      <c r="O34">
        <v>17709</v>
      </c>
      <c r="P34">
        <v>19534</v>
      </c>
      <c r="Q34">
        <v>20886</v>
      </c>
      <c r="R34">
        <v>20388</v>
      </c>
      <c r="S34">
        <v>19524</v>
      </c>
      <c r="T34">
        <v>18838</v>
      </c>
      <c r="U34">
        <v>18184</v>
      </c>
      <c r="V34">
        <v>19160</v>
      </c>
      <c r="W34">
        <v>21553</v>
      </c>
      <c r="X34">
        <v>21928</v>
      </c>
      <c r="Y34">
        <v>23819</v>
      </c>
      <c r="Z34">
        <v>24917</v>
      </c>
      <c r="AA34">
        <v>27032</v>
      </c>
      <c r="AB34">
        <v>30019</v>
      </c>
      <c r="AC34">
        <v>31433</v>
      </c>
    </row>
    <row r="35" spans="1:29" x14ac:dyDescent="0.25">
      <c r="A35" t="str">
        <f t="shared" si="0"/>
        <v>C</v>
      </c>
      <c r="B35" t="s">
        <v>439</v>
      </c>
      <c r="C35" t="s">
        <v>440</v>
      </c>
      <c r="D35">
        <v>16809</v>
      </c>
      <c r="E35">
        <v>16959</v>
      </c>
      <c r="F35">
        <v>16851</v>
      </c>
      <c r="G35">
        <v>17538</v>
      </c>
      <c r="H35">
        <v>17715</v>
      </c>
      <c r="I35">
        <v>17702</v>
      </c>
      <c r="J35">
        <v>18289</v>
      </c>
      <c r="K35">
        <v>18892</v>
      </c>
      <c r="L35">
        <v>19054</v>
      </c>
      <c r="M35">
        <v>19165</v>
      </c>
      <c r="N35">
        <v>19158</v>
      </c>
      <c r="O35">
        <v>18788</v>
      </c>
      <c r="P35">
        <v>17257</v>
      </c>
      <c r="Q35">
        <v>17738</v>
      </c>
      <c r="R35">
        <v>19183</v>
      </c>
      <c r="S35">
        <v>19402</v>
      </c>
      <c r="T35">
        <v>19232</v>
      </c>
      <c r="U35">
        <v>19941</v>
      </c>
      <c r="V35">
        <v>20083</v>
      </c>
      <c r="W35">
        <v>20753</v>
      </c>
      <c r="X35">
        <v>21169</v>
      </c>
      <c r="Y35">
        <v>22167</v>
      </c>
      <c r="Z35">
        <v>20900</v>
      </c>
      <c r="AA35">
        <v>19016</v>
      </c>
      <c r="AB35">
        <v>21392</v>
      </c>
      <c r="AC35">
        <v>25077</v>
      </c>
    </row>
    <row r="36" spans="1:29" x14ac:dyDescent="0.25">
      <c r="A36" t="str">
        <f t="shared" si="0"/>
        <v>C</v>
      </c>
      <c r="B36" t="s">
        <v>441</v>
      </c>
      <c r="C36" t="s">
        <v>442</v>
      </c>
      <c r="D36">
        <v>4599</v>
      </c>
      <c r="E36">
        <v>4620</v>
      </c>
      <c r="F36">
        <v>4910</v>
      </c>
      <c r="G36">
        <v>5002</v>
      </c>
      <c r="H36">
        <v>4845</v>
      </c>
      <c r="I36">
        <v>4965</v>
      </c>
      <c r="J36">
        <v>5516</v>
      </c>
      <c r="K36">
        <v>5981</v>
      </c>
      <c r="L36">
        <v>5713</v>
      </c>
      <c r="M36">
        <v>6086</v>
      </c>
      <c r="N36">
        <v>6604</v>
      </c>
      <c r="O36">
        <v>6617</v>
      </c>
      <c r="P36">
        <v>6159</v>
      </c>
      <c r="Q36">
        <v>6341</v>
      </c>
      <c r="R36">
        <v>6566</v>
      </c>
      <c r="S36">
        <v>5944</v>
      </c>
      <c r="T36">
        <v>6257</v>
      </c>
      <c r="U36">
        <v>7127</v>
      </c>
      <c r="V36">
        <v>7727</v>
      </c>
      <c r="W36">
        <v>7998</v>
      </c>
      <c r="X36">
        <v>8254</v>
      </c>
      <c r="Y36">
        <v>8571</v>
      </c>
      <c r="Z36">
        <v>8809</v>
      </c>
      <c r="AA36">
        <v>7801</v>
      </c>
      <c r="AB36">
        <v>8956</v>
      </c>
      <c r="AC36">
        <v>11275</v>
      </c>
    </row>
    <row r="37" spans="1:29" x14ac:dyDescent="0.25">
      <c r="A37" t="str">
        <f t="shared" si="0"/>
        <v>C</v>
      </c>
      <c r="B37" t="s">
        <v>443</v>
      </c>
      <c r="C37" t="s">
        <v>444</v>
      </c>
      <c r="D37">
        <v>6120</v>
      </c>
      <c r="E37">
        <v>5875</v>
      </c>
      <c r="F37">
        <v>5740</v>
      </c>
      <c r="G37">
        <v>5965</v>
      </c>
      <c r="H37">
        <v>5737</v>
      </c>
      <c r="I37">
        <v>5780</v>
      </c>
      <c r="J37">
        <v>5778</v>
      </c>
      <c r="K37">
        <v>5804</v>
      </c>
      <c r="L37">
        <v>5974</v>
      </c>
      <c r="M37">
        <v>5824</v>
      </c>
      <c r="N37">
        <v>5805</v>
      </c>
      <c r="O37">
        <v>5464</v>
      </c>
      <c r="P37">
        <v>5241</v>
      </c>
      <c r="Q37">
        <v>5631</v>
      </c>
      <c r="R37">
        <v>5821</v>
      </c>
      <c r="S37">
        <v>5628</v>
      </c>
      <c r="T37">
        <v>5642</v>
      </c>
      <c r="U37">
        <v>5621</v>
      </c>
      <c r="V37">
        <v>6289</v>
      </c>
      <c r="W37">
        <v>6503</v>
      </c>
      <c r="X37">
        <v>6814</v>
      </c>
      <c r="Y37">
        <v>6969</v>
      </c>
      <c r="Z37">
        <v>7088</v>
      </c>
      <c r="AA37">
        <v>5937</v>
      </c>
      <c r="AB37">
        <v>6595</v>
      </c>
      <c r="AC37">
        <v>8240</v>
      </c>
    </row>
    <row r="38" spans="1:29" x14ac:dyDescent="0.25">
      <c r="A38" t="str">
        <f t="shared" si="0"/>
        <v>C</v>
      </c>
      <c r="B38" t="s">
        <v>445</v>
      </c>
      <c r="C38" t="s">
        <v>446</v>
      </c>
      <c r="D38">
        <v>9167</v>
      </c>
      <c r="E38">
        <v>8774</v>
      </c>
      <c r="F38">
        <v>7617</v>
      </c>
      <c r="G38">
        <v>7245</v>
      </c>
      <c r="H38">
        <v>7136</v>
      </c>
      <c r="I38">
        <v>6902</v>
      </c>
      <c r="J38">
        <v>7277</v>
      </c>
      <c r="K38">
        <v>7717</v>
      </c>
      <c r="L38">
        <v>8301</v>
      </c>
      <c r="M38">
        <v>9594</v>
      </c>
      <c r="N38">
        <v>9645</v>
      </c>
      <c r="O38">
        <v>9935</v>
      </c>
      <c r="P38">
        <v>8216</v>
      </c>
      <c r="Q38">
        <v>9034</v>
      </c>
      <c r="R38">
        <v>8516</v>
      </c>
      <c r="S38">
        <v>8319</v>
      </c>
      <c r="T38">
        <v>8825</v>
      </c>
      <c r="U38">
        <v>8435</v>
      </c>
      <c r="V38">
        <v>7512</v>
      </c>
      <c r="W38">
        <v>7483</v>
      </c>
      <c r="X38">
        <v>7770</v>
      </c>
      <c r="Y38">
        <v>7848</v>
      </c>
      <c r="Z38">
        <v>8206</v>
      </c>
      <c r="AA38">
        <v>7197</v>
      </c>
      <c r="AB38">
        <v>8924</v>
      </c>
      <c r="AC38">
        <v>10041</v>
      </c>
    </row>
    <row r="39" spans="1:29" x14ac:dyDescent="0.25">
      <c r="A39" t="str">
        <f t="shared" si="0"/>
        <v>C</v>
      </c>
      <c r="B39" t="s">
        <v>447</v>
      </c>
      <c r="C39" t="s">
        <v>448</v>
      </c>
      <c r="D39">
        <v>7508</v>
      </c>
      <c r="E39">
        <v>7405</v>
      </c>
      <c r="F39">
        <v>7056</v>
      </c>
      <c r="G39">
        <v>7304</v>
      </c>
      <c r="H39">
        <v>7278</v>
      </c>
      <c r="I39">
        <v>6518</v>
      </c>
      <c r="J39">
        <v>6169</v>
      </c>
      <c r="K39">
        <v>6553</v>
      </c>
      <c r="L39">
        <v>7640</v>
      </c>
      <c r="M39">
        <v>8238</v>
      </c>
      <c r="N39">
        <v>8252</v>
      </c>
      <c r="O39">
        <v>8412</v>
      </c>
      <c r="P39">
        <v>6147</v>
      </c>
      <c r="Q39">
        <v>5926</v>
      </c>
      <c r="R39">
        <v>5970</v>
      </c>
      <c r="S39">
        <v>5727</v>
      </c>
      <c r="T39">
        <v>5976</v>
      </c>
      <c r="U39">
        <v>6285</v>
      </c>
      <c r="V39">
        <v>6226</v>
      </c>
      <c r="W39">
        <v>5918</v>
      </c>
      <c r="X39">
        <v>6085</v>
      </c>
      <c r="Y39">
        <v>6475</v>
      </c>
      <c r="Z39">
        <v>6000</v>
      </c>
      <c r="AA39">
        <v>5139</v>
      </c>
      <c r="AB39">
        <v>5906</v>
      </c>
      <c r="AC39">
        <v>7321</v>
      </c>
    </row>
    <row r="40" spans="1:29" x14ac:dyDescent="0.25">
      <c r="A40" t="str">
        <f t="shared" si="0"/>
        <v>C</v>
      </c>
      <c r="B40" t="s">
        <v>449</v>
      </c>
      <c r="C40" t="s">
        <v>450</v>
      </c>
      <c r="D40">
        <v>24135</v>
      </c>
      <c r="E40">
        <v>24474</v>
      </c>
      <c r="F40">
        <v>24130</v>
      </c>
      <c r="G40">
        <v>23690</v>
      </c>
      <c r="H40">
        <v>23725</v>
      </c>
      <c r="I40">
        <v>23699</v>
      </c>
      <c r="J40">
        <v>24019</v>
      </c>
      <c r="K40">
        <v>24784</v>
      </c>
      <c r="L40">
        <v>26640</v>
      </c>
      <c r="M40">
        <v>28218</v>
      </c>
      <c r="N40">
        <v>29057</v>
      </c>
      <c r="O40">
        <v>28676</v>
      </c>
      <c r="P40">
        <v>25232</v>
      </c>
      <c r="Q40">
        <v>25839</v>
      </c>
      <c r="R40">
        <v>27730</v>
      </c>
      <c r="S40">
        <v>29809</v>
      </c>
      <c r="T40">
        <v>30474</v>
      </c>
      <c r="U40">
        <v>31432</v>
      </c>
      <c r="V40">
        <v>31021</v>
      </c>
      <c r="W40">
        <v>30853</v>
      </c>
      <c r="X40">
        <v>31567</v>
      </c>
      <c r="Y40">
        <v>32864</v>
      </c>
      <c r="Z40">
        <v>33616</v>
      </c>
      <c r="AA40">
        <v>29223</v>
      </c>
      <c r="AB40">
        <v>31806</v>
      </c>
      <c r="AC40">
        <v>34645</v>
      </c>
    </row>
    <row r="41" spans="1:29" x14ac:dyDescent="0.25">
      <c r="A41" t="str">
        <f t="shared" si="0"/>
        <v>C</v>
      </c>
      <c r="B41" t="s">
        <v>451</v>
      </c>
      <c r="C41" t="s">
        <v>452</v>
      </c>
      <c r="D41">
        <v>26338</v>
      </c>
      <c r="E41">
        <v>26968</v>
      </c>
      <c r="F41">
        <v>25632</v>
      </c>
      <c r="G41">
        <v>26331</v>
      </c>
      <c r="H41">
        <v>25237</v>
      </c>
      <c r="I41">
        <v>24700</v>
      </c>
      <c r="J41">
        <v>22235</v>
      </c>
      <c r="K41">
        <v>21929</v>
      </c>
      <c r="L41">
        <v>20438</v>
      </c>
      <c r="M41">
        <v>21201</v>
      </c>
      <c r="N41">
        <v>20558</v>
      </c>
      <c r="O41">
        <v>20323</v>
      </c>
      <c r="P41">
        <v>19404</v>
      </c>
      <c r="Q41">
        <v>21132</v>
      </c>
      <c r="R41">
        <v>21180</v>
      </c>
      <c r="S41">
        <v>20344</v>
      </c>
      <c r="T41">
        <v>21806</v>
      </c>
      <c r="U41">
        <v>21014</v>
      </c>
      <c r="V41">
        <v>19912</v>
      </c>
      <c r="W41">
        <v>21935</v>
      </c>
      <c r="X41">
        <v>23216</v>
      </c>
      <c r="Y41">
        <v>22706</v>
      </c>
      <c r="Z41">
        <v>24823</v>
      </c>
      <c r="AA41">
        <v>23613</v>
      </c>
      <c r="AB41">
        <v>25742</v>
      </c>
      <c r="AC41">
        <v>25497</v>
      </c>
    </row>
    <row r="42" spans="1:29" x14ac:dyDescent="0.25">
      <c r="A42" t="str">
        <f t="shared" si="0"/>
        <v>C</v>
      </c>
      <c r="B42" t="s">
        <v>453</v>
      </c>
      <c r="C42" t="s">
        <v>454</v>
      </c>
      <c r="D42">
        <v>13080</v>
      </c>
      <c r="E42">
        <v>12680</v>
      </c>
      <c r="F42">
        <v>12550</v>
      </c>
      <c r="G42">
        <v>12743</v>
      </c>
      <c r="H42">
        <v>12594</v>
      </c>
      <c r="I42">
        <v>11645</v>
      </c>
      <c r="J42">
        <v>11393</v>
      </c>
      <c r="K42">
        <v>11583</v>
      </c>
      <c r="L42">
        <v>11797</v>
      </c>
      <c r="M42">
        <v>12129</v>
      </c>
      <c r="N42">
        <v>12251</v>
      </c>
      <c r="O42">
        <v>12554</v>
      </c>
      <c r="P42">
        <v>10693</v>
      </c>
      <c r="Q42">
        <v>11891</v>
      </c>
      <c r="R42">
        <v>12215</v>
      </c>
      <c r="S42">
        <v>12927</v>
      </c>
      <c r="T42">
        <v>12310</v>
      </c>
      <c r="U42">
        <v>12181</v>
      </c>
      <c r="V42">
        <v>12036</v>
      </c>
      <c r="W42">
        <v>12119</v>
      </c>
      <c r="X42">
        <v>12706</v>
      </c>
      <c r="Y42">
        <v>13143</v>
      </c>
      <c r="Z42">
        <v>12655</v>
      </c>
      <c r="AA42">
        <v>12690</v>
      </c>
      <c r="AB42">
        <v>13697</v>
      </c>
      <c r="AC42">
        <v>14407</v>
      </c>
    </row>
    <row r="43" spans="1:29" x14ac:dyDescent="0.25">
      <c r="A43" t="str">
        <f t="shared" si="0"/>
        <v>C</v>
      </c>
      <c r="B43" t="s">
        <v>455</v>
      </c>
      <c r="C43" t="s">
        <v>456</v>
      </c>
      <c r="D43">
        <v>23096</v>
      </c>
      <c r="E43">
        <v>22783</v>
      </c>
      <c r="F43">
        <v>21032</v>
      </c>
      <c r="G43">
        <v>21381</v>
      </c>
      <c r="H43">
        <v>20624</v>
      </c>
      <c r="I43">
        <v>19854</v>
      </c>
      <c r="J43">
        <v>19551</v>
      </c>
      <c r="K43">
        <v>19751</v>
      </c>
      <c r="L43">
        <v>19717</v>
      </c>
      <c r="M43">
        <v>20554</v>
      </c>
      <c r="N43">
        <v>21184</v>
      </c>
      <c r="O43">
        <v>21610</v>
      </c>
      <c r="P43">
        <v>17197</v>
      </c>
      <c r="Q43">
        <v>20351</v>
      </c>
      <c r="R43">
        <v>22856</v>
      </c>
      <c r="S43">
        <v>25150</v>
      </c>
      <c r="T43">
        <v>26120</v>
      </c>
      <c r="U43">
        <v>26956</v>
      </c>
      <c r="V43">
        <v>26418</v>
      </c>
      <c r="W43">
        <v>26526</v>
      </c>
      <c r="X43">
        <v>28180</v>
      </c>
      <c r="Y43">
        <v>30209</v>
      </c>
      <c r="Z43">
        <v>29644</v>
      </c>
      <c r="AA43">
        <v>27733</v>
      </c>
      <c r="AB43">
        <v>31411</v>
      </c>
      <c r="AC43">
        <v>34764</v>
      </c>
    </row>
    <row r="44" spans="1:29" x14ac:dyDescent="0.25">
      <c r="A44" t="str">
        <f t="shared" si="0"/>
        <v>C</v>
      </c>
      <c r="B44" t="s">
        <v>457</v>
      </c>
      <c r="C44" t="s">
        <v>458</v>
      </c>
      <c r="D44">
        <v>32340</v>
      </c>
      <c r="E44">
        <v>33666</v>
      </c>
      <c r="F44">
        <v>32727</v>
      </c>
      <c r="G44">
        <v>33771</v>
      </c>
      <c r="H44">
        <v>32812</v>
      </c>
      <c r="I44">
        <v>32995</v>
      </c>
      <c r="J44">
        <v>33876</v>
      </c>
      <c r="K44">
        <v>35041</v>
      </c>
      <c r="L44">
        <v>36441</v>
      </c>
      <c r="M44">
        <v>37009</v>
      </c>
      <c r="N44">
        <v>37904</v>
      </c>
      <c r="O44">
        <v>38176</v>
      </c>
      <c r="P44">
        <v>31386</v>
      </c>
      <c r="Q44">
        <v>38515</v>
      </c>
      <c r="R44">
        <v>40288</v>
      </c>
      <c r="S44">
        <v>43621</v>
      </c>
      <c r="T44">
        <v>46795</v>
      </c>
      <c r="U44">
        <v>49107</v>
      </c>
      <c r="V44">
        <v>50583</v>
      </c>
      <c r="W44">
        <v>56887</v>
      </c>
      <c r="X44">
        <v>59906</v>
      </c>
      <c r="Y44">
        <v>60005</v>
      </c>
      <c r="Z44">
        <v>57610</v>
      </c>
      <c r="AA44">
        <v>47869</v>
      </c>
      <c r="AB44">
        <v>48117</v>
      </c>
      <c r="AC44">
        <v>60514</v>
      </c>
    </row>
    <row r="45" spans="1:29" x14ac:dyDescent="0.25">
      <c r="A45" t="str">
        <f t="shared" si="0"/>
        <v>C</v>
      </c>
      <c r="B45" t="s">
        <v>459</v>
      </c>
      <c r="C45" t="s">
        <v>460</v>
      </c>
      <c r="D45">
        <v>2410</v>
      </c>
      <c r="E45">
        <v>2595</v>
      </c>
      <c r="F45">
        <v>2773</v>
      </c>
      <c r="G45">
        <v>2224</v>
      </c>
      <c r="H45">
        <v>2351</v>
      </c>
      <c r="I45">
        <v>2251</v>
      </c>
      <c r="J45">
        <v>2314</v>
      </c>
      <c r="K45">
        <v>2596</v>
      </c>
      <c r="L45">
        <v>2206</v>
      </c>
      <c r="M45">
        <v>2441</v>
      </c>
      <c r="N45">
        <v>3077</v>
      </c>
      <c r="O45">
        <v>3355</v>
      </c>
      <c r="P45">
        <v>3402</v>
      </c>
      <c r="Q45">
        <v>3650</v>
      </c>
      <c r="R45">
        <v>3994</v>
      </c>
      <c r="S45">
        <v>4514</v>
      </c>
      <c r="T45">
        <v>4751</v>
      </c>
      <c r="U45">
        <v>4660</v>
      </c>
      <c r="V45">
        <v>4891</v>
      </c>
      <c r="W45">
        <v>4252</v>
      </c>
      <c r="X45">
        <v>4288</v>
      </c>
      <c r="Y45">
        <v>4453</v>
      </c>
      <c r="Z45">
        <v>4739</v>
      </c>
      <c r="AA45">
        <v>4527</v>
      </c>
      <c r="AB45">
        <v>5035</v>
      </c>
      <c r="AC45">
        <v>5620</v>
      </c>
    </row>
    <row r="46" spans="1:29" x14ac:dyDescent="0.25">
      <c r="A46" t="str">
        <f t="shared" si="0"/>
        <v>C</v>
      </c>
      <c r="B46" t="s">
        <v>461</v>
      </c>
      <c r="C46" t="s">
        <v>462</v>
      </c>
      <c r="D46">
        <v>10842</v>
      </c>
      <c r="E46">
        <v>11586</v>
      </c>
      <c r="F46">
        <v>12421</v>
      </c>
      <c r="G46">
        <v>13259</v>
      </c>
      <c r="H46">
        <v>12839</v>
      </c>
      <c r="I46">
        <v>11269</v>
      </c>
      <c r="J46">
        <v>12388</v>
      </c>
      <c r="K46">
        <v>12639</v>
      </c>
      <c r="L46">
        <v>12921</v>
      </c>
      <c r="M46">
        <v>14626</v>
      </c>
      <c r="N46">
        <v>14289</v>
      </c>
      <c r="O46">
        <v>16482</v>
      </c>
      <c r="P46">
        <v>16995</v>
      </c>
      <c r="Q46">
        <v>16826</v>
      </c>
      <c r="R46">
        <v>18773</v>
      </c>
      <c r="S46">
        <v>19519</v>
      </c>
      <c r="T46">
        <v>19420</v>
      </c>
      <c r="U46">
        <v>20108</v>
      </c>
      <c r="V46">
        <v>20721</v>
      </c>
      <c r="W46">
        <v>23309</v>
      </c>
      <c r="X46">
        <v>24065</v>
      </c>
      <c r="Y46">
        <v>24905</v>
      </c>
      <c r="Z46">
        <v>23355</v>
      </c>
      <c r="AA46">
        <v>19696</v>
      </c>
      <c r="AB46">
        <v>19813</v>
      </c>
      <c r="AC46">
        <v>23602</v>
      </c>
    </row>
    <row r="47" spans="1:29" x14ac:dyDescent="0.25">
      <c r="A47" t="str">
        <f t="shared" si="0"/>
        <v>C</v>
      </c>
      <c r="B47" t="s">
        <v>463</v>
      </c>
      <c r="C47" t="s">
        <v>464</v>
      </c>
      <c r="D47">
        <v>1393</v>
      </c>
      <c r="E47">
        <v>1389</v>
      </c>
      <c r="F47">
        <v>1506</v>
      </c>
      <c r="G47">
        <v>1580</v>
      </c>
      <c r="H47">
        <v>1577</v>
      </c>
      <c r="I47">
        <v>1703</v>
      </c>
      <c r="J47">
        <v>1762</v>
      </c>
      <c r="K47">
        <v>1855</v>
      </c>
      <c r="L47">
        <v>2060</v>
      </c>
      <c r="M47">
        <v>2299</v>
      </c>
      <c r="N47">
        <v>2326</v>
      </c>
      <c r="O47">
        <v>2467</v>
      </c>
      <c r="P47">
        <v>2491</v>
      </c>
      <c r="Q47">
        <v>2497</v>
      </c>
      <c r="R47">
        <v>2658</v>
      </c>
      <c r="S47">
        <v>2745</v>
      </c>
      <c r="T47">
        <v>3146</v>
      </c>
      <c r="U47">
        <v>2597</v>
      </c>
      <c r="V47">
        <v>2477</v>
      </c>
      <c r="W47">
        <v>2229</v>
      </c>
      <c r="X47">
        <v>2515</v>
      </c>
      <c r="Y47">
        <v>2678</v>
      </c>
      <c r="Z47">
        <v>2685</v>
      </c>
      <c r="AA47">
        <v>2582</v>
      </c>
      <c r="AB47">
        <v>3008</v>
      </c>
      <c r="AC47">
        <v>3330</v>
      </c>
    </row>
    <row r="48" spans="1:29" x14ac:dyDescent="0.25">
      <c r="A48" t="str">
        <f t="shared" si="0"/>
        <v>C</v>
      </c>
      <c r="B48" t="s">
        <v>465</v>
      </c>
      <c r="C48" t="s">
        <v>466</v>
      </c>
      <c r="D48">
        <v>7035</v>
      </c>
      <c r="E48">
        <v>7140</v>
      </c>
      <c r="F48">
        <v>7399</v>
      </c>
      <c r="G48">
        <v>7529</v>
      </c>
      <c r="H48">
        <v>7767</v>
      </c>
      <c r="I48">
        <v>8016</v>
      </c>
      <c r="J48">
        <v>7844</v>
      </c>
      <c r="K48">
        <v>7611</v>
      </c>
      <c r="L48">
        <v>7775</v>
      </c>
      <c r="M48">
        <v>7942</v>
      </c>
      <c r="N48">
        <v>8461</v>
      </c>
      <c r="O48">
        <v>7854</v>
      </c>
      <c r="P48">
        <v>6999</v>
      </c>
      <c r="Q48">
        <v>7241</v>
      </c>
      <c r="R48">
        <v>6766</v>
      </c>
      <c r="S48">
        <v>6540</v>
      </c>
      <c r="T48">
        <v>7302</v>
      </c>
      <c r="U48">
        <v>8066</v>
      </c>
      <c r="V48">
        <v>7695</v>
      </c>
      <c r="W48">
        <v>8100</v>
      </c>
      <c r="X48">
        <v>8666</v>
      </c>
      <c r="Y48">
        <v>8603</v>
      </c>
      <c r="Z48">
        <v>8163</v>
      </c>
      <c r="AA48">
        <v>8073</v>
      </c>
      <c r="AB48">
        <v>8147</v>
      </c>
      <c r="AC48">
        <v>8490</v>
      </c>
    </row>
    <row r="49" spans="1:29" x14ac:dyDescent="0.25">
      <c r="A49" t="str">
        <f t="shared" si="0"/>
        <v>C</v>
      </c>
      <c r="B49" t="s">
        <v>467</v>
      </c>
      <c r="C49" t="s">
        <v>468</v>
      </c>
      <c r="D49">
        <v>6315</v>
      </c>
      <c r="E49">
        <v>6516</v>
      </c>
      <c r="F49">
        <v>6657</v>
      </c>
      <c r="G49">
        <v>6824</v>
      </c>
      <c r="H49">
        <v>6766</v>
      </c>
      <c r="I49">
        <v>6996</v>
      </c>
      <c r="J49">
        <v>7003</v>
      </c>
      <c r="K49">
        <v>7243</v>
      </c>
      <c r="L49">
        <v>7244</v>
      </c>
      <c r="M49">
        <v>7387</v>
      </c>
      <c r="N49">
        <v>7842</v>
      </c>
      <c r="O49">
        <v>7981</v>
      </c>
      <c r="P49">
        <v>7401</v>
      </c>
      <c r="Q49">
        <v>7715</v>
      </c>
      <c r="R49">
        <v>8086</v>
      </c>
      <c r="S49">
        <v>8091</v>
      </c>
      <c r="T49">
        <v>7957</v>
      </c>
      <c r="U49">
        <v>8158</v>
      </c>
      <c r="V49">
        <v>8667</v>
      </c>
      <c r="W49">
        <v>8764</v>
      </c>
      <c r="X49">
        <v>9221</v>
      </c>
      <c r="Y49">
        <v>9608</v>
      </c>
      <c r="Z49">
        <v>9814</v>
      </c>
      <c r="AA49">
        <v>9103</v>
      </c>
      <c r="AB49">
        <v>11111</v>
      </c>
      <c r="AC49">
        <v>11985</v>
      </c>
    </row>
    <row r="50" spans="1:29" x14ac:dyDescent="0.25">
      <c r="A50" t="str">
        <f t="shared" si="0"/>
        <v>C</v>
      </c>
      <c r="B50" t="s">
        <v>469</v>
      </c>
      <c r="C50" t="s">
        <v>470</v>
      </c>
      <c r="D50">
        <v>556</v>
      </c>
      <c r="E50">
        <v>574</v>
      </c>
      <c r="F50">
        <v>648</v>
      </c>
      <c r="G50">
        <v>553</v>
      </c>
      <c r="H50">
        <v>602</v>
      </c>
      <c r="I50">
        <v>504</v>
      </c>
      <c r="J50">
        <v>553</v>
      </c>
      <c r="K50">
        <v>587</v>
      </c>
      <c r="L50">
        <v>509</v>
      </c>
      <c r="M50">
        <v>596</v>
      </c>
      <c r="N50">
        <v>747</v>
      </c>
      <c r="O50">
        <v>733</v>
      </c>
      <c r="P50">
        <v>714</v>
      </c>
      <c r="Q50">
        <v>659</v>
      </c>
      <c r="R50">
        <v>756</v>
      </c>
      <c r="S50">
        <v>852</v>
      </c>
      <c r="T50">
        <v>888</v>
      </c>
      <c r="U50">
        <v>861</v>
      </c>
      <c r="V50">
        <v>797</v>
      </c>
      <c r="W50">
        <v>689</v>
      </c>
      <c r="X50">
        <v>718</v>
      </c>
      <c r="Y50">
        <v>748</v>
      </c>
      <c r="Z50">
        <v>791</v>
      </c>
      <c r="AA50">
        <v>739</v>
      </c>
      <c r="AB50">
        <v>867</v>
      </c>
      <c r="AC50">
        <v>801</v>
      </c>
    </row>
    <row r="51" spans="1:29" x14ac:dyDescent="0.25">
      <c r="A51" t="str">
        <f t="shared" si="0"/>
        <v>C</v>
      </c>
      <c r="B51" t="s">
        <v>471</v>
      </c>
      <c r="C51" t="s">
        <v>472</v>
      </c>
      <c r="D51">
        <v>2274</v>
      </c>
      <c r="E51">
        <v>2433</v>
      </c>
      <c r="F51">
        <v>2640</v>
      </c>
      <c r="G51">
        <v>2463</v>
      </c>
      <c r="H51">
        <v>2589</v>
      </c>
      <c r="I51">
        <v>2512</v>
      </c>
      <c r="J51">
        <v>2435</v>
      </c>
      <c r="K51">
        <v>2599</v>
      </c>
      <c r="L51">
        <v>2653</v>
      </c>
      <c r="M51">
        <v>2791</v>
      </c>
      <c r="N51">
        <v>3074</v>
      </c>
      <c r="O51">
        <v>2953</v>
      </c>
      <c r="P51">
        <v>2919</v>
      </c>
      <c r="Q51">
        <v>3068</v>
      </c>
      <c r="R51">
        <v>3119</v>
      </c>
      <c r="S51">
        <v>3612</v>
      </c>
      <c r="T51">
        <v>3761</v>
      </c>
      <c r="U51">
        <v>3900</v>
      </c>
      <c r="V51">
        <v>4331</v>
      </c>
      <c r="W51">
        <v>4739</v>
      </c>
      <c r="X51">
        <v>4987</v>
      </c>
      <c r="Y51">
        <v>5094</v>
      </c>
      <c r="Z51">
        <v>4526</v>
      </c>
      <c r="AA51">
        <v>3093</v>
      </c>
      <c r="AB51">
        <v>2458</v>
      </c>
      <c r="AC51">
        <v>3404</v>
      </c>
    </row>
    <row r="52" spans="1:29" x14ac:dyDescent="0.25">
      <c r="A52" t="str">
        <f t="shared" si="0"/>
        <v>C</v>
      </c>
      <c r="B52" t="s">
        <v>473</v>
      </c>
      <c r="C52" t="s">
        <v>474</v>
      </c>
      <c r="D52">
        <v>11350</v>
      </c>
      <c r="E52">
        <v>11769</v>
      </c>
      <c r="F52">
        <v>12210</v>
      </c>
      <c r="G52">
        <v>12435</v>
      </c>
      <c r="H52">
        <v>12593</v>
      </c>
      <c r="I52">
        <v>12650</v>
      </c>
      <c r="J52">
        <v>12515</v>
      </c>
      <c r="K52">
        <v>12768</v>
      </c>
      <c r="L52">
        <v>13025</v>
      </c>
      <c r="M52">
        <v>14388</v>
      </c>
      <c r="N52">
        <v>14596</v>
      </c>
      <c r="O52">
        <v>14832</v>
      </c>
      <c r="P52">
        <v>14091</v>
      </c>
      <c r="Q52">
        <v>15481</v>
      </c>
      <c r="R52">
        <v>15641</v>
      </c>
      <c r="S52">
        <v>16570</v>
      </c>
      <c r="T52">
        <v>17652</v>
      </c>
      <c r="U52">
        <v>18306</v>
      </c>
      <c r="V52">
        <v>18579</v>
      </c>
      <c r="W52">
        <v>19055</v>
      </c>
      <c r="X52">
        <v>20283</v>
      </c>
      <c r="Y52">
        <v>20969</v>
      </c>
      <c r="Z52">
        <v>21114</v>
      </c>
      <c r="AA52">
        <v>20480</v>
      </c>
      <c r="AB52">
        <v>21377</v>
      </c>
      <c r="AC52">
        <v>23631</v>
      </c>
    </row>
    <row r="53" spans="1:29" x14ac:dyDescent="0.25">
      <c r="A53" t="str">
        <f t="shared" si="0"/>
        <v>D</v>
      </c>
      <c r="B53" t="s">
        <v>475</v>
      </c>
      <c r="C53" t="s">
        <v>476</v>
      </c>
      <c r="D53">
        <v>27699</v>
      </c>
      <c r="E53">
        <v>28801</v>
      </c>
      <c r="F53">
        <v>30634</v>
      </c>
      <c r="G53">
        <v>32230</v>
      </c>
      <c r="H53">
        <v>28042</v>
      </c>
      <c r="I53">
        <v>28771</v>
      </c>
      <c r="J53">
        <v>30300</v>
      </c>
      <c r="K53">
        <v>32135</v>
      </c>
      <c r="L53">
        <v>35655</v>
      </c>
      <c r="M53">
        <v>44867</v>
      </c>
      <c r="N53">
        <v>46971</v>
      </c>
      <c r="O53">
        <v>54440</v>
      </c>
      <c r="P53">
        <v>58013</v>
      </c>
      <c r="Q53">
        <v>62148</v>
      </c>
      <c r="R53">
        <v>64855</v>
      </c>
      <c r="S53">
        <v>67387</v>
      </c>
      <c r="T53">
        <v>70508</v>
      </c>
      <c r="U53">
        <v>73376</v>
      </c>
      <c r="V53">
        <v>71085</v>
      </c>
      <c r="W53">
        <v>72452</v>
      </c>
      <c r="X53">
        <v>73453</v>
      </c>
      <c r="Y53">
        <v>78012</v>
      </c>
      <c r="Z53">
        <v>81241</v>
      </c>
      <c r="AA53">
        <v>77672</v>
      </c>
      <c r="AB53">
        <v>88985</v>
      </c>
      <c r="AC53">
        <v>133643</v>
      </c>
    </row>
    <row r="54" spans="1:29" x14ac:dyDescent="0.25">
      <c r="A54" t="str">
        <f t="shared" si="0"/>
        <v>D</v>
      </c>
      <c r="B54" t="s">
        <v>477</v>
      </c>
      <c r="C54" t="s">
        <v>478</v>
      </c>
      <c r="D54">
        <v>11282</v>
      </c>
      <c r="E54">
        <v>12214</v>
      </c>
      <c r="F54">
        <v>12183</v>
      </c>
      <c r="G54">
        <v>12502</v>
      </c>
      <c r="H54">
        <v>13902</v>
      </c>
      <c r="I54">
        <v>14261</v>
      </c>
      <c r="J54">
        <v>14831</v>
      </c>
      <c r="K54">
        <v>14529</v>
      </c>
      <c r="L54">
        <v>21479</v>
      </c>
      <c r="M54">
        <v>25879</v>
      </c>
      <c r="N54">
        <v>29067</v>
      </c>
      <c r="O54">
        <v>34057</v>
      </c>
      <c r="P54">
        <v>32197</v>
      </c>
      <c r="Q54">
        <v>36314</v>
      </c>
      <c r="R54">
        <v>37132</v>
      </c>
      <c r="S54">
        <v>41831</v>
      </c>
      <c r="T54">
        <v>44828</v>
      </c>
      <c r="U54">
        <v>42175</v>
      </c>
      <c r="V54">
        <v>41835</v>
      </c>
      <c r="W54">
        <v>39663</v>
      </c>
      <c r="X54">
        <v>40671</v>
      </c>
      <c r="Y54">
        <v>41538</v>
      </c>
      <c r="Z54">
        <v>40645</v>
      </c>
      <c r="AA54">
        <v>36495</v>
      </c>
      <c r="AB54">
        <v>50088</v>
      </c>
      <c r="AC54">
        <v>98945</v>
      </c>
    </row>
    <row r="55" spans="1:29" x14ac:dyDescent="0.25">
      <c r="A55" t="str">
        <f t="shared" si="0"/>
        <v>E</v>
      </c>
      <c r="B55" t="s">
        <v>479</v>
      </c>
      <c r="C55" t="s">
        <v>480</v>
      </c>
      <c r="D55">
        <v>5236</v>
      </c>
      <c r="E55">
        <v>5603</v>
      </c>
      <c r="F55">
        <v>5677</v>
      </c>
      <c r="G55">
        <v>5736</v>
      </c>
      <c r="H55">
        <v>5892</v>
      </c>
      <c r="I55">
        <v>6105</v>
      </c>
      <c r="J55">
        <v>6496</v>
      </c>
      <c r="K55">
        <v>6941</v>
      </c>
      <c r="L55">
        <v>7382</v>
      </c>
      <c r="M55">
        <v>7602</v>
      </c>
      <c r="N55">
        <v>8166</v>
      </c>
      <c r="O55">
        <v>8149</v>
      </c>
      <c r="P55">
        <v>8162</v>
      </c>
      <c r="Q55">
        <v>8291</v>
      </c>
      <c r="R55">
        <v>8527</v>
      </c>
      <c r="S55">
        <v>8820</v>
      </c>
      <c r="T55">
        <v>9390</v>
      </c>
      <c r="U55">
        <v>9299</v>
      </c>
      <c r="V55">
        <v>9286</v>
      </c>
      <c r="W55">
        <v>9679</v>
      </c>
      <c r="X55">
        <v>9965</v>
      </c>
      <c r="Y55">
        <v>10958</v>
      </c>
      <c r="Z55">
        <v>11041</v>
      </c>
      <c r="AA55">
        <v>10545</v>
      </c>
      <c r="AB55">
        <v>10900</v>
      </c>
      <c r="AC55">
        <v>11253</v>
      </c>
    </row>
    <row r="56" spans="1:29" x14ac:dyDescent="0.25">
      <c r="A56" t="str">
        <f t="shared" si="0"/>
        <v>E</v>
      </c>
      <c r="B56" t="s">
        <v>481</v>
      </c>
      <c r="C56" t="s">
        <v>482</v>
      </c>
      <c r="D56">
        <v>4252</v>
      </c>
      <c r="E56">
        <v>4792</v>
      </c>
      <c r="F56">
        <v>4946</v>
      </c>
      <c r="G56">
        <v>5343</v>
      </c>
      <c r="H56">
        <v>5513</v>
      </c>
      <c r="I56">
        <v>5849</v>
      </c>
      <c r="J56">
        <v>6129</v>
      </c>
      <c r="K56">
        <v>6470</v>
      </c>
      <c r="L56">
        <v>7070</v>
      </c>
      <c r="M56">
        <v>7423</v>
      </c>
      <c r="N56">
        <v>7698</v>
      </c>
      <c r="O56">
        <v>7989</v>
      </c>
      <c r="P56">
        <v>8415</v>
      </c>
      <c r="Q56">
        <v>8522</v>
      </c>
      <c r="R56">
        <v>8627</v>
      </c>
      <c r="S56">
        <v>8775</v>
      </c>
      <c r="T56">
        <v>9162</v>
      </c>
      <c r="U56">
        <v>9289</v>
      </c>
      <c r="V56">
        <v>9394</v>
      </c>
      <c r="W56">
        <v>9498</v>
      </c>
      <c r="X56">
        <v>9470</v>
      </c>
      <c r="Y56">
        <v>9603</v>
      </c>
      <c r="Z56">
        <v>9733</v>
      </c>
      <c r="AA56">
        <v>9966</v>
      </c>
      <c r="AB56">
        <v>10422</v>
      </c>
      <c r="AC56">
        <v>10603</v>
      </c>
    </row>
    <row r="57" spans="1:29" x14ac:dyDescent="0.25">
      <c r="A57" t="str">
        <f t="shared" si="0"/>
        <v>E</v>
      </c>
      <c r="B57" t="s">
        <v>483</v>
      </c>
      <c r="C57" t="s">
        <v>484</v>
      </c>
      <c r="D57">
        <v>8617</v>
      </c>
      <c r="E57">
        <v>9471</v>
      </c>
      <c r="F57">
        <v>9924</v>
      </c>
      <c r="G57">
        <v>10178</v>
      </c>
      <c r="H57">
        <v>10738</v>
      </c>
      <c r="I57">
        <v>11916</v>
      </c>
      <c r="J57">
        <v>13223</v>
      </c>
      <c r="K57">
        <v>14035</v>
      </c>
      <c r="L57">
        <v>15383</v>
      </c>
      <c r="M57">
        <v>16343</v>
      </c>
      <c r="N57">
        <v>16905</v>
      </c>
      <c r="O57">
        <v>17630</v>
      </c>
      <c r="P57">
        <v>16956</v>
      </c>
      <c r="Q57">
        <v>18649</v>
      </c>
      <c r="R57">
        <v>19194</v>
      </c>
      <c r="S57">
        <v>18356</v>
      </c>
      <c r="T57">
        <v>18726</v>
      </c>
      <c r="U57">
        <v>18622</v>
      </c>
      <c r="V57">
        <v>18190</v>
      </c>
      <c r="W57">
        <v>18474</v>
      </c>
      <c r="X57">
        <v>20041</v>
      </c>
      <c r="Y57">
        <v>20466</v>
      </c>
      <c r="Z57">
        <v>21393</v>
      </c>
      <c r="AA57">
        <v>20706</v>
      </c>
      <c r="AB57">
        <v>22745</v>
      </c>
      <c r="AC57">
        <v>25009</v>
      </c>
    </row>
    <row r="58" spans="1:29" x14ac:dyDescent="0.25">
      <c r="A58" t="str">
        <f t="shared" si="0"/>
        <v>E</v>
      </c>
      <c r="B58" t="s">
        <v>485</v>
      </c>
      <c r="C58" t="s">
        <v>486</v>
      </c>
      <c r="D58">
        <v>99</v>
      </c>
      <c r="E58">
        <v>111</v>
      </c>
      <c r="F58">
        <v>118</v>
      </c>
      <c r="G58">
        <v>117</v>
      </c>
      <c r="H58">
        <v>136</v>
      </c>
      <c r="I58">
        <v>141</v>
      </c>
      <c r="J58">
        <v>142</v>
      </c>
      <c r="K58">
        <v>143</v>
      </c>
      <c r="L58">
        <v>155</v>
      </c>
      <c r="M58">
        <v>160</v>
      </c>
      <c r="N58">
        <v>167</v>
      </c>
      <c r="O58">
        <v>157</v>
      </c>
      <c r="P58">
        <v>150</v>
      </c>
      <c r="Q58">
        <v>221</v>
      </c>
      <c r="R58">
        <v>196</v>
      </c>
      <c r="S58">
        <v>322</v>
      </c>
      <c r="T58">
        <v>403</v>
      </c>
      <c r="U58">
        <v>547</v>
      </c>
      <c r="V58">
        <v>532</v>
      </c>
      <c r="W58">
        <v>637</v>
      </c>
      <c r="X58">
        <v>757</v>
      </c>
      <c r="Y58">
        <v>797</v>
      </c>
      <c r="Z58">
        <v>753</v>
      </c>
      <c r="AA58">
        <v>880</v>
      </c>
      <c r="AB58">
        <v>1098</v>
      </c>
      <c r="AC58">
        <v>1115</v>
      </c>
    </row>
    <row r="59" spans="1:29" x14ac:dyDescent="0.25">
      <c r="A59" t="str">
        <f t="shared" si="0"/>
        <v>F</v>
      </c>
      <c r="B59" t="s">
        <v>487</v>
      </c>
      <c r="C59" t="s">
        <v>6</v>
      </c>
      <c r="D59">
        <v>108422</v>
      </c>
      <c r="E59">
        <v>116263</v>
      </c>
      <c r="F59">
        <v>124449</v>
      </c>
      <c r="G59">
        <v>135115</v>
      </c>
      <c r="H59">
        <v>145642</v>
      </c>
      <c r="I59">
        <v>157275</v>
      </c>
      <c r="J59">
        <v>168483</v>
      </c>
      <c r="K59">
        <v>180807</v>
      </c>
      <c r="L59">
        <v>191077</v>
      </c>
      <c r="M59">
        <v>204422</v>
      </c>
      <c r="N59">
        <v>222878</v>
      </c>
      <c r="O59">
        <v>230712</v>
      </c>
      <c r="P59">
        <v>200741</v>
      </c>
      <c r="Q59">
        <v>206078</v>
      </c>
      <c r="R59">
        <v>211822</v>
      </c>
      <c r="S59">
        <v>217665</v>
      </c>
      <c r="T59">
        <v>230448</v>
      </c>
      <c r="U59">
        <v>251333</v>
      </c>
      <c r="V59">
        <v>272443</v>
      </c>
      <c r="W59">
        <v>284295</v>
      </c>
      <c r="X59">
        <v>301390</v>
      </c>
      <c r="Y59">
        <v>325960</v>
      </c>
      <c r="Z59">
        <v>336117</v>
      </c>
      <c r="AA59">
        <v>297310</v>
      </c>
      <c r="AB59">
        <v>329779</v>
      </c>
      <c r="AC59">
        <v>380637</v>
      </c>
    </row>
    <row r="60" spans="1:29" x14ac:dyDescent="0.25">
      <c r="A60" t="str">
        <f t="shared" si="0"/>
        <v>G</v>
      </c>
      <c r="B60" t="s">
        <v>488</v>
      </c>
      <c r="C60" t="s">
        <v>489</v>
      </c>
      <c r="D60">
        <v>26123</v>
      </c>
      <c r="E60">
        <v>27954</v>
      </c>
      <c r="F60">
        <v>29270</v>
      </c>
      <c r="G60">
        <v>28830</v>
      </c>
      <c r="H60">
        <v>31770</v>
      </c>
      <c r="I60">
        <v>33629</v>
      </c>
      <c r="J60">
        <v>36576</v>
      </c>
      <c r="K60">
        <v>37585</v>
      </c>
      <c r="L60">
        <v>39616</v>
      </c>
      <c r="M60">
        <v>39730</v>
      </c>
      <c r="N60">
        <v>42576</v>
      </c>
      <c r="O60">
        <v>42722</v>
      </c>
      <c r="P60">
        <v>37770</v>
      </c>
      <c r="Q60">
        <v>39844</v>
      </c>
      <c r="R60">
        <v>42194</v>
      </c>
      <c r="S60">
        <v>41343</v>
      </c>
      <c r="T60">
        <v>41553</v>
      </c>
      <c r="U60">
        <v>44345</v>
      </c>
      <c r="V60">
        <v>48481</v>
      </c>
      <c r="W60">
        <v>46859</v>
      </c>
      <c r="X60">
        <v>51279</v>
      </c>
      <c r="Y60">
        <v>52433</v>
      </c>
      <c r="Z60">
        <v>55130</v>
      </c>
      <c r="AA60">
        <v>45757</v>
      </c>
      <c r="AB60">
        <v>54473</v>
      </c>
      <c r="AC60">
        <v>59343</v>
      </c>
    </row>
    <row r="61" spans="1:29" x14ac:dyDescent="0.25">
      <c r="A61" t="str">
        <f t="shared" si="0"/>
        <v>G</v>
      </c>
      <c r="B61" t="s">
        <v>490</v>
      </c>
      <c r="C61" t="s">
        <v>491</v>
      </c>
      <c r="D61">
        <v>84147</v>
      </c>
      <c r="E61">
        <v>93768</v>
      </c>
      <c r="F61">
        <v>98781</v>
      </c>
      <c r="G61">
        <v>102130</v>
      </c>
      <c r="H61">
        <v>110076</v>
      </c>
      <c r="I61">
        <v>111171</v>
      </c>
      <c r="J61">
        <v>114835</v>
      </c>
      <c r="K61">
        <v>119708</v>
      </c>
      <c r="L61">
        <v>119164</v>
      </c>
      <c r="M61">
        <v>122020</v>
      </c>
      <c r="N61">
        <v>128816</v>
      </c>
      <c r="O61">
        <v>128763</v>
      </c>
      <c r="P61">
        <v>122383</v>
      </c>
      <c r="Q61">
        <v>126900</v>
      </c>
      <c r="R61">
        <v>124991</v>
      </c>
      <c r="S61">
        <v>127599</v>
      </c>
      <c r="T61">
        <v>132755</v>
      </c>
      <c r="U61">
        <v>137411</v>
      </c>
      <c r="V61">
        <v>140772</v>
      </c>
      <c r="W61">
        <v>144112</v>
      </c>
      <c r="X61">
        <v>153877</v>
      </c>
      <c r="Y61">
        <v>166674</v>
      </c>
      <c r="Z61">
        <v>176677</v>
      </c>
      <c r="AA61">
        <v>175570</v>
      </c>
      <c r="AB61">
        <v>187769</v>
      </c>
      <c r="AC61">
        <v>210742</v>
      </c>
    </row>
    <row r="62" spans="1:29" x14ac:dyDescent="0.25">
      <c r="A62" t="str">
        <f t="shared" si="0"/>
        <v>G</v>
      </c>
      <c r="B62" t="s">
        <v>492</v>
      </c>
      <c r="C62" t="s">
        <v>493</v>
      </c>
      <c r="D62">
        <v>66622</v>
      </c>
      <c r="E62">
        <v>70974</v>
      </c>
      <c r="F62">
        <v>75798</v>
      </c>
      <c r="G62">
        <v>78742</v>
      </c>
      <c r="H62">
        <v>83111</v>
      </c>
      <c r="I62">
        <v>87911</v>
      </c>
      <c r="J62">
        <v>92219</v>
      </c>
      <c r="K62">
        <v>95760</v>
      </c>
      <c r="L62">
        <v>97849</v>
      </c>
      <c r="M62">
        <v>104780</v>
      </c>
      <c r="N62">
        <v>106859</v>
      </c>
      <c r="O62">
        <v>107745</v>
      </c>
      <c r="P62">
        <v>111497</v>
      </c>
      <c r="Q62">
        <v>113649</v>
      </c>
      <c r="R62">
        <v>114679</v>
      </c>
      <c r="S62">
        <v>119655</v>
      </c>
      <c r="T62">
        <v>126490</v>
      </c>
      <c r="U62">
        <v>132453</v>
      </c>
      <c r="V62">
        <v>136393</v>
      </c>
      <c r="W62">
        <v>135984</v>
      </c>
      <c r="X62">
        <v>140597</v>
      </c>
      <c r="Y62">
        <v>144322</v>
      </c>
      <c r="Z62">
        <v>148835</v>
      </c>
      <c r="AA62">
        <v>143820</v>
      </c>
      <c r="AB62">
        <v>160132</v>
      </c>
      <c r="AC62">
        <v>171201</v>
      </c>
    </row>
    <row r="63" spans="1:29" x14ac:dyDescent="0.25">
      <c r="A63" t="str">
        <f t="shared" si="0"/>
        <v>H</v>
      </c>
      <c r="B63" t="s">
        <v>494</v>
      </c>
      <c r="C63" t="s">
        <v>495</v>
      </c>
      <c r="D63">
        <v>6087</v>
      </c>
      <c r="E63">
        <v>5805</v>
      </c>
      <c r="F63">
        <v>6055</v>
      </c>
      <c r="G63">
        <v>6287</v>
      </c>
      <c r="H63">
        <v>6507</v>
      </c>
      <c r="I63">
        <v>6942</v>
      </c>
      <c r="J63">
        <v>7237</v>
      </c>
      <c r="K63">
        <v>7992</v>
      </c>
      <c r="L63">
        <v>8431</v>
      </c>
      <c r="M63">
        <v>8995</v>
      </c>
      <c r="N63">
        <v>9203</v>
      </c>
      <c r="O63">
        <v>9200</v>
      </c>
      <c r="P63">
        <v>9378</v>
      </c>
      <c r="Q63">
        <v>9891</v>
      </c>
      <c r="R63">
        <v>10517</v>
      </c>
      <c r="S63">
        <v>10846</v>
      </c>
      <c r="T63">
        <v>11701</v>
      </c>
      <c r="U63">
        <v>11284</v>
      </c>
      <c r="V63">
        <v>11346</v>
      </c>
      <c r="W63">
        <v>11948</v>
      </c>
      <c r="X63">
        <v>12658</v>
      </c>
      <c r="Y63">
        <v>13842</v>
      </c>
      <c r="Z63">
        <v>15340</v>
      </c>
      <c r="AA63">
        <v>7888</v>
      </c>
      <c r="AB63">
        <v>9334</v>
      </c>
      <c r="AC63">
        <v>15301</v>
      </c>
    </row>
    <row r="64" spans="1:29" x14ac:dyDescent="0.25">
      <c r="A64" t="str">
        <f t="shared" si="0"/>
        <v>H</v>
      </c>
      <c r="B64" t="s">
        <v>496</v>
      </c>
      <c r="C64" t="s">
        <v>497</v>
      </c>
      <c r="D64">
        <v>30327</v>
      </c>
      <c r="E64">
        <v>30941</v>
      </c>
      <c r="F64">
        <v>32684</v>
      </c>
      <c r="G64">
        <v>34843</v>
      </c>
      <c r="H64">
        <v>36678</v>
      </c>
      <c r="I64">
        <v>37178</v>
      </c>
      <c r="J64">
        <v>38336</v>
      </c>
      <c r="K64">
        <v>39333</v>
      </c>
      <c r="L64">
        <v>40797</v>
      </c>
      <c r="M64">
        <v>42284</v>
      </c>
      <c r="N64">
        <v>44753</v>
      </c>
      <c r="O64">
        <v>45752</v>
      </c>
      <c r="P64">
        <v>43026</v>
      </c>
      <c r="Q64">
        <v>43731</v>
      </c>
      <c r="R64">
        <v>44304</v>
      </c>
      <c r="S64">
        <v>45496</v>
      </c>
      <c r="T64">
        <v>47444</v>
      </c>
      <c r="U64">
        <v>48708</v>
      </c>
      <c r="V64">
        <v>49357</v>
      </c>
      <c r="W64">
        <v>49557</v>
      </c>
      <c r="X64">
        <v>50145</v>
      </c>
      <c r="Y64">
        <v>52644</v>
      </c>
      <c r="Z64">
        <v>53480</v>
      </c>
      <c r="AA64">
        <v>47508</v>
      </c>
      <c r="AB64">
        <v>50533</v>
      </c>
      <c r="AC64">
        <v>59465</v>
      </c>
    </row>
    <row r="65" spans="1:29" x14ac:dyDescent="0.25">
      <c r="A65" t="str">
        <f t="shared" si="0"/>
        <v>H</v>
      </c>
      <c r="B65" t="s">
        <v>498</v>
      </c>
      <c r="C65" t="s">
        <v>499</v>
      </c>
      <c r="D65">
        <v>5214</v>
      </c>
      <c r="E65">
        <v>4793</v>
      </c>
      <c r="F65">
        <v>5314</v>
      </c>
      <c r="G65">
        <v>6416</v>
      </c>
      <c r="H65">
        <v>6655</v>
      </c>
      <c r="I65">
        <v>6474</v>
      </c>
      <c r="J65">
        <v>7659</v>
      </c>
      <c r="K65">
        <v>9298</v>
      </c>
      <c r="L65">
        <v>9916</v>
      </c>
      <c r="M65">
        <v>8993</v>
      </c>
      <c r="N65">
        <v>9401</v>
      </c>
      <c r="O65">
        <v>11116</v>
      </c>
      <c r="P65">
        <v>9422</v>
      </c>
      <c r="Q65">
        <v>10196</v>
      </c>
      <c r="R65">
        <v>12090</v>
      </c>
      <c r="S65">
        <v>12357</v>
      </c>
      <c r="T65">
        <v>12954</v>
      </c>
      <c r="U65">
        <v>13237</v>
      </c>
      <c r="V65">
        <v>13807</v>
      </c>
      <c r="W65">
        <v>14241</v>
      </c>
      <c r="X65">
        <v>13955</v>
      </c>
      <c r="Y65">
        <v>14010</v>
      </c>
      <c r="Z65">
        <v>14884</v>
      </c>
      <c r="AA65">
        <v>10607</v>
      </c>
      <c r="AB65">
        <v>10552</v>
      </c>
      <c r="AC65">
        <v>16037</v>
      </c>
    </row>
    <row r="66" spans="1:29" x14ac:dyDescent="0.25">
      <c r="A66" t="str">
        <f t="shared" si="0"/>
        <v>H</v>
      </c>
      <c r="B66" t="s">
        <v>500</v>
      </c>
      <c r="C66" t="s">
        <v>501</v>
      </c>
      <c r="D66">
        <v>11793</v>
      </c>
      <c r="E66">
        <v>12382</v>
      </c>
      <c r="F66">
        <v>12712</v>
      </c>
      <c r="G66">
        <v>12687</v>
      </c>
      <c r="H66">
        <v>13395</v>
      </c>
      <c r="I66">
        <v>12456</v>
      </c>
      <c r="J66">
        <v>13227</v>
      </c>
      <c r="K66">
        <v>13983</v>
      </c>
      <c r="L66">
        <v>15089</v>
      </c>
      <c r="M66">
        <v>15864</v>
      </c>
      <c r="N66">
        <v>16237</v>
      </c>
      <c r="O66">
        <v>18497</v>
      </c>
      <c r="P66">
        <v>16748</v>
      </c>
      <c r="Q66">
        <v>16681</v>
      </c>
      <c r="R66">
        <v>18719</v>
      </c>
      <c r="S66">
        <v>20166</v>
      </c>
      <c r="T66">
        <v>20636</v>
      </c>
      <c r="U66">
        <v>21025</v>
      </c>
      <c r="V66">
        <v>21706</v>
      </c>
      <c r="W66">
        <v>22525</v>
      </c>
      <c r="X66">
        <v>23459</v>
      </c>
      <c r="Y66">
        <v>25684</v>
      </c>
      <c r="Z66">
        <v>26193</v>
      </c>
      <c r="AA66">
        <v>10302</v>
      </c>
      <c r="AB66">
        <v>9281</v>
      </c>
      <c r="AC66">
        <v>21658</v>
      </c>
    </row>
    <row r="67" spans="1:29" x14ac:dyDescent="0.25">
      <c r="A67" t="str">
        <f t="shared" si="0"/>
        <v>H</v>
      </c>
      <c r="B67" t="s">
        <v>502</v>
      </c>
      <c r="C67" t="s">
        <v>503</v>
      </c>
      <c r="D67">
        <v>19410</v>
      </c>
      <c r="E67">
        <v>21489</v>
      </c>
      <c r="F67">
        <v>22318</v>
      </c>
      <c r="G67">
        <v>22855</v>
      </c>
      <c r="H67">
        <v>24615</v>
      </c>
      <c r="I67">
        <v>25261</v>
      </c>
      <c r="J67">
        <v>27527</v>
      </c>
      <c r="K67">
        <v>29091</v>
      </c>
      <c r="L67">
        <v>31313</v>
      </c>
      <c r="M67">
        <v>32229</v>
      </c>
      <c r="N67">
        <v>33276</v>
      </c>
      <c r="O67">
        <v>33701</v>
      </c>
      <c r="P67">
        <v>30747</v>
      </c>
      <c r="Q67">
        <v>32245</v>
      </c>
      <c r="R67">
        <v>32301</v>
      </c>
      <c r="S67">
        <v>33620</v>
      </c>
      <c r="T67">
        <v>35173</v>
      </c>
      <c r="U67">
        <v>36047</v>
      </c>
      <c r="V67">
        <v>37392</v>
      </c>
      <c r="W67">
        <v>39448</v>
      </c>
      <c r="X67">
        <v>41478</v>
      </c>
      <c r="Y67">
        <v>42758</v>
      </c>
      <c r="Z67">
        <v>44043</v>
      </c>
      <c r="AA67">
        <v>41616</v>
      </c>
      <c r="AB67">
        <v>45855</v>
      </c>
      <c r="AC67">
        <v>53843</v>
      </c>
    </row>
    <row r="68" spans="1:29" x14ac:dyDescent="0.25">
      <c r="A68" t="str">
        <f t="shared" si="0"/>
        <v>H</v>
      </c>
      <c r="B68" t="s">
        <v>504</v>
      </c>
      <c r="C68" t="s">
        <v>505</v>
      </c>
      <c r="D68">
        <v>11356</v>
      </c>
      <c r="E68">
        <v>11511</v>
      </c>
      <c r="F68">
        <v>12140</v>
      </c>
      <c r="G68">
        <v>12126</v>
      </c>
      <c r="H68">
        <v>12983</v>
      </c>
      <c r="I68">
        <v>12742</v>
      </c>
      <c r="J68">
        <v>14586</v>
      </c>
      <c r="K68">
        <v>14764</v>
      </c>
      <c r="L68">
        <v>15285</v>
      </c>
      <c r="M68">
        <v>16167</v>
      </c>
      <c r="N68">
        <v>16448</v>
      </c>
      <c r="O68">
        <v>16808</v>
      </c>
      <c r="P68">
        <v>17805</v>
      </c>
      <c r="Q68">
        <v>18264</v>
      </c>
      <c r="R68">
        <v>19851</v>
      </c>
      <c r="S68">
        <v>20334</v>
      </c>
      <c r="T68">
        <v>21521</v>
      </c>
      <c r="U68">
        <v>22072</v>
      </c>
      <c r="V68">
        <v>22462</v>
      </c>
      <c r="W68">
        <v>23311</v>
      </c>
      <c r="X68">
        <v>24067</v>
      </c>
      <c r="Y68">
        <v>25065</v>
      </c>
      <c r="Z68">
        <v>25308</v>
      </c>
      <c r="AA68">
        <v>28472</v>
      </c>
      <c r="AB68">
        <v>31383</v>
      </c>
      <c r="AC68">
        <v>32963</v>
      </c>
    </row>
    <row r="69" spans="1:29" x14ac:dyDescent="0.25">
      <c r="A69" t="str">
        <f t="shared" ref="A69:A108" si="1">MID(B69,5,1)</f>
        <v>I</v>
      </c>
      <c r="B69" t="s">
        <v>506</v>
      </c>
      <c r="C69" t="s">
        <v>507</v>
      </c>
      <c r="D69">
        <v>10301</v>
      </c>
      <c r="E69">
        <v>10775</v>
      </c>
      <c r="F69">
        <v>11121</v>
      </c>
      <c r="G69">
        <v>11506</v>
      </c>
      <c r="H69">
        <v>12246</v>
      </c>
      <c r="I69">
        <v>13529</v>
      </c>
      <c r="J69">
        <v>14437</v>
      </c>
      <c r="K69">
        <v>15632</v>
      </c>
      <c r="L69">
        <v>16030</v>
      </c>
      <c r="M69">
        <v>17014</v>
      </c>
      <c r="N69">
        <v>16788</v>
      </c>
      <c r="O69">
        <v>16707</v>
      </c>
      <c r="P69">
        <v>16508</v>
      </c>
      <c r="Q69">
        <v>17047</v>
      </c>
      <c r="R69">
        <v>18702</v>
      </c>
      <c r="S69">
        <v>19937</v>
      </c>
      <c r="T69">
        <v>21713</v>
      </c>
      <c r="U69">
        <v>23227</v>
      </c>
      <c r="V69">
        <v>24277</v>
      </c>
      <c r="W69">
        <v>26082</v>
      </c>
      <c r="X69">
        <v>27735</v>
      </c>
      <c r="Y69">
        <v>28321</v>
      </c>
      <c r="Z69">
        <v>29431</v>
      </c>
      <c r="AA69">
        <v>18782</v>
      </c>
      <c r="AB69">
        <v>24928</v>
      </c>
      <c r="AC69">
        <v>34376</v>
      </c>
    </row>
    <row r="70" spans="1:29" x14ac:dyDescent="0.25">
      <c r="A70" t="str">
        <f t="shared" si="1"/>
        <v>I</v>
      </c>
      <c r="B70" t="s">
        <v>508</v>
      </c>
      <c r="C70" t="s">
        <v>509</v>
      </c>
      <c r="D70">
        <v>50479</v>
      </c>
      <c r="E70">
        <v>53549</v>
      </c>
      <c r="F70">
        <v>56095</v>
      </c>
      <c r="G70">
        <v>58936</v>
      </c>
      <c r="H70">
        <v>60956</v>
      </c>
      <c r="I70">
        <v>63799</v>
      </c>
      <c r="J70">
        <v>66229</v>
      </c>
      <c r="K70">
        <v>69895</v>
      </c>
      <c r="L70">
        <v>73013</v>
      </c>
      <c r="M70">
        <v>75243</v>
      </c>
      <c r="N70">
        <v>78140</v>
      </c>
      <c r="O70">
        <v>79710</v>
      </c>
      <c r="P70">
        <v>77220</v>
      </c>
      <c r="Q70">
        <v>79168</v>
      </c>
      <c r="R70">
        <v>82583</v>
      </c>
      <c r="S70">
        <v>84803</v>
      </c>
      <c r="T70">
        <v>88620</v>
      </c>
      <c r="U70">
        <v>92247</v>
      </c>
      <c r="V70">
        <v>94936</v>
      </c>
      <c r="W70">
        <v>100489</v>
      </c>
      <c r="X70">
        <v>106234</v>
      </c>
      <c r="Y70">
        <v>110187</v>
      </c>
      <c r="Z70">
        <v>113632</v>
      </c>
      <c r="AA70">
        <v>80761</v>
      </c>
      <c r="AB70">
        <v>104665</v>
      </c>
      <c r="AC70">
        <v>127991</v>
      </c>
    </row>
    <row r="71" spans="1:29" x14ac:dyDescent="0.25">
      <c r="A71" t="str">
        <f t="shared" si="1"/>
        <v>J</v>
      </c>
      <c r="B71" t="s">
        <v>510</v>
      </c>
      <c r="C71" t="s">
        <v>511</v>
      </c>
      <c r="D71">
        <v>13572</v>
      </c>
      <c r="E71">
        <v>14234</v>
      </c>
      <c r="F71">
        <v>13637</v>
      </c>
      <c r="G71">
        <v>14970</v>
      </c>
      <c r="H71">
        <v>14892</v>
      </c>
      <c r="I71">
        <v>14971</v>
      </c>
      <c r="J71">
        <v>15691</v>
      </c>
      <c r="K71">
        <v>15796</v>
      </c>
      <c r="L71">
        <v>16517</v>
      </c>
      <c r="M71">
        <v>16931</v>
      </c>
      <c r="N71">
        <v>17475</v>
      </c>
      <c r="O71">
        <v>18195</v>
      </c>
      <c r="P71">
        <v>16569</v>
      </c>
      <c r="Q71">
        <v>17097</v>
      </c>
      <c r="R71">
        <v>17461</v>
      </c>
      <c r="S71">
        <v>17296</v>
      </c>
      <c r="T71">
        <v>18334</v>
      </c>
      <c r="U71">
        <v>19424</v>
      </c>
      <c r="V71">
        <v>19773</v>
      </c>
      <c r="W71">
        <v>21345</v>
      </c>
      <c r="X71">
        <v>22107</v>
      </c>
      <c r="Y71">
        <v>23149</v>
      </c>
      <c r="Z71">
        <v>23387</v>
      </c>
      <c r="AA71">
        <v>22840</v>
      </c>
      <c r="AB71">
        <v>23876</v>
      </c>
      <c r="AC71">
        <v>25033</v>
      </c>
    </row>
    <row r="72" spans="1:29" x14ac:dyDescent="0.25">
      <c r="A72" t="str">
        <f t="shared" si="1"/>
        <v>J</v>
      </c>
      <c r="B72" t="s">
        <v>512</v>
      </c>
      <c r="C72" t="s">
        <v>513</v>
      </c>
      <c r="D72">
        <v>15686</v>
      </c>
      <c r="E72">
        <v>16321</v>
      </c>
      <c r="F72">
        <v>17443</v>
      </c>
      <c r="G72">
        <v>19075</v>
      </c>
      <c r="H72">
        <v>20122</v>
      </c>
      <c r="I72">
        <v>21648</v>
      </c>
      <c r="J72">
        <v>23004</v>
      </c>
      <c r="K72">
        <v>23918</v>
      </c>
      <c r="L72">
        <v>23622</v>
      </c>
      <c r="M72">
        <v>22104</v>
      </c>
      <c r="N72">
        <v>23169</v>
      </c>
      <c r="O72">
        <v>24109</v>
      </c>
      <c r="P72">
        <v>23772</v>
      </c>
      <c r="Q72">
        <v>25842</v>
      </c>
      <c r="R72">
        <v>25781</v>
      </c>
      <c r="S72">
        <v>27154</v>
      </c>
      <c r="T72">
        <v>27722</v>
      </c>
      <c r="U72">
        <v>28305</v>
      </c>
      <c r="V72">
        <v>31994</v>
      </c>
      <c r="W72">
        <v>33428</v>
      </c>
      <c r="X72">
        <v>35595</v>
      </c>
      <c r="Y72">
        <v>37469</v>
      </c>
      <c r="Z72">
        <v>38786</v>
      </c>
      <c r="AA72">
        <v>36147</v>
      </c>
      <c r="AB72">
        <v>41092</v>
      </c>
      <c r="AC72">
        <v>46085</v>
      </c>
    </row>
    <row r="73" spans="1:29" x14ac:dyDescent="0.25">
      <c r="A73" t="str">
        <f t="shared" si="1"/>
        <v>J</v>
      </c>
      <c r="B73" t="s">
        <v>514</v>
      </c>
      <c r="C73" t="s">
        <v>515</v>
      </c>
      <c r="D73">
        <v>25568</v>
      </c>
      <c r="E73">
        <v>28571</v>
      </c>
      <c r="F73">
        <v>30171</v>
      </c>
      <c r="G73">
        <v>33480</v>
      </c>
      <c r="H73">
        <v>33294</v>
      </c>
      <c r="I73">
        <v>34561</v>
      </c>
      <c r="J73">
        <v>36067</v>
      </c>
      <c r="K73">
        <v>37570</v>
      </c>
      <c r="L73">
        <v>37331</v>
      </c>
      <c r="M73">
        <v>39367</v>
      </c>
      <c r="N73">
        <v>40494</v>
      </c>
      <c r="O73">
        <v>40856</v>
      </c>
      <c r="P73">
        <v>40651</v>
      </c>
      <c r="Q73">
        <v>41186</v>
      </c>
      <c r="R73">
        <v>42322</v>
      </c>
      <c r="S73">
        <v>42556</v>
      </c>
      <c r="T73">
        <v>43852</v>
      </c>
      <c r="U73">
        <v>44652</v>
      </c>
      <c r="V73">
        <v>44816</v>
      </c>
      <c r="W73">
        <v>45449</v>
      </c>
      <c r="X73">
        <v>47610</v>
      </c>
      <c r="Y73">
        <v>47851</v>
      </c>
      <c r="Z73">
        <v>47487</v>
      </c>
      <c r="AA73">
        <v>49882</v>
      </c>
      <c r="AB73">
        <v>50791</v>
      </c>
      <c r="AC73">
        <v>52712</v>
      </c>
    </row>
    <row r="74" spans="1:29" x14ac:dyDescent="0.25">
      <c r="A74" t="str">
        <f t="shared" si="1"/>
        <v>J</v>
      </c>
      <c r="B74" t="s">
        <v>516</v>
      </c>
      <c r="C74" t="s">
        <v>517</v>
      </c>
      <c r="D74">
        <v>21506</v>
      </c>
      <c r="E74">
        <v>26929</v>
      </c>
      <c r="F74">
        <v>30479</v>
      </c>
      <c r="G74">
        <v>33806</v>
      </c>
      <c r="H74">
        <v>36309</v>
      </c>
      <c r="I74">
        <v>38554</v>
      </c>
      <c r="J74">
        <v>43843</v>
      </c>
      <c r="K74">
        <v>45584</v>
      </c>
      <c r="L74">
        <v>47848</v>
      </c>
      <c r="M74">
        <v>49749</v>
      </c>
      <c r="N74">
        <v>52735</v>
      </c>
      <c r="O74">
        <v>54661</v>
      </c>
      <c r="P74">
        <v>57526</v>
      </c>
      <c r="Q74">
        <v>58155</v>
      </c>
      <c r="R74">
        <v>62105</v>
      </c>
      <c r="S74">
        <v>63864</v>
      </c>
      <c r="T74">
        <v>67014</v>
      </c>
      <c r="U74">
        <v>70422</v>
      </c>
      <c r="V74">
        <v>74993</v>
      </c>
      <c r="W74">
        <v>78315</v>
      </c>
      <c r="X74">
        <v>85533</v>
      </c>
      <c r="Y74">
        <v>91233</v>
      </c>
      <c r="Z74">
        <v>99460</v>
      </c>
      <c r="AA74">
        <v>101929</v>
      </c>
      <c r="AB74">
        <v>111640</v>
      </c>
      <c r="AC74">
        <v>128302</v>
      </c>
    </row>
    <row r="75" spans="1:29" x14ac:dyDescent="0.25">
      <c r="A75" t="str">
        <f t="shared" si="1"/>
        <v>J</v>
      </c>
      <c r="B75" t="s">
        <v>518</v>
      </c>
      <c r="C75" t="s">
        <v>519</v>
      </c>
      <c r="D75">
        <v>4854</v>
      </c>
      <c r="E75">
        <v>5414</v>
      </c>
      <c r="F75">
        <v>5674</v>
      </c>
      <c r="G75">
        <v>5916</v>
      </c>
      <c r="H75">
        <v>6391</v>
      </c>
      <c r="I75">
        <v>6441</v>
      </c>
      <c r="J75">
        <v>6776</v>
      </c>
      <c r="K75">
        <v>7154</v>
      </c>
      <c r="L75">
        <v>7958</v>
      </c>
      <c r="M75">
        <v>8746</v>
      </c>
      <c r="N75">
        <v>9250</v>
      </c>
      <c r="O75">
        <v>9301</v>
      </c>
      <c r="P75">
        <v>9102</v>
      </c>
      <c r="Q75">
        <v>9124</v>
      </c>
      <c r="R75">
        <v>9323</v>
      </c>
      <c r="S75">
        <v>9512</v>
      </c>
      <c r="T75">
        <v>9944</v>
      </c>
      <c r="U75">
        <v>10431</v>
      </c>
      <c r="V75">
        <v>10511</v>
      </c>
      <c r="W75">
        <v>10892</v>
      </c>
      <c r="X75">
        <v>11543</v>
      </c>
      <c r="Y75">
        <v>12261</v>
      </c>
      <c r="Z75">
        <v>12647</v>
      </c>
      <c r="AA75">
        <v>12830</v>
      </c>
      <c r="AB75">
        <v>13857</v>
      </c>
      <c r="AC75">
        <v>15934</v>
      </c>
    </row>
    <row r="76" spans="1:29" x14ac:dyDescent="0.25">
      <c r="A76" t="str">
        <f t="shared" si="1"/>
        <v>K</v>
      </c>
      <c r="B76" t="s">
        <v>520</v>
      </c>
      <c r="C76" t="s">
        <v>521</v>
      </c>
      <c r="D76">
        <v>63475</v>
      </c>
      <c r="E76">
        <v>70897</v>
      </c>
      <c r="F76">
        <v>71111</v>
      </c>
      <c r="G76">
        <v>70741</v>
      </c>
      <c r="H76">
        <v>72766</v>
      </c>
      <c r="I76">
        <v>80060</v>
      </c>
      <c r="J76">
        <v>84655</v>
      </c>
      <c r="K76">
        <v>96910</v>
      </c>
      <c r="L76">
        <v>104703</v>
      </c>
      <c r="M76">
        <v>116743</v>
      </c>
      <c r="N76">
        <v>127728</v>
      </c>
      <c r="O76">
        <v>130244</v>
      </c>
      <c r="P76">
        <v>137186</v>
      </c>
      <c r="Q76">
        <v>142893</v>
      </c>
      <c r="R76">
        <v>144150</v>
      </c>
      <c r="S76">
        <v>136689</v>
      </c>
      <c r="T76">
        <v>139437</v>
      </c>
      <c r="U76">
        <v>143353</v>
      </c>
      <c r="V76">
        <v>145817</v>
      </c>
      <c r="W76">
        <v>158034</v>
      </c>
      <c r="X76">
        <v>163265</v>
      </c>
      <c r="Y76">
        <v>160972</v>
      </c>
      <c r="Z76">
        <v>157235</v>
      </c>
      <c r="AA76">
        <v>157549</v>
      </c>
      <c r="AB76">
        <v>159021</v>
      </c>
      <c r="AC76">
        <v>177215</v>
      </c>
    </row>
    <row r="77" spans="1:29" x14ac:dyDescent="0.25">
      <c r="A77" t="str">
        <f t="shared" si="1"/>
        <v>K</v>
      </c>
      <c r="B77" t="s">
        <v>522</v>
      </c>
      <c r="C77" t="s">
        <v>523</v>
      </c>
      <c r="D77">
        <v>35459</v>
      </c>
      <c r="E77">
        <v>36008</v>
      </c>
      <c r="F77">
        <v>37790</v>
      </c>
      <c r="G77">
        <v>35727</v>
      </c>
      <c r="H77">
        <v>41871</v>
      </c>
      <c r="I77">
        <v>43810</v>
      </c>
      <c r="J77">
        <v>47104</v>
      </c>
      <c r="K77">
        <v>58442</v>
      </c>
      <c r="L77">
        <v>53870</v>
      </c>
      <c r="M77">
        <v>97605</v>
      </c>
      <c r="N77">
        <v>64658</v>
      </c>
      <c r="O77">
        <v>52753</v>
      </c>
      <c r="P77">
        <v>62869</v>
      </c>
      <c r="Q77">
        <v>50682</v>
      </c>
      <c r="R77">
        <v>57979</v>
      </c>
      <c r="S77">
        <v>59557</v>
      </c>
      <c r="T77">
        <v>65623</v>
      </c>
      <c r="U77">
        <v>65492</v>
      </c>
      <c r="V77">
        <v>58201</v>
      </c>
      <c r="W77">
        <v>64164</v>
      </c>
      <c r="X77">
        <v>61328</v>
      </c>
      <c r="Y77">
        <v>55687</v>
      </c>
      <c r="Z77">
        <v>57412</v>
      </c>
      <c r="AA77">
        <v>51879</v>
      </c>
      <c r="AB77">
        <v>61449</v>
      </c>
      <c r="AC77">
        <v>70858</v>
      </c>
    </row>
    <row r="78" spans="1:29" x14ac:dyDescent="0.25">
      <c r="A78" t="str">
        <f t="shared" si="1"/>
        <v>K</v>
      </c>
      <c r="B78" t="s">
        <v>524</v>
      </c>
      <c r="C78" t="s">
        <v>525</v>
      </c>
      <c r="D78">
        <v>14111</v>
      </c>
      <c r="E78">
        <v>15676</v>
      </c>
      <c r="F78">
        <v>17288</v>
      </c>
      <c r="G78">
        <v>19593</v>
      </c>
      <c r="H78">
        <v>20782</v>
      </c>
      <c r="I78">
        <v>24342</v>
      </c>
      <c r="J78">
        <v>26990</v>
      </c>
      <c r="K78">
        <v>29001</v>
      </c>
      <c r="L78">
        <v>28622</v>
      </c>
      <c r="M78">
        <v>32425</v>
      </c>
      <c r="N78">
        <v>37650</v>
      </c>
      <c r="O78">
        <v>39214</v>
      </c>
      <c r="P78">
        <v>45384</v>
      </c>
      <c r="Q78">
        <v>48043</v>
      </c>
      <c r="R78">
        <v>50899</v>
      </c>
      <c r="S78">
        <v>51510</v>
      </c>
      <c r="T78">
        <v>56733</v>
      </c>
      <c r="U78">
        <v>58978</v>
      </c>
      <c r="V78">
        <v>59567</v>
      </c>
      <c r="W78">
        <v>64875</v>
      </c>
      <c r="X78">
        <v>72835</v>
      </c>
      <c r="Y78">
        <v>78372</v>
      </c>
      <c r="Z78">
        <v>83895</v>
      </c>
      <c r="AA78">
        <v>83328</v>
      </c>
      <c r="AB78">
        <v>93947</v>
      </c>
      <c r="AC78">
        <v>98387</v>
      </c>
    </row>
    <row r="79" spans="1:29" x14ac:dyDescent="0.25">
      <c r="A79" t="str">
        <f t="shared" si="1"/>
        <v>L</v>
      </c>
      <c r="B79" t="s">
        <v>526</v>
      </c>
      <c r="C79" t="s">
        <v>527</v>
      </c>
      <c r="D79">
        <v>46177</v>
      </c>
      <c r="E79">
        <v>49987</v>
      </c>
      <c r="F79">
        <v>51856</v>
      </c>
      <c r="G79">
        <v>53951</v>
      </c>
      <c r="H79">
        <v>56082</v>
      </c>
      <c r="I79">
        <v>59278</v>
      </c>
      <c r="J79">
        <v>61902</v>
      </c>
      <c r="K79">
        <v>63376</v>
      </c>
      <c r="L79">
        <v>66911</v>
      </c>
      <c r="M79">
        <v>71227</v>
      </c>
      <c r="N79">
        <v>76167</v>
      </c>
      <c r="O79">
        <v>80592</v>
      </c>
      <c r="P79">
        <v>85080</v>
      </c>
      <c r="Q79">
        <v>89991</v>
      </c>
      <c r="R79">
        <v>96432</v>
      </c>
      <c r="S79">
        <v>106132</v>
      </c>
      <c r="T79">
        <v>112793</v>
      </c>
      <c r="U79">
        <v>117920</v>
      </c>
      <c r="V79">
        <v>122564</v>
      </c>
      <c r="W79">
        <v>127786</v>
      </c>
      <c r="X79">
        <v>131107</v>
      </c>
      <c r="Y79">
        <v>136039</v>
      </c>
      <c r="Z79">
        <v>138923</v>
      </c>
      <c r="AA79">
        <v>134705</v>
      </c>
      <c r="AB79">
        <v>142295</v>
      </c>
      <c r="AC79">
        <v>149248</v>
      </c>
    </row>
    <row r="80" spans="1:29" x14ac:dyDescent="0.25">
      <c r="A80" t="str">
        <f t="shared" si="1"/>
        <v>L</v>
      </c>
      <c r="B80" t="s">
        <v>528</v>
      </c>
      <c r="C80" t="s">
        <v>529</v>
      </c>
      <c r="D80">
        <v>113655</v>
      </c>
      <c r="E80">
        <v>117670</v>
      </c>
      <c r="F80">
        <v>124121</v>
      </c>
      <c r="G80">
        <v>127794</v>
      </c>
      <c r="H80">
        <v>133243</v>
      </c>
      <c r="I80">
        <v>135983</v>
      </c>
      <c r="J80">
        <v>139653</v>
      </c>
      <c r="K80">
        <v>144166</v>
      </c>
      <c r="L80">
        <v>149350</v>
      </c>
      <c r="M80">
        <v>153806</v>
      </c>
      <c r="N80">
        <v>158296</v>
      </c>
      <c r="O80">
        <v>163142</v>
      </c>
      <c r="P80">
        <v>163813</v>
      </c>
      <c r="Q80">
        <v>165416</v>
      </c>
      <c r="R80">
        <v>166840</v>
      </c>
      <c r="S80">
        <v>172454</v>
      </c>
      <c r="T80">
        <v>178497</v>
      </c>
      <c r="U80">
        <v>185103</v>
      </c>
      <c r="V80">
        <v>192260</v>
      </c>
      <c r="W80">
        <v>202294</v>
      </c>
      <c r="X80">
        <v>204858</v>
      </c>
      <c r="Y80">
        <v>210543</v>
      </c>
      <c r="Z80">
        <v>215265</v>
      </c>
      <c r="AA80">
        <v>219918</v>
      </c>
      <c r="AB80">
        <v>225284</v>
      </c>
      <c r="AC80">
        <v>234853</v>
      </c>
    </row>
    <row r="81" spans="1:29" x14ac:dyDescent="0.25">
      <c r="A81" t="str">
        <f t="shared" si="1"/>
        <v>L</v>
      </c>
      <c r="B81" t="s">
        <v>530</v>
      </c>
      <c r="C81" t="s">
        <v>531</v>
      </c>
      <c r="D81">
        <v>3234</v>
      </c>
      <c r="E81">
        <v>3518</v>
      </c>
      <c r="F81">
        <v>3159</v>
      </c>
      <c r="G81">
        <v>3910</v>
      </c>
      <c r="H81">
        <v>4588</v>
      </c>
      <c r="I81">
        <v>5052</v>
      </c>
      <c r="J81">
        <v>5019</v>
      </c>
      <c r="K81">
        <v>6150</v>
      </c>
      <c r="L81">
        <v>6508</v>
      </c>
      <c r="M81">
        <v>7271</v>
      </c>
      <c r="N81">
        <v>9795</v>
      </c>
      <c r="O81">
        <v>8037</v>
      </c>
      <c r="P81">
        <v>7820</v>
      </c>
      <c r="Q81">
        <v>7064</v>
      </c>
      <c r="R81">
        <v>6598</v>
      </c>
      <c r="S81">
        <v>7038</v>
      </c>
      <c r="T81">
        <v>7213</v>
      </c>
      <c r="U81">
        <v>8624</v>
      </c>
      <c r="V81">
        <v>9675</v>
      </c>
      <c r="W81">
        <v>9898</v>
      </c>
      <c r="X81">
        <v>9889</v>
      </c>
      <c r="Y81">
        <v>10038</v>
      </c>
      <c r="Z81">
        <v>10121</v>
      </c>
      <c r="AA81">
        <v>9774</v>
      </c>
      <c r="AB81">
        <v>10235</v>
      </c>
      <c r="AC81">
        <v>11869</v>
      </c>
    </row>
    <row r="82" spans="1:29" x14ac:dyDescent="0.25">
      <c r="A82" t="str">
        <f t="shared" si="1"/>
        <v>M</v>
      </c>
      <c r="B82" t="s">
        <v>532</v>
      </c>
      <c r="C82" t="s">
        <v>533</v>
      </c>
      <c r="D82">
        <v>11845</v>
      </c>
      <c r="E82">
        <v>12840</v>
      </c>
      <c r="F82">
        <v>13857</v>
      </c>
      <c r="G82">
        <v>14743</v>
      </c>
      <c r="H82">
        <v>15572</v>
      </c>
      <c r="I82">
        <v>16774</v>
      </c>
      <c r="J82">
        <v>18614</v>
      </c>
      <c r="K82">
        <v>19955</v>
      </c>
      <c r="L82">
        <v>20301</v>
      </c>
      <c r="M82">
        <v>22630</v>
      </c>
      <c r="N82">
        <v>23415</v>
      </c>
      <c r="O82">
        <v>23864</v>
      </c>
      <c r="P82">
        <v>25050</v>
      </c>
      <c r="Q82">
        <v>25552</v>
      </c>
      <c r="R82">
        <v>27132</v>
      </c>
      <c r="S82">
        <v>28129</v>
      </c>
      <c r="T82">
        <v>30607</v>
      </c>
      <c r="U82">
        <v>31797</v>
      </c>
      <c r="V82">
        <v>32881</v>
      </c>
      <c r="W82">
        <v>33956</v>
      </c>
      <c r="X82">
        <v>35950</v>
      </c>
      <c r="Y82">
        <v>36618</v>
      </c>
      <c r="Z82">
        <v>38401</v>
      </c>
      <c r="AA82">
        <v>37971</v>
      </c>
      <c r="AB82">
        <v>40616</v>
      </c>
      <c r="AC82">
        <v>45286</v>
      </c>
    </row>
    <row r="83" spans="1:29" x14ac:dyDescent="0.25">
      <c r="A83" t="str">
        <f t="shared" si="1"/>
        <v>M</v>
      </c>
      <c r="B83" t="s">
        <v>534</v>
      </c>
      <c r="C83" t="s">
        <v>535</v>
      </c>
      <c r="D83">
        <v>6844</v>
      </c>
      <c r="E83">
        <v>7876</v>
      </c>
      <c r="F83">
        <v>8689</v>
      </c>
      <c r="G83">
        <v>9453</v>
      </c>
      <c r="H83">
        <v>9738</v>
      </c>
      <c r="I83">
        <v>10180</v>
      </c>
      <c r="J83">
        <v>10411</v>
      </c>
      <c r="K83">
        <v>11056</v>
      </c>
      <c r="L83">
        <v>11955</v>
      </c>
      <c r="M83">
        <v>13169</v>
      </c>
      <c r="N83">
        <v>13862</v>
      </c>
      <c r="O83">
        <v>14407</v>
      </c>
      <c r="P83">
        <v>14986</v>
      </c>
      <c r="Q83">
        <v>15525</v>
      </c>
      <c r="R83">
        <v>16314</v>
      </c>
      <c r="S83">
        <v>16740</v>
      </c>
      <c r="T83">
        <v>17765</v>
      </c>
      <c r="U83">
        <v>18866</v>
      </c>
      <c r="V83">
        <v>19638</v>
      </c>
      <c r="W83">
        <v>20514</v>
      </c>
      <c r="X83">
        <v>21525</v>
      </c>
      <c r="Y83">
        <v>22680</v>
      </c>
      <c r="Z83">
        <v>23908</v>
      </c>
      <c r="AA83">
        <v>24198</v>
      </c>
      <c r="AB83">
        <v>27738</v>
      </c>
      <c r="AC83">
        <v>32098</v>
      </c>
    </row>
    <row r="84" spans="1:29" x14ac:dyDescent="0.25">
      <c r="A84" t="str">
        <f t="shared" si="1"/>
        <v>M</v>
      </c>
      <c r="B84" t="s">
        <v>536</v>
      </c>
      <c r="C84" t="s">
        <v>537</v>
      </c>
      <c r="D84">
        <v>19728</v>
      </c>
      <c r="E84">
        <v>21143</v>
      </c>
      <c r="F84">
        <v>21905</v>
      </c>
      <c r="G84">
        <v>23440</v>
      </c>
      <c r="H84">
        <v>25310</v>
      </c>
      <c r="I84">
        <v>26273</v>
      </c>
      <c r="J84">
        <v>27516</v>
      </c>
      <c r="K84">
        <v>27632</v>
      </c>
      <c r="L84">
        <v>29866</v>
      </c>
      <c r="M84">
        <v>32290</v>
      </c>
      <c r="N84">
        <v>36102</v>
      </c>
      <c r="O84">
        <v>38327</v>
      </c>
      <c r="P84">
        <v>38514</v>
      </c>
      <c r="Q84">
        <v>39149</v>
      </c>
      <c r="R84">
        <v>40595</v>
      </c>
      <c r="S84">
        <v>42234</v>
      </c>
      <c r="T84">
        <v>45098</v>
      </c>
      <c r="U84">
        <v>47501</v>
      </c>
      <c r="V84">
        <v>48559</v>
      </c>
      <c r="W84">
        <v>51682</v>
      </c>
      <c r="X84">
        <v>54481</v>
      </c>
      <c r="Y84">
        <v>57572</v>
      </c>
      <c r="Z84">
        <v>60352</v>
      </c>
      <c r="AA84">
        <v>59179</v>
      </c>
      <c r="AB84">
        <v>66574</v>
      </c>
      <c r="AC84">
        <v>75385</v>
      </c>
    </row>
    <row r="85" spans="1:29" x14ac:dyDescent="0.25">
      <c r="A85" t="str">
        <f t="shared" si="1"/>
        <v>M</v>
      </c>
      <c r="B85" t="s">
        <v>538</v>
      </c>
      <c r="C85" t="s">
        <v>539</v>
      </c>
      <c r="D85">
        <v>16835</v>
      </c>
      <c r="E85">
        <v>17368</v>
      </c>
      <c r="F85">
        <v>18932</v>
      </c>
      <c r="G85">
        <v>19854</v>
      </c>
      <c r="H85">
        <v>20514</v>
      </c>
      <c r="I85">
        <v>22967</v>
      </c>
      <c r="J85">
        <v>24047</v>
      </c>
      <c r="K85">
        <v>26673</v>
      </c>
      <c r="L85">
        <v>28157</v>
      </c>
      <c r="M85">
        <v>31224</v>
      </c>
      <c r="N85">
        <v>32871</v>
      </c>
      <c r="O85">
        <v>34612</v>
      </c>
      <c r="P85">
        <v>33845</v>
      </c>
      <c r="Q85">
        <v>33980</v>
      </c>
      <c r="R85">
        <v>33308</v>
      </c>
      <c r="S85">
        <v>33763</v>
      </c>
      <c r="T85">
        <v>35790</v>
      </c>
      <c r="U85">
        <v>36310</v>
      </c>
      <c r="V85">
        <v>38432</v>
      </c>
      <c r="W85">
        <v>40256</v>
      </c>
      <c r="X85">
        <v>45485</v>
      </c>
      <c r="Y85">
        <v>46548</v>
      </c>
      <c r="Z85">
        <v>47761</v>
      </c>
      <c r="AA85">
        <v>45988</v>
      </c>
      <c r="AB85">
        <v>48300</v>
      </c>
      <c r="AC85">
        <v>59636</v>
      </c>
    </row>
    <row r="86" spans="1:29" x14ac:dyDescent="0.25">
      <c r="A86" t="str">
        <f t="shared" si="1"/>
        <v>M</v>
      </c>
      <c r="B86" t="s">
        <v>540</v>
      </c>
      <c r="C86" t="s">
        <v>541</v>
      </c>
      <c r="D86">
        <v>13336</v>
      </c>
      <c r="E86">
        <v>14875</v>
      </c>
      <c r="F86">
        <v>16819</v>
      </c>
      <c r="G86">
        <v>17157</v>
      </c>
      <c r="H86">
        <v>18543</v>
      </c>
      <c r="I86">
        <v>19698</v>
      </c>
      <c r="J86">
        <v>20670</v>
      </c>
      <c r="K86">
        <v>22214</v>
      </c>
      <c r="L86">
        <v>23996</v>
      </c>
      <c r="M86">
        <v>25268</v>
      </c>
      <c r="N86">
        <v>27763</v>
      </c>
      <c r="O86">
        <v>30176</v>
      </c>
      <c r="P86">
        <v>31036</v>
      </c>
      <c r="Q86">
        <v>33317</v>
      </c>
      <c r="R86">
        <v>33506</v>
      </c>
      <c r="S86">
        <v>33442</v>
      </c>
      <c r="T86">
        <v>35215</v>
      </c>
      <c r="U86">
        <v>37829</v>
      </c>
      <c r="V86">
        <v>40795</v>
      </c>
      <c r="W86">
        <v>44668</v>
      </c>
      <c r="X86">
        <v>47483</v>
      </c>
      <c r="Y86">
        <v>51918</v>
      </c>
      <c r="Z86">
        <v>53851</v>
      </c>
      <c r="AA86">
        <v>56372</v>
      </c>
      <c r="AB86">
        <v>60433</v>
      </c>
      <c r="AC86">
        <v>66314</v>
      </c>
    </row>
    <row r="87" spans="1:29" x14ac:dyDescent="0.25">
      <c r="A87" t="str">
        <f t="shared" si="1"/>
        <v>M</v>
      </c>
      <c r="B87" t="s">
        <v>542</v>
      </c>
      <c r="C87" t="s">
        <v>543</v>
      </c>
      <c r="D87">
        <v>16562</v>
      </c>
      <c r="E87">
        <v>18373</v>
      </c>
      <c r="F87">
        <v>19910</v>
      </c>
      <c r="G87">
        <v>21160</v>
      </c>
      <c r="H87">
        <v>21962</v>
      </c>
      <c r="I87">
        <v>23017</v>
      </c>
      <c r="J87">
        <v>24239</v>
      </c>
      <c r="K87">
        <v>25280</v>
      </c>
      <c r="L87">
        <v>26235</v>
      </c>
      <c r="M87">
        <v>26394</v>
      </c>
      <c r="N87">
        <v>27083</v>
      </c>
      <c r="O87">
        <v>26890</v>
      </c>
      <c r="P87">
        <v>26923</v>
      </c>
      <c r="Q87">
        <v>28213</v>
      </c>
      <c r="R87">
        <v>28980</v>
      </c>
      <c r="S87">
        <v>30033</v>
      </c>
      <c r="T87">
        <v>31934</v>
      </c>
      <c r="U87">
        <v>33132</v>
      </c>
      <c r="V87">
        <v>36852</v>
      </c>
      <c r="W87">
        <v>36648</v>
      </c>
      <c r="X87">
        <v>43143</v>
      </c>
      <c r="Y87">
        <v>45119</v>
      </c>
      <c r="Z87">
        <v>45296</v>
      </c>
      <c r="AA87">
        <v>41126</v>
      </c>
      <c r="AB87">
        <v>47486</v>
      </c>
      <c r="AC87">
        <v>56038</v>
      </c>
    </row>
    <row r="88" spans="1:29" x14ac:dyDescent="0.25">
      <c r="A88" t="str">
        <f t="shared" si="1"/>
        <v>M</v>
      </c>
      <c r="B88" t="s">
        <v>544</v>
      </c>
      <c r="C88" t="s">
        <v>545</v>
      </c>
      <c r="D88">
        <v>7529</v>
      </c>
      <c r="E88">
        <v>8391</v>
      </c>
      <c r="F88">
        <v>10387</v>
      </c>
      <c r="G88">
        <v>11388</v>
      </c>
      <c r="H88">
        <v>10995</v>
      </c>
      <c r="I88">
        <v>11953</v>
      </c>
      <c r="J88">
        <v>12082</v>
      </c>
      <c r="K88">
        <v>13553</v>
      </c>
      <c r="L88">
        <v>14187</v>
      </c>
      <c r="M88">
        <v>15858</v>
      </c>
      <c r="N88">
        <v>17682</v>
      </c>
      <c r="O88">
        <v>16242</v>
      </c>
      <c r="P88">
        <v>17059</v>
      </c>
      <c r="Q88">
        <v>17316</v>
      </c>
      <c r="R88">
        <v>17624</v>
      </c>
      <c r="S88">
        <v>18906</v>
      </c>
      <c r="T88">
        <v>19631</v>
      </c>
      <c r="U88">
        <v>21905</v>
      </c>
      <c r="V88">
        <v>23374</v>
      </c>
      <c r="W88">
        <v>24497</v>
      </c>
      <c r="X88">
        <v>26429</v>
      </c>
      <c r="Y88">
        <v>27456</v>
      </c>
      <c r="Z88">
        <v>29084</v>
      </c>
      <c r="AA88">
        <v>27260</v>
      </c>
      <c r="AB88">
        <v>29317</v>
      </c>
      <c r="AC88">
        <v>34276</v>
      </c>
    </row>
    <row r="89" spans="1:29" x14ac:dyDescent="0.25">
      <c r="A89" t="str">
        <f t="shared" si="1"/>
        <v>M</v>
      </c>
      <c r="B89" t="s">
        <v>546</v>
      </c>
      <c r="C89" t="s">
        <v>547</v>
      </c>
      <c r="D89">
        <v>1418</v>
      </c>
      <c r="E89">
        <v>1449</v>
      </c>
      <c r="F89">
        <v>1533</v>
      </c>
      <c r="G89">
        <v>1617</v>
      </c>
      <c r="H89">
        <v>1578</v>
      </c>
      <c r="I89">
        <v>1620</v>
      </c>
      <c r="J89">
        <v>1671</v>
      </c>
      <c r="K89">
        <v>1732</v>
      </c>
      <c r="L89">
        <v>2033</v>
      </c>
      <c r="M89">
        <v>2276</v>
      </c>
      <c r="N89">
        <v>2368</v>
      </c>
      <c r="O89">
        <v>2572</v>
      </c>
      <c r="P89">
        <v>2836</v>
      </c>
      <c r="Q89">
        <v>2937</v>
      </c>
      <c r="R89">
        <v>3170</v>
      </c>
      <c r="S89">
        <v>3365</v>
      </c>
      <c r="T89">
        <v>3644</v>
      </c>
      <c r="U89">
        <v>3683</v>
      </c>
      <c r="V89">
        <v>3971</v>
      </c>
      <c r="W89">
        <v>4362</v>
      </c>
      <c r="X89">
        <v>4902</v>
      </c>
      <c r="Y89">
        <v>5374</v>
      </c>
      <c r="Z89">
        <v>5439</v>
      </c>
      <c r="AA89">
        <v>5384</v>
      </c>
      <c r="AB89">
        <v>6418</v>
      </c>
      <c r="AC89">
        <v>7783</v>
      </c>
    </row>
    <row r="90" spans="1:29" x14ac:dyDescent="0.25">
      <c r="A90" t="str">
        <f t="shared" si="1"/>
        <v>N</v>
      </c>
      <c r="B90" t="s">
        <v>548</v>
      </c>
      <c r="C90" t="s">
        <v>549</v>
      </c>
      <c r="D90">
        <v>18967</v>
      </c>
      <c r="E90">
        <v>20182</v>
      </c>
      <c r="F90">
        <v>21301</v>
      </c>
      <c r="G90">
        <v>22690</v>
      </c>
      <c r="H90">
        <v>23735</v>
      </c>
      <c r="I90">
        <v>24127</v>
      </c>
      <c r="J90">
        <v>24335</v>
      </c>
      <c r="K90">
        <v>24328</v>
      </c>
      <c r="L90">
        <v>25454</v>
      </c>
      <c r="M90">
        <v>26243</v>
      </c>
      <c r="N90">
        <v>27046</v>
      </c>
      <c r="O90">
        <v>26554</v>
      </c>
      <c r="P90">
        <v>25972</v>
      </c>
      <c r="Q90">
        <v>26718</v>
      </c>
      <c r="R90">
        <v>28317</v>
      </c>
      <c r="S90">
        <v>29366</v>
      </c>
      <c r="T90">
        <v>31309</v>
      </c>
      <c r="U90">
        <v>32859</v>
      </c>
      <c r="V90">
        <v>35368</v>
      </c>
      <c r="W90">
        <v>36959</v>
      </c>
      <c r="X90">
        <v>39745</v>
      </c>
      <c r="Y90">
        <v>41921</v>
      </c>
      <c r="Z90">
        <v>44497</v>
      </c>
      <c r="AA90">
        <v>39492</v>
      </c>
      <c r="AB90">
        <v>44218</v>
      </c>
      <c r="AC90">
        <v>48622</v>
      </c>
    </row>
    <row r="91" spans="1:29" x14ac:dyDescent="0.25">
      <c r="A91" t="str">
        <f t="shared" si="1"/>
        <v>N</v>
      </c>
      <c r="B91" t="s">
        <v>550</v>
      </c>
      <c r="C91" t="s">
        <v>551</v>
      </c>
      <c r="D91">
        <v>13195</v>
      </c>
      <c r="E91">
        <v>14889</v>
      </c>
      <c r="F91">
        <v>15357</v>
      </c>
      <c r="G91">
        <v>16893</v>
      </c>
      <c r="H91">
        <v>18557</v>
      </c>
      <c r="I91">
        <v>19402</v>
      </c>
      <c r="J91">
        <v>20219</v>
      </c>
      <c r="K91">
        <v>21062</v>
      </c>
      <c r="L91">
        <v>22081</v>
      </c>
      <c r="M91">
        <v>24637</v>
      </c>
      <c r="N91">
        <v>26666</v>
      </c>
      <c r="O91">
        <v>28766</v>
      </c>
      <c r="P91">
        <v>23765</v>
      </c>
      <c r="Q91">
        <v>25886</v>
      </c>
      <c r="R91">
        <v>28008</v>
      </c>
      <c r="S91">
        <v>29949</v>
      </c>
      <c r="T91">
        <v>32023</v>
      </c>
      <c r="U91">
        <v>35417</v>
      </c>
      <c r="V91">
        <v>38231</v>
      </c>
      <c r="W91">
        <v>38115</v>
      </c>
      <c r="X91">
        <v>41082</v>
      </c>
      <c r="Y91">
        <v>45841</v>
      </c>
      <c r="Z91">
        <v>49427</v>
      </c>
      <c r="AA91">
        <v>46447</v>
      </c>
      <c r="AB91">
        <v>50056</v>
      </c>
      <c r="AC91">
        <v>56081</v>
      </c>
    </row>
    <row r="92" spans="1:29" x14ac:dyDescent="0.25">
      <c r="A92" t="str">
        <f t="shared" si="1"/>
        <v>N</v>
      </c>
      <c r="B92" t="s">
        <v>552</v>
      </c>
      <c r="C92" t="s">
        <v>553</v>
      </c>
      <c r="D92">
        <v>10271</v>
      </c>
      <c r="E92">
        <v>11410</v>
      </c>
      <c r="F92">
        <v>11819</v>
      </c>
      <c r="G92">
        <v>12944</v>
      </c>
      <c r="H92">
        <v>14012</v>
      </c>
      <c r="I92">
        <v>14100</v>
      </c>
      <c r="J92">
        <v>14361</v>
      </c>
      <c r="K92">
        <v>15560</v>
      </c>
      <c r="L92">
        <v>16177</v>
      </c>
      <c r="M92">
        <v>17874</v>
      </c>
      <c r="N92">
        <v>18447</v>
      </c>
      <c r="O92">
        <v>18586</v>
      </c>
      <c r="P92">
        <v>17093</v>
      </c>
      <c r="Q92">
        <v>16713</v>
      </c>
      <c r="R92">
        <v>17238</v>
      </c>
      <c r="S92">
        <v>18005</v>
      </c>
      <c r="T92">
        <v>21943</v>
      </c>
      <c r="U92">
        <v>21127</v>
      </c>
      <c r="V92">
        <v>22538</v>
      </c>
      <c r="W92">
        <v>23497</v>
      </c>
      <c r="X92">
        <v>23706</v>
      </c>
      <c r="Y92">
        <v>24643</v>
      </c>
      <c r="Z92">
        <v>25151</v>
      </c>
      <c r="AA92">
        <v>8884</v>
      </c>
      <c r="AB92">
        <v>9677</v>
      </c>
      <c r="AC92">
        <v>24261</v>
      </c>
    </row>
    <row r="93" spans="1:29" x14ac:dyDescent="0.25">
      <c r="A93" t="str">
        <f t="shared" si="1"/>
        <v>N</v>
      </c>
      <c r="B93" t="s">
        <v>554</v>
      </c>
      <c r="C93" t="s">
        <v>555</v>
      </c>
      <c r="D93">
        <v>2356</v>
      </c>
      <c r="E93">
        <v>2632</v>
      </c>
      <c r="F93">
        <v>2799</v>
      </c>
      <c r="G93">
        <v>3067</v>
      </c>
      <c r="H93">
        <v>3363</v>
      </c>
      <c r="I93">
        <v>3470</v>
      </c>
      <c r="J93">
        <v>3609</v>
      </c>
      <c r="K93">
        <v>3824</v>
      </c>
      <c r="L93">
        <v>4158</v>
      </c>
      <c r="M93">
        <v>4630</v>
      </c>
      <c r="N93">
        <v>4867</v>
      </c>
      <c r="O93">
        <v>5172</v>
      </c>
      <c r="P93">
        <v>5071</v>
      </c>
      <c r="Q93">
        <v>5231</v>
      </c>
      <c r="R93">
        <v>5442</v>
      </c>
      <c r="S93">
        <v>5634</v>
      </c>
      <c r="T93">
        <v>5629</v>
      </c>
      <c r="U93">
        <v>5811</v>
      </c>
      <c r="V93">
        <v>5984</v>
      </c>
      <c r="W93">
        <v>6291</v>
      </c>
      <c r="X93">
        <v>6094</v>
      </c>
      <c r="Y93">
        <v>6463</v>
      </c>
      <c r="Z93">
        <v>6991</v>
      </c>
      <c r="AA93">
        <v>6493</v>
      </c>
      <c r="AB93">
        <v>6932</v>
      </c>
      <c r="AC93">
        <v>7743</v>
      </c>
    </row>
    <row r="94" spans="1:29" x14ac:dyDescent="0.25">
      <c r="A94" t="str">
        <f t="shared" si="1"/>
        <v>N</v>
      </c>
      <c r="B94" t="s">
        <v>556</v>
      </c>
      <c r="C94" t="s">
        <v>557</v>
      </c>
      <c r="D94">
        <v>8783</v>
      </c>
      <c r="E94">
        <v>9090</v>
      </c>
      <c r="F94">
        <v>9613</v>
      </c>
      <c r="G94">
        <v>9780</v>
      </c>
      <c r="H94">
        <v>10529</v>
      </c>
      <c r="I94">
        <v>11054</v>
      </c>
      <c r="J94">
        <v>11478</v>
      </c>
      <c r="K94">
        <v>11916</v>
      </c>
      <c r="L94">
        <v>12624</v>
      </c>
      <c r="M94">
        <v>13551</v>
      </c>
      <c r="N94">
        <v>14636</v>
      </c>
      <c r="O94">
        <v>16012</v>
      </c>
      <c r="P94">
        <v>16988</v>
      </c>
      <c r="Q94">
        <v>17218</v>
      </c>
      <c r="R94">
        <v>17848</v>
      </c>
      <c r="S94">
        <v>18473</v>
      </c>
      <c r="T94">
        <v>19739</v>
      </c>
      <c r="U94">
        <v>19946</v>
      </c>
      <c r="V94">
        <v>20974</v>
      </c>
      <c r="W94">
        <v>21754</v>
      </c>
      <c r="X94">
        <v>22942</v>
      </c>
      <c r="Y94">
        <v>23456</v>
      </c>
      <c r="Z94">
        <v>24671</v>
      </c>
      <c r="AA94">
        <v>22561</v>
      </c>
      <c r="AB94">
        <v>25450</v>
      </c>
      <c r="AC94">
        <v>29754</v>
      </c>
    </row>
    <row r="95" spans="1:29" x14ac:dyDescent="0.25">
      <c r="A95" t="str">
        <f t="shared" si="1"/>
        <v>N</v>
      </c>
      <c r="B95" t="s">
        <v>558</v>
      </c>
      <c r="C95" t="s">
        <v>559</v>
      </c>
      <c r="D95">
        <v>14490</v>
      </c>
      <c r="E95">
        <v>15834</v>
      </c>
      <c r="F95">
        <v>17509</v>
      </c>
      <c r="G95">
        <v>17959</v>
      </c>
      <c r="H95">
        <v>19302</v>
      </c>
      <c r="I95">
        <v>20059</v>
      </c>
      <c r="J95">
        <v>20456</v>
      </c>
      <c r="K95">
        <v>21437</v>
      </c>
      <c r="L95">
        <v>22661</v>
      </c>
      <c r="M95">
        <v>24695</v>
      </c>
      <c r="N95">
        <v>26899</v>
      </c>
      <c r="O95">
        <v>27792</v>
      </c>
      <c r="P95">
        <v>27122</v>
      </c>
      <c r="Q95">
        <v>29052</v>
      </c>
      <c r="R95">
        <v>31531</v>
      </c>
      <c r="S95">
        <v>33323</v>
      </c>
      <c r="T95">
        <v>35326</v>
      </c>
      <c r="U95">
        <v>37714</v>
      </c>
      <c r="V95">
        <v>39315</v>
      </c>
      <c r="W95">
        <v>41275</v>
      </c>
      <c r="X95">
        <v>45034</v>
      </c>
      <c r="Y95">
        <v>46876</v>
      </c>
      <c r="Z95">
        <v>47910</v>
      </c>
      <c r="AA95">
        <v>40537</v>
      </c>
      <c r="AB95">
        <v>49197</v>
      </c>
      <c r="AC95">
        <v>57410</v>
      </c>
    </row>
    <row r="96" spans="1:29" x14ac:dyDescent="0.25">
      <c r="A96" t="str">
        <f t="shared" si="1"/>
        <v>O</v>
      </c>
      <c r="B96" t="s">
        <v>560</v>
      </c>
      <c r="C96" t="s">
        <v>561</v>
      </c>
      <c r="D96">
        <v>70641</v>
      </c>
      <c r="E96">
        <v>72493</v>
      </c>
      <c r="F96">
        <v>77542</v>
      </c>
      <c r="G96">
        <v>83451</v>
      </c>
      <c r="H96">
        <v>89770</v>
      </c>
      <c r="I96">
        <v>96328</v>
      </c>
      <c r="J96">
        <v>105383</v>
      </c>
      <c r="K96">
        <v>114931</v>
      </c>
      <c r="L96">
        <v>122736</v>
      </c>
      <c r="M96">
        <v>128590</v>
      </c>
      <c r="N96">
        <v>133244</v>
      </c>
      <c r="O96">
        <v>141964</v>
      </c>
      <c r="P96">
        <v>147169</v>
      </c>
      <c r="Q96">
        <v>145162</v>
      </c>
      <c r="R96">
        <v>143819</v>
      </c>
      <c r="S96">
        <v>143759</v>
      </c>
      <c r="T96">
        <v>142679</v>
      </c>
      <c r="U96">
        <v>144774</v>
      </c>
      <c r="V96">
        <v>147123</v>
      </c>
      <c r="W96">
        <v>150319</v>
      </c>
      <c r="X96">
        <v>154583</v>
      </c>
      <c r="Y96">
        <v>159373</v>
      </c>
      <c r="Z96">
        <v>167402</v>
      </c>
      <c r="AA96">
        <v>171605</v>
      </c>
      <c r="AB96">
        <v>184563</v>
      </c>
      <c r="AC96">
        <v>202008</v>
      </c>
    </row>
    <row r="97" spans="1:29" x14ac:dyDescent="0.25">
      <c r="A97" t="str">
        <f t="shared" si="1"/>
        <v>P</v>
      </c>
      <c r="B97" t="s">
        <v>562</v>
      </c>
      <c r="C97" t="s">
        <v>563</v>
      </c>
      <c r="D97">
        <v>53272</v>
      </c>
      <c r="E97">
        <v>55146</v>
      </c>
      <c r="F97">
        <v>57933</v>
      </c>
      <c r="G97">
        <v>62374</v>
      </c>
      <c r="H97">
        <v>69186</v>
      </c>
      <c r="I97">
        <v>75253</v>
      </c>
      <c r="J97">
        <v>79949</v>
      </c>
      <c r="K97">
        <v>84697</v>
      </c>
      <c r="L97">
        <v>90612</v>
      </c>
      <c r="M97">
        <v>99014</v>
      </c>
      <c r="N97">
        <v>104617</v>
      </c>
      <c r="O97">
        <v>112501</v>
      </c>
      <c r="P97">
        <v>118518</v>
      </c>
      <c r="Q97">
        <v>121603</v>
      </c>
      <c r="R97">
        <v>121745</v>
      </c>
      <c r="S97">
        <v>125084</v>
      </c>
      <c r="T97">
        <v>125578</v>
      </c>
      <c r="U97">
        <v>129637</v>
      </c>
      <c r="V97">
        <v>129630</v>
      </c>
      <c r="W97">
        <v>127621</v>
      </c>
      <c r="X97">
        <v>130337</v>
      </c>
      <c r="Y97">
        <v>136136</v>
      </c>
      <c r="Z97">
        <v>143490</v>
      </c>
      <c r="AA97">
        <v>145039</v>
      </c>
      <c r="AB97">
        <v>155573</v>
      </c>
      <c r="AC97">
        <v>169149</v>
      </c>
    </row>
    <row r="98" spans="1:29" x14ac:dyDescent="0.25">
      <c r="A98" t="str">
        <f t="shared" si="1"/>
        <v>Q</v>
      </c>
      <c r="B98" t="s">
        <v>564</v>
      </c>
      <c r="C98" t="s">
        <v>565</v>
      </c>
      <c r="D98">
        <v>46788</v>
      </c>
      <c r="E98">
        <v>49729</v>
      </c>
      <c r="F98">
        <v>51841</v>
      </c>
      <c r="G98">
        <v>54812</v>
      </c>
      <c r="H98">
        <v>60088</v>
      </c>
      <c r="I98">
        <v>65454</v>
      </c>
      <c r="J98">
        <v>71739</v>
      </c>
      <c r="K98">
        <v>79465</v>
      </c>
      <c r="L98">
        <v>86756</v>
      </c>
      <c r="M98">
        <v>93254</v>
      </c>
      <c r="N98">
        <v>99672</v>
      </c>
      <c r="O98">
        <v>107890</v>
      </c>
      <c r="P98">
        <v>117111</v>
      </c>
      <c r="Q98">
        <v>120451</v>
      </c>
      <c r="R98">
        <v>123572</v>
      </c>
      <c r="S98">
        <v>128065</v>
      </c>
      <c r="T98">
        <v>135312</v>
      </c>
      <c r="U98">
        <v>141282</v>
      </c>
      <c r="V98">
        <v>143894</v>
      </c>
      <c r="W98">
        <v>151386</v>
      </c>
      <c r="X98">
        <v>153845</v>
      </c>
      <c r="Y98">
        <v>160321</v>
      </c>
      <c r="Z98">
        <v>170100</v>
      </c>
      <c r="AA98">
        <v>200847</v>
      </c>
      <c r="AB98">
        <v>220249</v>
      </c>
      <c r="AC98">
        <v>220569</v>
      </c>
    </row>
    <row r="99" spans="1:29" x14ac:dyDescent="0.25">
      <c r="A99" t="str">
        <f t="shared" si="1"/>
        <v>Q</v>
      </c>
      <c r="B99" t="s">
        <v>566</v>
      </c>
      <c r="C99" t="s">
        <v>567</v>
      </c>
      <c r="D99">
        <v>19554</v>
      </c>
      <c r="E99">
        <v>21136</v>
      </c>
      <c r="F99">
        <v>23052</v>
      </c>
      <c r="G99">
        <v>25149</v>
      </c>
      <c r="H99">
        <v>27562</v>
      </c>
      <c r="I99">
        <v>30120</v>
      </c>
      <c r="J99">
        <v>32697</v>
      </c>
      <c r="K99">
        <v>35161</v>
      </c>
      <c r="L99">
        <v>38172</v>
      </c>
      <c r="M99">
        <v>40610</v>
      </c>
      <c r="N99">
        <v>42478</v>
      </c>
      <c r="O99">
        <v>44653</v>
      </c>
      <c r="P99">
        <v>47269</v>
      </c>
      <c r="Q99">
        <v>48924</v>
      </c>
      <c r="R99">
        <v>52090</v>
      </c>
      <c r="S99">
        <v>56754</v>
      </c>
      <c r="T99">
        <v>59408</v>
      </c>
      <c r="U99">
        <v>62275</v>
      </c>
      <c r="V99">
        <v>65001</v>
      </c>
      <c r="W99">
        <v>67217</v>
      </c>
      <c r="X99">
        <v>69989</v>
      </c>
      <c r="Y99">
        <v>72128</v>
      </c>
      <c r="Z99">
        <v>76704</v>
      </c>
      <c r="AA99">
        <v>77638</v>
      </c>
      <c r="AB99">
        <v>82748</v>
      </c>
      <c r="AC99">
        <v>86448</v>
      </c>
    </row>
    <row r="100" spans="1:29" x14ac:dyDescent="0.25">
      <c r="A100" t="str">
        <f t="shared" si="1"/>
        <v>R</v>
      </c>
      <c r="B100" t="s">
        <v>568</v>
      </c>
      <c r="C100" t="s">
        <v>569</v>
      </c>
      <c r="D100">
        <v>4923</v>
      </c>
      <c r="E100">
        <v>5293</v>
      </c>
      <c r="F100">
        <v>5813</v>
      </c>
      <c r="G100">
        <v>6394</v>
      </c>
      <c r="H100">
        <v>6211</v>
      </c>
      <c r="I100">
        <v>6885</v>
      </c>
      <c r="J100">
        <v>7635</v>
      </c>
      <c r="K100">
        <v>8095</v>
      </c>
      <c r="L100">
        <v>8285</v>
      </c>
      <c r="M100">
        <v>9230</v>
      </c>
      <c r="N100">
        <v>9662</v>
      </c>
      <c r="O100">
        <v>9592</v>
      </c>
      <c r="P100">
        <v>9069</v>
      </c>
      <c r="Q100">
        <v>9226</v>
      </c>
      <c r="R100">
        <v>10064</v>
      </c>
      <c r="S100">
        <v>10708</v>
      </c>
      <c r="T100">
        <v>11400</v>
      </c>
      <c r="U100">
        <v>10704</v>
      </c>
      <c r="V100">
        <v>11042</v>
      </c>
      <c r="W100">
        <v>12127</v>
      </c>
      <c r="X100">
        <v>14477</v>
      </c>
      <c r="Y100">
        <v>14745</v>
      </c>
      <c r="Z100">
        <v>14730</v>
      </c>
      <c r="AA100">
        <v>9784</v>
      </c>
      <c r="AB100">
        <v>11773</v>
      </c>
      <c r="AC100">
        <v>15278</v>
      </c>
    </row>
    <row r="101" spans="1:29" x14ac:dyDescent="0.25">
      <c r="A101" t="str">
        <f t="shared" si="1"/>
        <v>R</v>
      </c>
      <c r="B101" t="s">
        <v>570</v>
      </c>
      <c r="C101" t="s">
        <v>571</v>
      </c>
      <c r="D101">
        <v>2094</v>
      </c>
      <c r="E101">
        <v>2385</v>
      </c>
      <c r="F101">
        <v>2616</v>
      </c>
      <c r="G101">
        <v>2883</v>
      </c>
      <c r="H101">
        <v>3176</v>
      </c>
      <c r="I101">
        <v>3594</v>
      </c>
      <c r="J101">
        <v>3925</v>
      </c>
      <c r="K101">
        <v>4083</v>
      </c>
      <c r="L101">
        <v>4481</v>
      </c>
      <c r="M101">
        <v>4606</v>
      </c>
      <c r="N101">
        <v>4828</v>
      </c>
      <c r="O101">
        <v>4605</v>
      </c>
      <c r="P101">
        <v>4266</v>
      </c>
      <c r="Q101">
        <v>4387</v>
      </c>
      <c r="R101">
        <v>4388</v>
      </c>
      <c r="S101">
        <v>4576</v>
      </c>
      <c r="T101">
        <v>4632</v>
      </c>
      <c r="U101">
        <v>4666</v>
      </c>
      <c r="V101">
        <v>4820</v>
      </c>
      <c r="W101">
        <v>4892</v>
      </c>
      <c r="X101">
        <v>5116</v>
      </c>
      <c r="Y101">
        <v>5115</v>
      </c>
      <c r="Z101">
        <v>5303</v>
      </c>
      <c r="AA101">
        <v>4684</v>
      </c>
      <c r="AB101">
        <v>5249</v>
      </c>
      <c r="AC101">
        <v>5853</v>
      </c>
    </row>
    <row r="102" spans="1:29" x14ac:dyDescent="0.25">
      <c r="A102" t="str">
        <f t="shared" si="1"/>
        <v>R</v>
      </c>
      <c r="B102" t="s">
        <v>572</v>
      </c>
      <c r="C102" t="s">
        <v>573</v>
      </c>
      <c r="D102">
        <v>4698</v>
      </c>
      <c r="E102">
        <v>4747</v>
      </c>
      <c r="F102">
        <v>4592</v>
      </c>
      <c r="G102">
        <v>4843</v>
      </c>
      <c r="H102">
        <v>5306</v>
      </c>
      <c r="I102">
        <v>6211</v>
      </c>
      <c r="J102">
        <v>6851</v>
      </c>
      <c r="K102">
        <v>7409</v>
      </c>
      <c r="L102">
        <v>7614</v>
      </c>
      <c r="M102">
        <v>7953</v>
      </c>
      <c r="N102">
        <v>8239</v>
      </c>
      <c r="O102">
        <v>8779</v>
      </c>
      <c r="P102">
        <v>7766</v>
      </c>
      <c r="Q102">
        <v>7476</v>
      </c>
      <c r="R102">
        <v>7716</v>
      </c>
      <c r="S102">
        <v>7993</v>
      </c>
      <c r="T102">
        <v>8968</v>
      </c>
      <c r="U102">
        <v>10898</v>
      </c>
      <c r="V102">
        <v>10257</v>
      </c>
      <c r="W102">
        <v>8935</v>
      </c>
      <c r="X102">
        <v>9750</v>
      </c>
      <c r="Y102">
        <v>9923</v>
      </c>
      <c r="Z102">
        <v>10016</v>
      </c>
      <c r="AA102">
        <v>8403</v>
      </c>
      <c r="AB102">
        <v>8763</v>
      </c>
      <c r="AC102">
        <v>9356</v>
      </c>
    </row>
    <row r="103" spans="1:29" x14ac:dyDescent="0.25">
      <c r="A103" t="str">
        <f t="shared" si="1"/>
        <v>R</v>
      </c>
      <c r="B103" t="s">
        <v>574</v>
      </c>
      <c r="C103" t="s">
        <v>575</v>
      </c>
      <c r="D103">
        <v>6187</v>
      </c>
      <c r="E103">
        <v>6761</v>
      </c>
      <c r="F103">
        <v>7311</v>
      </c>
      <c r="G103">
        <v>8127</v>
      </c>
      <c r="H103">
        <v>8823</v>
      </c>
      <c r="I103">
        <v>9873</v>
      </c>
      <c r="J103">
        <v>10978</v>
      </c>
      <c r="K103">
        <v>11474</v>
      </c>
      <c r="L103">
        <v>12288</v>
      </c>
      <c r="M103">
        <v>12933</v>
      </c>
      <c r="N103">
        <v>12778</v>
      </c>
      <c r="O103">
        <v>13246</v>
      </c>
      <c r="P103">
        <v>13402</v>
      </c>
      <c r="Q103">
        <v>13952</v>
      </c>
      <c r="R103">
        <v>14166</v>
      </c>
      <c r="S103">
        <v>15464</v>
      </c>
      <c r="T103">
        <v>15323</v>
      </c>
      <c r="U103">
        <v>16256</v>
      </c>
      <c r="V103">
        <v>16386</v>
      </c>
      <c r="W103">
        <v>17276</v>
      </c>
      <c r="X103">
        <v>17794</v>
      </c>
      <c r="Y103">
        <v>17972</v>
      </c>
      <c r="Z103">
        <v>18684</v>
      </c>
      <c r="AA103">
        <v>14916</v>
      </c>
      <c r="AB103">
        <v>17422</v>
      </c>
      <c r="AC103">
        <v>22045</v>
      </c>
    </row>
    <row r="104" spans="1:29" x14ac:dyDescent="0.25">
      <c r="A104" t="str">
        <f t="shared" si="1"/>
        <v>S</v>
      </c>
      <c r="B104" t="s">
        <v>576</v>
      </c>
      <c r="C104" t="s">
        <v>577</v>
      </c>
      <c r="D104">
        <v>6108</v>
      </c>
      <c r="E104">
        <v>6642</v>
      </c>
      <c r="F104">
        <v>6469</v>
      </c>
      <c r="G104">
        <v>6469</v>
      </c>
      <c r="H104">
        <v>6774</v>
      </c>
      <c r="I104">
        <v>7085</v>
      </c>
      <c r="J104">
        <v>7503</v>
      </c>
      <c r="K104">
        <v>8261</v>
      </c>
      <c r="L104">
        <v>9142</v>
      </c>
      <c r="M104">
        <v>9778</v>
      </c>
      <c r="N104">
        <v>10222</v>
      </c>
      <c r="O104">
        <v>11036</v>
      </c>
      <c r="P104">
        <v>13723</v>
      </c>
      <c r="Q104">
        <v>13629</v>
      </c>
      <c r="R104">
        <v>12740</v>
      </c>
      <c r="S104">
        <v>12539</v>
      </c>
      <c r="T104">
        <v>13087</v>
      </c>
      <c r="U104">
        <v>12664</v>
      </c>
      <c r="V104">
        <v>13446</v>
      </c>
      <c r="W104">
        <v>14133</v>
      </c>
      <c r="X104">
        <v>15060</v>
      </c>
      <c r="Y104">
        <v>15125</v>
      </c>
      <c r="Z104">
        <v>15387</v>
      </c>
      <c r="AA104">
        <v>12683</v>
      </c>
      <c r="AB104">
        <v>14366</v>
      </c>
      <c r="AC104">
        <v>15999</v>
      </c>
    </row>
    <row r="105" spans="1:29" x14ac:dyDescent="0.25">
      <c r="A105" t="str">
        <f t="shared" si="1"/>
        <v>S</v>
      </c>
      <c r="B105" t="s">
        <v>578</v>
      </c>
      <c r="C105" t="s">
        <v>579</v>
      </c>
      <c r="D105">
        <v>1999</v>
      </c>
      <c r="E105">
        <v>2327</v>
      </c>
      <c r="F105">
        <v>2325</v>
      </c>
      <c r="G105">
        <v>2661</v>
      </c>
      <c r="H105">
        <v>2571</v>
      </c>
      <c r="I105">
        <v>2368</v>
      </c>
      <c r="J105">
        <v>2396</v>
      </c>
      <c r="K105">
        <v>2389</v>
      </c>
      <c r="L105">
        <v>2305</v>
      </c>
      <c r="M105">
        <v>2076</v>
      </c>
      <c r="N105">
        <v>2302</v>
      </c>
      <c r="O105">
        <v>2396</v>
      </c>
      <c r="P105">
        <v>2662</v>
      </c>
      <c r="Q105">
        <v>2728</v>
      </c>
      <c r="R105">
        <v>2754</v>
      </c>
      <c r="S105">
        <v>2866</v>
      </c>
      <c r="T105">
        <v>2899</v>
      </c>
      <c r="U105">
        <v>3259</v>
      </c>
      <c r="V105">
        <v>3658</v>
      </c>
      <c r="W105">
        <v>3714</v>
      </c>
      <c r="X105">
        <v>3770</v>
      </c>
      <c r="Y105">
        <v>4053</v>
      </c>
      <c r="Z105">
        <v>3712</v>
      </c>
      <c r="AA105">
        <v>3429</v>
      </c>
      <c r="AB105">
        <v>3893</v>
      </c>
      <c r="AC105">
        <v>4367</v>
      </c>
    </row>
    <row r="106" spans="1:29" x14ac:dyDescent="0.25">
      <c r="A106" t="str">
        <f t="shared" si="1"/>
        <v>S</v>
      </c>
      <c r="B106" t="s">
        <v>580</v>
      </c>
      <c r="C106" t="s">
        <v>581</v>
      </c>
      <c r="D106">
        <v>10917</v>
      </c>
      <c r="E106">
        <v>11782</v>
      </c>
      <c r="F106">
        <v>13221</v>
      </c>
      <c r="G106">
        <v>14048</v>
      </c>
      <c r="H106">
        <v>14560</v>
      </c>
      <c r="I106">
        <v>14921</v>
      </c>
      <c r="J106">
        <v>15546</v>
      </c>
      <c r="K106">
        <v>16527</v>
      </c>
      <c r="L106">
        <v>17484</v>
      </c>
      <c r="M106">
        <v>17598</v>
      </c>
      <c r="N106">
        <v>18300</v>
      </c>
      <c r="O106">
        <v>19652</v>
      </c>
      <c r="P106">
        <v>19732</v>
      </c>
      <c r="Q106">
        <v>20363</v>
      </c>
      <c r="R106">
        <v>20131</v>
      </c>
      <c r="S106">
        <v>21392</v>
      </c>
      <c r="T106">
        <v>21666</v>
      </c>
      <c r="U106">
        <v>22122</v>
      </c>
      <c r="V106">
        <v>22946</v>
      </c>
      <c r="W106">
        <v>24371</v>
      </c>
      <c r="X106">
        <v>25794</v>
      </c>
      <c r="Y106">
        <v>27110</v>
      </c>
      <c r="Z106">
        <v>28285</v>
      </c>
      <c r="AA106">
        <v>23272</v>
      </c>
      <c r="AB106">
        <v>24751</v>
      </c>
      <c r="AC106">
        <v>29309</v>
      </c>
    </row>
    <row r="107" spans="1:29" x14ac:dyDescent="0.25">
      <c r="A107" t="str">
        <f t="shared" si="1"/>
        <v>T</v>
      </c>
      <c r="B107" t="s">
        <v>582</v>
      </c>
      <c r="C107" t="s">
        <v>583</v>
      </c>
      <c r="D107">
        <v>1424</v>
      </c>
      <c r="E107">
        <v>1451</v>
      </c>
      <c r="F107">
        <v>1562</v>
      </c>
      <c r="G107">
        <v>1888</v>
      </c>
      <c r="H107">
        <v>1946</v>
      </c>
      <c r="I107">
        <v>1687</v>
      </c>
      <c r="J107">
        <v>1470</v>
      </c>
      <c r="K107">
        <v>1614</v>
      </c>
      <c r="L107">
        <v>1961</v>
      </c>
      <c r="M107">
        <v>1884</v>
      </c>
      <c r="N107">
        <v>1665</v>
      </c>
      <c r="O107">
        <v>1805</v>
      </c>
      <c r="P107">
        <v>1619</v>
      </c>
      <c r="Q107">
        <v>2160</v>
      </c>
      <c r="R107">
        <v>2154</v>
      </c>
      <c r="S107">
        <v>2216</v>
      </c>
      <c r="T107">
        <v>2376</v>
      </c>
      <c r="U107">
        <v>2609</v>
      </c>
      <c r="V107">
        <v>2552</v>
      </c>
      <c r="W107">
        <v>3192</v>
      </c>
      <c r="X107">
        <v>3225</v>
      </c>
      <c r="Y107">
        <v>3595</v>
      </c>
      <c r="Z107">
        <v>3918</v>
      </c>
      <c r="AA107">
        <v>2897</v>
      </c>
      <c r="AB107">
        <v>2783</v>
      </c>
      <c r="AC107">
        <v>2324</v>
      </c>
    </row>
    <row r="108" spans="1:29" x14ac:dyDescent="0.25">
      <c r="A108" t="str">
        <f t="shared" si="1"/>
        <v/>
      </c>
      <c r="C108" t="s">
        <v>584</v>
      </c>
      <c r="D108">
        <v>1633873</v>
      </c>
      <c r="E108">
        <v>1716099</v>
      </c>
      <c r="F108">
        <v>1787828</v>
      </c>
      <c r="G108">
        <v>1877555</v>
      </c>
      <c r="H108">
        <v>1959886</v>
      </c>
      <c r="I108">
        <v>2043599</v>
      </c>
      <c r="J108">
        <v>2146527</v>
      </c>
      <c r="K108">
        <v>2270941</v>
      </c>
      <c r="L108">
        <v>2377246</v>
      </c>
      <c r="M108">
        <v>2565667</v>
      </c>
      <c r="N108">
        <v>2658279</v>
      </c>
      <c r="O108">
        <v>2756923</v>
      </c>
      <c r="P108">
        <v>2717206</v>
      </c>
      <c r="Q108">
        <v>2807694</v>
      </c>
      <c r="R108">
        <v>2904536</v>
      </c>
      <c r="S108">
        <v>2982439</v>
      </c>
      <c r="T108">
        <v>3107667</v>
      </c>
      <c r="U108">
        <v>3211287</v>
      </c>
      <c r="V108">
        <v>3281448</v>
      </c>
      <c r="W108">
        <v>3394576</v>
      </c>
      <c r="X108">
        <v>3561543</v>
      </c>
      <c r="Y108">
        <v>3718856</v>
      </c>
      <c r="Z108">
        <v>3828364</v>
      </c>
      <c r="AA108">
        <v>3608915</v>
      </c>
      <c r="AB108">
        <v>3967550</v>
      </c>
      <c r="AC108">
        <v>4548357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1D41-0192-486C-8CC4-FF34EF91F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Output Hours RAW</vt:lpstr>
      <vt:lpstr>CpH N RAW</vt:lpstr>
      <vt:lpstr>Output RAW</vt:lpstr>
      <vt:lpstr>CPI RAW</vt:lpstr>
      <vt:lpstr>Output Hours Aggregated</vt:lpstr>
      <vt:lpstr>Output N</vt:lpstr>
      <vt:lpstr>OpH Aggregate N</vt:lpstr>
      <vt:lpstr>Prod Aggregate PPI_R</vt:lpstr>
      <vt:lpstr>CpH N</vt:lpstr>
      <vt:lpstr>CpH N YoY%</vt:lpstr>
      <vt:lpstr>CpH PPI_R</vt:lpstr>
      <vt:lpstr>CpH PPI_R YoY%</vt:lpstr>
      <vt:lpstr>CpH CPI_R</vt:lpstr>
      <vt:lpstr>CpH CPI_R YoY%</vt:lpstr>
      <vt:lpstr>OpH PPI_R</vt:lpstr>
      <vt:lpstr>OpH PPI_R YoY%</vt:lpstr>
      <vt:lpstr>OpH N YoY%</vt:lpstr>
      <vt:lpstr>YoY% Collected</vt:lpstr>
      <vt:lpstr>Aggr. Econ Collected</vt:lpstr>
      <vt:lpstr>CPI Deflator 01</vt:lpstr>
      <vt:lpstr>GDP Deflator 01</vt:lpstr>
      <vt:lpstr>PPI Deflator 01</vt:lpstr>
      <vt:lpstr>Combining B,D,E</vt:lpstr>
      <vt:lpstr>Output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Diogo Trindade Ferreira [pr22dtf]</cp:lastModifiedBy>
  <dcterms:created xsi:type="dcterms:W3CDTF">2015-06-05T18:17:20Z</dcterms:created>
  <dcterms:modified xsi:type="dcterms:W3CDTF">2025-03-17T18:57:00Z</dcterms:modified>
</cp:coreProperties>
</file>