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University Documents\Notes\PPE\Shared Notes\Economics\Dissertation\"/>
    </mc:Choice>
  </mc:AlternateContent>
  <xr:revisionPtr revIDLastSave="0" documentId="13_ncr:1_{9794620E-7031-403C-BC24-558DDFB5FADA}" xr6:coauthVersionLast="47" xr6:coauthVersionMax="47" xr10:uidLastSave="{00000000-0000-0000-0000-000000000000}"/>
  <bookViews>
    <workbookView xWindow="-120" yWindow="-120" windowWidth="29040" windowHeight="15840" firstSheet="3" activeTab="8" xr2:uid="{10FA1295-D902-4CF8-8356-799E62C31F6B}"/>
  </bookViews>
  <sheets>
    <sheet name="ALCpH Index 2022=100" sheetId="2" r:id="rId1"/>
    <sheet name="ALCpH CP" sheetId="1" r:id="rId2"/>
    <sheet name="OpH Index 2022=100" sheetId="6" r:id="rId3"/>
    <sheet name="OpH CP" sheetId="8" r:id="rId4"/>
    <sheet name="OpH Implicit Deflator" sheetId="9" r:id="rId5"/>
    <sheet name="OpH Implicit Deflator 2019=100" sheetId="10" r:id="rId6"/>
    <sheet name="ALCpH Deflated IOPI" sheetId="11" r:id="rId7"/>
    <sheet name="ALCpH Deflated CPI" sheetId="12" r:id="rId8"/>
    <sheet name="Sheet13" sheetId="13" r:id="rId9"/>
    <sheet name="GLOSSARY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" l="1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C5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C3" i="13"/>
  <c r="P1" i="13"/>
  <c r="L1" i="13"/>
  <c r="K1" i="13"/>
  <c r="M1" i="13"/>
  <c r="N1" i="13" s="1"/>
  <c r="O1" i="13" s="1"/>
  <c r="D1" i="13"/>
  <c r="E1" i="13" s="1"/>
  <c r="F1" i="13" s="1"/>
  <c r="G1" i="13" s="1"/>
  <c r="H1" i="13" s="1"/>
  <c r="I1" i="13" s="1"/>
  <c r="J1" i="13" s="1"/>
  <c r="C1" i="13"/>
  <c r="B1" i="13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5" i="11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C5" i="9"/>
  <c r="D5" i="9"/>
  <c r="E5" i="9"/>
  <c r="F5" i="9"/>
  <c r="G5" i="9"/>
  <c r="H5" i="9"/>
  <c r="I5" i="9"/>
  <c r="J5" i="9"/>
  <c r="K5" i="9"/>
  <c r="L5" i="9"/>
  <c r="M5" i="9"/>
  <c r="M5" i="10" s="1"/>
  <c r="N5" i="9"/>
  <c r="O5" i="9"/>
  <c r="P5" i="9"/>
  <c r="Q5" i="9"/>
  <c r="R5" i="9"/>
  <c r="S5" i="9"/>
  <c r="T5" i="9"/>
  <c r="U5" i="9"/>
  <c r="U5" i="10" s="1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C7" i="9"/>
  <c r="D7" i="9"/>
  <c r="E7" i="9"/>
  <c r="E7" i="10" s="1"/>
  <c r="F7" i="9"/>
  <c r="G7" i="9"/>
  <c r="H7" i="9"/>
  <c r="I7" i="9"/>
  <c r="J7" i="9"/>
  <c r="K7" i="9"/>
  <c r="L7" i="9"/>
  <c r="M7" i="9"/>
  <c r="M7" i="10" s="1"/>
  <c r="N7" i="9"/>
  <c r="O7" i="9"/>
  <c r="P7" i="9"/>
  <c r="Q7" i="9"/>
  <c r="R7" i="9"/>
  <c r="S7" i="9"/>
  <c r="T7" i="9"/>
  <c r="U7" i="9"/>
  <c r="U7" i="10" s="1"/>
  <c r="C8" i="9"/>
  <c r="D8" i="9"/>
  <c r="E8" i="9"/>
  <c r="F8" i="9"/>
  <c r="G8" i="9"/>
  <c r="H8" i="9"/>
  <c r="I8" i="9"/>
  <c r="J8" i="9"/>
  <c r="K8" i="9"/>
  <c r="L8" i="9"/>
  <c r="M8" i="9"/>
  <c r="M8" i="10" s="1"/>
  <c r="N8" i="9"/>
  <c r="O8" i="9"/>
  <c r="P8" i="9"/>
  <c r="Q8" i="9"/>
  <c r="R8" i="9"/>
  <c r="S8" i="9"/>
  <c r="T8" i="9"/>
  <c r="U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C11" i="9"/>
  <c r="C11" i="10" s="1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S11" i="10" s="1"/>
  <c r="T11" i="9"/>
  <c r="U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C13" i="9"/>
  <c r="D13" i="9"/>
  <c r="E13" i="9"/>
  <c r="E13" i="10" s="1"/>
  <c r="F13" i="9"/>
  <c r="G13" i="9"/>
  <c r="H13" i="9"/>
  <c r="I13" i="9"/>
  <c r="J13" i="9"/>
  <c r="K13" i="9"/>
  <c r="L13" i="9"/>
  <c r="M13" i="9"/>
  <c r="M13" i="10" s="1"/>
  <c r="N13" i="9"/>
  <c r="O13" i="9"/>
  <c r="P13" i="9"/>
  <c r="Q13" i="9"/>
  <c r="R13" i="9"/>
  <c r="S13" i="9"/>
  <c r="T13" i="9"/>
  <c r="U13" i="9"/>
  <c r="U13" i="10" s="1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C15" i="9"/>
  <c r="D15" i="9"/>
  <c r="E15" i="9"/>
  <c r="E15" i="10" s="1"/>
  <c r="F15" i="9"/>
  <c r="G15" i="9"/>
  <c r="H15" i="9"/>
  <c r="I15" i="9"/>
  <c r="J15" i="9"/>
  <c r="K15" i="9"/>
  <c r="L15" i="9"/>
  <c r="M15" i="9"/>
  <c r="M15" i="10" s="1"/>
  <c r="N15" i="9"/>
  <c r="O15" i="9"/>
  <c r="P15" i="9"/>
  <c r="Q15" i="9"/>
  <c r="R15" i="9"/>
  <c r="S15" i="9"/>
  <c r="T15" i="9"/>
  <c r="U15" i="9"/>
  <c r="U15" i="10" s="1"/>
  <c r="C16" i="9"/>
  <c r="D16" i="9"/>
  <c r="E16" i="9"/>
  <c r="E16" i="10" s="1"/>
  <c r="F16" i="9"/>
  <c r="G16" i="9"/>
  <c r="H16" i="9"/>
  <c r="I16" i="9"/>
  <c r="J16" i="9"/>
  <c r="K16" i="9"/>
  <c r="L16" i="9"/>
  <c r="M16" i="9"/>
  <c r="M16" i="10" s="1"/>
  <c r="N16" i="9"/>
  <c r="O16" i="9"/>
  <c r="P16" i="9"/>
  <c r="Q16" i="9"/>
  <c r="R16" i="9"/>
  <c r="S16" i="9"/>
  <c r="T16" i="9"/>
  <c r="U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C19" i="9"/>
  <c r="C19" i="10" s="1"/>
  <c r="D19" i="9"/>
  <c r="E19" i="9"/>
  <c r="F19" i="9"/>
  <c r="G19" i="9"/>
  <c r="H19" i="9"/>
  <c r="I19" i="9"/>
  <c r="J19" i="9"/>
  <c r="K19" i="9"/>
  <c r="K19" i="10" s="1"/>
  <c r="L19" i="9"/>
  <c r="L19" i="10" s="1"/>
  <c r="M19" i="9"/>
  <c r="N19" i="9"/>
  <c r="O19" i="9"/>
  <c r="P19" i="9"/>
  <c r="Q19" i="9"/>
  <c r="R19" i="9"/>
  <c r="S19" i="9"/>
  <c r="T19" i="9"/>
  <c r="U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C21" i="9"/>
  <c r="C21" i="10" s="1"/>
  <c r="D21" i="9"/>
  <c r="E21" i="9"/>
  <c r="E21" i="10" s="1"/>
  <c r="F21" i="9"/>
  <c r="F21" i="10" s="1"/>
  <c r="G21" i="9"/>
  <c r="H21" i="9"/>
  <c r="I21" i="9"/>
  <c r="J21" i="9"/>
  <c r="K21" i="9"/>
  <c r="L21" i="9"/>
  <c r="M21" i="9"/>
  <c r="M21" i="10" s="1"/>
  <c r="N21" i="9"/>
  <c r="N21" i="10" s="1"/>
  <c r="O21" i="9"/>
  <c r="P21" i="9"/>
  <c r="Q21" i="9"/>
  <c r="R21" i="9"/>
  <c r="S21" i="9"/>
  <c r="T21" i="9"/>
  <c r="U21" i="9"/>
  <c r="U21" i="10" s="1"/>
  <c r="C22" i="9"/>
  <c r="C22" i="10" s="1"/>
  <c r="D22" i="9"/>
  <c r="E22" i="9"/>
  <c r="F22" i="9"/>
  <c r="G22" i="9"/>
  <c r="H22" i="9"/>
  <c r="I22" i="9"/>
  <c r="J22" i="9"/>
  <c r="K22" i="9"/>
  <c r="K22" i="10" s="1"/>
  <c r="L22" i="9"/>
  <c r="M22" i="9"/>
  <c r="N22" i="9"/>
  <c r="O22" i="9"/>
  <c r="P22" i="9"/>
  <c r="Q22" i="9"/>
  <c r="R22" i="9"/>
  <c r="S22" i="9"/>
  <c r="T22" i="9"/>
  <c r="U22" i="9"/>
  <c r="C23" i="9"/>
  <c r="D23" i="9"/>
  <c r="E23" i="9"/>
  <c r="E23" i="10" s="1"/>
  <c r="F23" i="9"/>
  <c r="G23" i="9"/>
  <c r="H23" i="9"/>
  <c r="I23" i="9"/>
  <c r="J23" i="9"/>
  <c r="K23" i="9"/>
  <c r="L23" i="9"/>
  <c r="M23" i="9"/>
  <c r="M23" i="10" s="1"/>
  <c r="N23" i="9"/>
  <c r="O23" i="9"/>
  <c r="P23" i="9"/>
  <c r="Q23" i="9"/>
  <c r="Q23" i="10" s="1"/>
  <c r="R23" i="9"/>
  <c r="S23" i="9"/>
  <c r="T23" i="9"/>
  <c r="U23" i="9"/>
  <c r="U23" i="10" s="1"/>
  <c r="C24" i="9"/>
  <c r="D24" i="9"/>
  <c r="E24" i="9"/>
  <c r="E24" i="10" s="1"/>
  <c r="F24" i="9"/>
  <c r="G24" i="9"/>
  <c r="H24" i="9"/>
  <c r="I24" i="9"/>
  <c r="J24" i="9"/>
  <c r="K24" i="9"/>
  <c r="L24" i="9"/>
  <c r="M24" i="9"/>
  <c r="M24" i="10" s="1"/>
  <c r="N24" i="9"/>
  <c r="O24" i="9"/>
  <c r="P24" i="9"/>
  <c r="Q24" i="9"/>
  <c r="R24" i="9"/>
  <c r="S24" i="9"/>
  <c r="T24" i="9"/>
  <c r="U24" i="9"/>
  <c r="U24" i="10" s="1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C26" i="9"/>
  <c r="C31" i="10" s="1"/>
  <c r="D26" i="9"/>
  <c r="D31" i="10" s="1"/>
  <c r="E26" i="9"/>
  <c r="E31" i="10" s="1"/>
  <c r="F26" i="9"/>
  <c r="F31" i="10" s="1"/>
  <c r="G26" i="9"/>
  <c r="H26" i="9"/>
  <c r="I26" i="9"/>
  <c r="J26" i="9"/>
  <c r="J31" i="10" s="1"/>
  <c r="K26" i="9"/>
  <c r="K31" i="10" s="1"/>
  <c r="L26" i="9"/>
  <c r="L31" i="10" s="1"/>
  <c r="M26" i="9"/>
  <c r="M31" i="10" s="1"/>
  <c r="N26" i="9"/>
  <c r="N31" i="10" s="1"/>
  <c r="O26" i="9"/>
  <c r="O31" i="10" s="1"/>
  <c r="P26" i="9"/>
  <c r="P31" i="10" s="1"/>
  <c r="Q26" i="9"/>
  <c r="Q31" i="10" s="1"/>
  <c r="Q19" i="10" s="1"/>
  <c r="R26" i="9"/>
  <c r="R31" i="10" s="1"/>
  <c r="R5" i="10" s="1"/>
  <c r="S26" i="9"/>
  <c r="S31" i="10" s="1"/>
  <c r="T26" i="9"/>
  <c r="T31" i="10" s="1"/>
  <c r="U26" i="9"/>
  <c r="U31" i="10" s="1"/>
  <c r="C27" i="9"/>
  <c r="D27" i="9"/>
  <c r="E27" i="9"/>
  <c r="F27" i="9"/>
  <c r="G27" i="9"/>
  <c r="H27" i="9"/>
  <c r="I27" i="9"/>
  <c r="J27" i="9"/>
  <c r="K27" i="9"/>
  <c r="K27" i="10" s="1"/>
  <c r="L27" i="9"/>
  <c r="M27" i="9"/>
  <c r="N27" i="9"/>
  <c r="O27" i="9"/>
  <c r="P27" i="9"/>
  <c r="Q27" i="9"/>
  <c r="R27" i="9"/>
  <c r="S27" i="9"/>
  <c r="S27" i="10" s="1"/>
  <c r="T27" i="9"/>
  <c r="T27" i="10" s="1"/>
  <c r="U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C29" i="9"/>
  <c r="C29" i="10" s="1"/>
  <c r="D29" i="9"/>
  <c r="E29" i="9"/>
  <c r="E29" i="10" s="1"/>
  <c r="F29" i="9"/>
  <c r="F29" i="10" s="1"/>
  <c r="G29" i="9"/>
  <c r="H29" i="9"/>
  <c r="I29" i="9"/>
  <c r="J29" i="9"/>
  <c r="K29" i="9"/>
  <c r="L29" i="9"/>
  <c r="M29" i="9"/>
  <c r="M29" i="10" s="1"/>
  <c r="N29" i="9"/>
  <c r="N29" i="10" s="1"/>
  <c r="O29" i="9"/>
  <c r="P29" i="9"/>
  <c r="Q29" i="9"/>
  <c r="R29" i="9"/>
  <c r="S29" i="9"/>
  <c r="T29" i="9"/>
  <c r="U29" i="9"/>
  <c r="U29" i="10" s="1"/>
  <c r="C30" i="9"/>
  <c r="C30" i="10" s="1"/>
  <c r="D30" i="9"/>
  <c r="E30" i="9"/>
  <c r="F30" i="9"/>
  <c r="G30" i="9"/>
  <c r="H30" i="9"/>
  <c r="I30" i="9"/>
  <c r="J30" i="9"/>
  <c r="K30" i="9"/>
  <c r="K30" i="10" s="1"/>
  <c r="L30" i="9"/>
  <c r="M30" i="9"/>
  <c r="N30" i="9"/>
  <c r="O30" i="9"/>
  <c r="P30" i="9"/>
  <c r="Q30" i="9"/>
  <c r="R30" i="9"/>
  <c r="S30" i="9"/>
  <c r="T30" i="9"/>
  <c r="U30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31" i="10" s="1"/>
  <c r="B27" i="9"/>
  <c r="B28" i="9"/>
  <c r="B29" i="9"/>
  <c r="B30" i="9"/>
  <c r="B4" i="9"/>
  <c r="R1" i="13" l="1"/>
  <c r="S1" i="13" s="1"/>
  <c r="T1" i="13" s="1"/>
  <c r="U1" i="13" s="1"/>
  <c r="V1" i="13" s="1"/>
  <c r="W1" i="13" s="1"/>
  <c r="X1" i="13" s="1"/>
  <c r="P23" i="10"/>
  <c r="P24" i="10"/>
  <c r="I30" i="10"/>
  <c r="H22" i="10"/>
  <c r="P28" i="10"/>
  <c r="Q17" i="10"/>
  <c r="P12" i="10"/>
  <c r="Q9" i="10"/>
  <c r="P25" i="10"/>
  <c r="S24" i="10"/>
  <c r="P17" i="10"/>
  <c r="Q14" i="10"/>
  <c r="Q6" i="10"/>
  <c r="Q28" i="10"/>
  <c r="H15" i="10"/>
  <c r="Q25" i="10"/>
  <c r="P30" i="10"/>
  <c r="N28" i="10"/>
  <c r="F28" i="10"/>
  <c r="Q27" i="10"/>
  <c r="I27" i="10"/>
  <c r="P22" i="10"/>
  <c r="N20" i="10"/>
  <c r="F20" i="10"/>
  <c r="P14" i="10"/>
  <c r="I28" i="10"/>
  <c r="Q20" i="10"/>
  <c r="P15" i="10"/>
  <c r="P27" i="10"/>
  <c r="Q24" i="10"/>
  <c r="I24" i="10"/>
  <c r="Q16" i="10"/>
  <c r="I16" i="10"/>
  <c r="P11" i="10"/>
  <c r="H11" i="10"/>
  <c r="Q8" i="10"/>
  <c r="Q29" i="10"/>
  <c r="I29" i="10"/>
  <c r="J6" i="10"/>
  <c r="Q21" i="10"/>
  <c r="I21" i="10"/>
  <c r="Q13" i="10"/>
  <c r="P29" i="10"/>
  <c r="Q26" i="10"/>
  <c r="I26" i="10"/>
  <c r="P21" i="10"/>
  <c r="H21" i="10"/>
  <c r="Q18" i="10"/>
  <c r="P13" i="10"/>
  <c r="I31" i="10"/>
  <c r="P26" i="10"/>
  <c r="H26" i="10"/>
  <c r="I23" i="10"/>
  <c r="Q15" i="10"/>
  <c r="Q7" i="10"/>
  <c r="H31" i="10"/>
  <c r="H20" i="10" s="1"/>
  <c r="B8" i="10"/>
  <c r="B18" i="10"/>
  <c r="B17" i="10"/>
  <c r="B25" i="10"/>
  <c r="B26" i="10"/>
  <c r="O24" i="10"/>
  <c r="O18" i="10"/>
  <c r="O15" i="10"/>
  <c r="O9" i="10"/>
  <c r="O25" i="10"/>
  <c r="G18" i="10"/>
  <c r="G10" i="10"/>
  <c r="N26" i="10"/>
  <c r="N15" i="10"/>
  <c r="N18" i="10"/>
  <c r="F19" i="10"/>
  <c r="F24" i="10"/>
  <c r="F8" i="10"/>
  <c r="F16" i="10"/>
  <c r="F10" i="10"/>
  <c r="T24" i="10"/>
  <c r="L24" i="10"/>
  <c r="D24" i="10"/>
  <c r="O23" i="10"/>
  <c r="F18" i="10"/>
  <c r="N10" i="10"/>
  <c r="L8" i="10"/>
  <c r="O7" i="10"/>
  <c r="B24" i="10"/>
  <c r="B16" i="10"/>
  <c r="L29" i="10"/>
  <c r="D29" i="10"/>
  <c r="O28" i="10"/>
  <c r="U8" i="10"/>
  <c r="U14" i="10"/>
  <c r="U9" i="10"/>
  <c r="U16" i="10"/>
  <c r="U27" i="10"/>
  <c r="M26" i="10"/>
  <c r="M17" i="10"/>
  <c r="M27" i="10"/>
  <c r="E5" i="10"/>
  <c r="E8" i="10"/>
  <c r="E14" i="10"/>
  <c r="E26" i="10"/>
  <c r="E11" i="10"/>
  <c r="K24" i="10"/>
  <c r="C24" i="10"/>
  <c r="N23" i="10"/>
  <c r="F23" i="10"/>
  <c r="L21" i="10"/>
  <c r="D21" i="10"/>
  <c r="O20" i="10"/>
  <c r="U18" i="10"/>
  <c r="M18" i="10"/>
  <c r="E18" i="10"/>
  <c r="K16" i="10"/>
  <c r="C16" i="10"/>
  <c r="F15" i="10"/>
  <c r="T13" i="10"/>
  <c r="D13" i="10"/>
  <c r="O12" i="10"/>
  <c r="U10" i="10"/>
  <c r="M10" i="10"/>
  <c r="E10" i="10"/>
  <c r="K8" i="10"/>
  <c r="C8" i="10"/>
  <c r="N7" i="10"/>
  <c r="F7" i="10"/>
  <c r="O4" i="10"/>
  <c r="B23" i="10"/>
  <c r="O17" i="10"/>
  <c r="B30" i="10"/>
  <c r="B22" i="10"/>
  <c r="B14" i="10"/>
  <c r="B6" i="10"/>
  <c r="O30" i="10"/>
  <c r="U28" i="10"/>
  <c r="M28" i="10"/>
  <c r="E28" i="10"/>
  <c r="S16" i="10"/>
  <c r="S21" i="10"/>
  <c r="S22" i="10"/>
  <c r="S8" i="10"/>
  <c r="S29" i="10"/>
  <c r="S19" i="10"/>
  <c r="S30" i="10"/>
  <c r="K28" i="10"/>
  <c r="K11" i="10"/>
  <c r="K21" i="10"/>
  <c r="K29" i="10"/>
  <c r="C28" i="10"/>
  <c r="C27" i="10"/>
  <c r="N25" i="10"/>
  <c r="F25" i="10"/>
  <c r="T23" i="10"/>
  <c r="L23" i="10"/>
  <c r="D23" i="10"/>
  <c r="O22" i="10"/>
  <c r="U20" i="10"/>
  <c r="M20" i="10"/>
  <c r="E20" i="10"/>
  <c r="S18" i="10"/>
  <c r="K18" i="10"/>
  <c r="C18" i="10"/>
  <c r="N17" i="10"/>
  <c r="F17" i="10"/>
  <c r="T15" i="10"/>
  <c r="D15" i="10"/>
  <c r="U12" i="10"/>
  <c r="M12" i="10"/>
  <c r="E12" i="10"/>
  <c r="S10" i="10"/>
  <c r="K10" i="10"/>
  <c r="C10" i="10"/>
  <c r="F9" i="10"/>
  <c r="L7" i="10"/>
  <c r="O6" i="10"/>
  <c r="U4" i="10"/>
  <c r="M4" i="10"/>
  <c r="E4" i="10"/>
  <c r="B4" i="10"/>
  <c r="T5" i="10"/>
  <c r="T29" i="10"/>
  <c r="T21" i="10"/>
  <c r="D7" i="10"/>
  <c r="D11" i="10"/>
  <c r="D14" i="10"/>
  <c r="D8" i="10"/>
  <c r="D26" i="10"/>
  <c r="D18" i="10"/>
  <c r="D27" i="10"/>
  <c r="T18" i="10"/>
  <c r="B29" i="10"/>
  <c r="B21" i="10"/>
  <c r="N30" i="10"/>
  <c r="F30" i="10"/>
  <c r="T28" i="10"/>
  <c r="D28" i="10"/>
  <c r="O27" i="10"/>
  <c r="U25" i="10"/>
  <c r="M25" i="10"/>
  <c r="E25" i="10"/>
  <c r="S23" i="10"/>
  <c r="K23" i="10"/>
  <c r="C23" i="10"/>
  <c r="N22" i="10"/>
  <c r="F22" i="10"/>
  <c r="T20" i="10"/>
  <c r="D20" i="10"/>
  <c r="O19" i="10"/>
  <c r="U17" i="10"/>
  <c r="E17" i="10"/>
  <c r="D12" i="10"/>
  <c r="O11" i="10"/>
  <c r="M9" i="10"/>
  <c r="E9" i="10"/>
  <c r="B28" i="10"/>
  <c r="B20" i="10"/>
  <c r="U30" i="10"/>
  <c r="M30" i="10"/>
  <c r="E30" i="10"/>
  <c r="S28" i="10"/>
  <c r="N27" i="10"/>
  <c r="F27" i="10"/>
  <c r="T25" i="10"/>
  <c r="L25" i="10"/>
  <c r="D25" i="10"/>
  <c r="U22" i="10"/>
  <c r="M22" i="10"/>
  <c r="E22" i="10"/>
  <c r="S20" i="10"/>
  <c r="K20" i="10"/>
  <c r="C20" i="10"/>
  <c r="N19" i="10"/>
  <c r="O16" i="10"/>
  <c r="M14" i="10"/>
  <c r="U6" i="10"/>
  <c r="M6" i="10"/>
  <c r="E6" i="10"/>
  <c r="B15" i="10"/>
  <c r="L4" i="10"/>
  <c r="L17" i="10"/>
  <c r="L27" i="10"/>
  <c r="L6" i="10"/>
  <c r="L28" i="10"/>
  <c r="B27" i="10"/>
  <c r="B19" i="10"/>
  <c r="T30" i="10"/>
  <c r="L30" i="10"/>
  <c r="D30" i="10"/>
  <c r="O29" i="10"/>
  <c r="E27" i="10"/>
  <c r="S25" i="10"/>
  <c r="K25" i="10"/>
  <c r="C25" i="10"/>
  <c r="N24" i="10"/>
  <c r="T22" i="10"/>
  <c r="L22" i="10"/>
  <c r="D22" i="10"/>
  <c r="O21" i="10"/>
  <c r="U19" i="10"/>
  <c r="M19" i="10"/>
  <c r="E19" i="10"/>
  <c r="S17" i="10"/>
  <c r="K17" i="10"/>
  <c r="C17" i="10"/>
  <c r="N16" i="10"/>
  <c r="L14" i="10"/>
  <c r="O13" i="10"/>
  <c r="U11" i="10"/>
  <c r="M11" i="10"/>
  <c r="K9" i="10"/>
  <c r="C9" i="10"/>
  <c r="N8" i="10"/>
  <c r="D6" i="10"/>
  <c r="J4" i="10"/>
  <c r="Q22" i="10"/>
  <c r="I6" i="10"/>
  <c r="O26" i="10"/>
  <c r="F26" i="10"/>
  <c r="U26" i="10"/>
  <c r="L26" i="10"/>
  <c r="C26" i="10"/>
  <c r="G31" i="10"/>
  <c r="G29" i="10" s="1"/>
  <c r="Q30" i="10"/>
  <c r="T26" i="10"/>
  <c r="K26" i="10"/>
  <c r="P16" i="10"/>
  <c r="S26" i="10"/>
  <c r="T19" i="10"/>
  <c r="L18" i="10"/>
  <c r="D17" i="10"/>
  <c r="J14" i="10"/>
  <c r="H9" i="10"/>
  <c r="P8" i="10"/>
  <c r="J7" i="10"/>
  <c r="T6" i="10"/>
  <c r="H4" i="10"/>
  <c r="T8" i="10"/>
  <c r="P20" i="10"/>
  <c r="H19" i="10"/>
  <c r="T17" i="10"/>
  <c r="L16" i="10"/>
  <c r="D16" i="10"/>
  <c r="H14" i="10"/>
  <c r="P10" i="10"/>
  <c r="T9" i="10"/>
  <c r="T7" i="10"/>
  <c r="H7" i="10"/>
  <c r="P6" i="10"/>
  <c r="D5" i="10"/>
  <c r="D4" i="10"/>
  <c r="J24" i="10"/>
  <c r="P19" i="10"/>
  <c r="H18" i="10"/>
  <c r="T16" i="10"/>
  <c r="L15" i="10"/>
  <c r="T14" i="10"/>
  <c r="P9" i="10"/>
  <c r="P18" i="10"/>
  <c r="H17" i="10"/>
  <c r="J16" i="10"/>
  <c r="L12" i="10"/>
  <c r="L11" i="10"/>
  <c r="L10" i="10"/>
  <c r="P7" i="10"/>
  <c r="P5" i="10"/>
  <c r="P4" i="10"/>
  <c r="L20" i="10"/>
  <c r="D19" i="10"/>
  <c r="H16" i="10"/>
  <c r="L9" i="10"/>
  <c r="L5" i="10"/>
  <c r="B9" i="10"/>
  <c r="R13" i="10"/>
  <c r="R29" i="10"/>
  <c r="J29" i="10"/>
  <c r="R21" i="10"/>
  <c r="J21" i="10"/>
  <c r="J15" i="10"/>
  <c r="G13" i="10"/>
  <c r="T11" i="10"/>
  <c r="O10" i="10"/>
  <c r="D10" i="10"/>
  <c r="N9" i="10"/>
  <c r="R7" i="10"/>
  <c r="R6" i="10"/>
  <c r="O5" i="10"/>
  <c r="R26" i="10"/>
  <c r="J26" i="10"/>
  <c r="R18" i="10"/>
  <c r="J18" i="10"/>
  <c r="R15" i="10"/>
  <c r="R14" i="10"/>
  <c r="R11" i="10"/>
  <c r="D9" i="10"/>
  <c r="O8" i="10"/>
  <c r="G8" i="10"/>
  <c r="G6" i="10"/>
  <c r="T4" i="10"/>
  <c r="G4" i="10"/>
  <c r="R23" i="10"/>
  <c r="J23" i="10"/>
  <c r="J12" i="10"/>
  <c r="R4" i="10"/>
  <c r="R28" i="10"/>
  <c r="J28" i="10"/>
  <c r="R20" i="10"/>
  <c r="J20" i="10"/>
  <c r="J5" i="10"/>
  <c r="R24" i="10"/>
  <c r="R16" i="10"/>
  <c r="R25" i="10"/>
  <c r="J25" i="10"/>
  <c r="R17" i="10"/>
  <c r="J17" i="10"/>
  <c r="O14" i="10"/>
  <c r="L13" i="10"/>
  <c r="T12" i="10"/>
  <c r="T10" i="10"/>
  <c r="J10" i="10"/>
  <c r="S9" i="10"/>
  <c r="J9" i="10"/>
  <c r="R30" i="10"/>
  <c r="J30" i="10"/>
  <c r="R22" i="10"/>
  <c r="J22" i="10"/>
  <c r="J13" i="10"/>
  <c r="R12" i="10"/>
  <c r="R9" i="10"/>
  <c r="R27" i="10"/>
  <c r="J27" i="10"/>
  <c r="R19" i="10"/>
  <c r="J19" i="10"/>
  <c r="J11" i="10"/>
  <c r="R10" i="10"/>
  <c r="R8" i="10"/>
  <c r="J8" i="10"/>
  <c r="S13" i="10"/>
  <c r="K13" i="10"/>
  <c r="C13" i="10"/>
  <c r="N12" i="10"/>
  <c r="F12" i="10"/>
  <c r="Q11" i="10"/>
  <c r="I11" i="10"/>
  <c r="S5" i="10"/>
  <c r="K5" i="10"/>
  <c r="C5" i="10"/>
  <c r="N4" i="10"/>
  <c r="F4" i="10"/>
  <c r="S15" i="10"/>
  <c r="K15" i="10"/>
  <c r="C15" i="10"/>
  <c r="N14" i="10"/>
  <c r="F14" i="10"/>
  <c r="S7" i="10"/>
  <c r="K7" i="10"/>
  <c r="C7" i="10"/>
  <c r="N6" i="10"/>
  <c r="F6" i="10"/>
  <c r="Q5" i="10"/>
  <c r="I5" i="10"/>
  <c r="S12" i="10"/>
  <c r="K12" i="10"/>
  <c r="C12" i="10"/>
  <c r="N11" i="10"/>
  <c r="F11" i="10"/>
  <c r="Q10" i="10"/>
  <c r="I10" i="10"/>
  <c r="S4" i="10"/>
  <c r="K4" i="10"/>
  <c r="C4" i="10"/>
  <c r="S14" i="10"/>
  <c r="K14" i="10"/>
  <c r="C14" i="10"/>
  <c r="N13" i="10"/>
  <c r="F13" i="10"/>
  <c r="Q12" i="10"/>
  <c r="I12" i="10"/>
  <c r="S6" i="10"/>
  <c r="K6" i="10"/>
  <c r="C6" i="10"/>
  <c r="N5" i="10"/>
  <c r="F5" i="10"/>
  <c r="Q4" i="10"/>
  <c r="I4" i="10"/>
  <c r="B7" i="10"/>
  <c r="B13" i="10"/>
  <c r="B5" i="10"/>
  <c r="B12" i="10"/>
  <c r="B11" i="10"/>
  <c r="B10" i="10"/>
  <c r="G25" i="10" l="1"/>
  <c r="G28" i="10"/>
  <c r="H24" i="10"/>
  <c r="H12" i="10"/>
  <c r="G30" i="10"/>
  <c r="I9" i="10"/>
  <c r="I7" i="10"/>
  <c r="I13" i="10"/>
  <c r="H6" i="10"/>
  <c r="I14" i="10"/>
  <c r="I17" i="10"/>
  <c r="H10" i="10"/>
  <c r="H30" i="10"/>
  <c r="H13" i="10"/>
  <c r="H5" i="10"/>
  <c r="H29" i="10"/>
  <c r="I20" i="10"/>
  <c r="G17" i="10"/>
  <c r="G20" i="10"/>
  <c r="I19" i="10"/>
  <c r="I25" i="10"/>
  <c r="H23" i="10"/>
  <c r="I15" i="10"/>
  <c r="I18" i="10"/>
  <c r="H8" i="10"/>
  <c r="I8" i="10"/>
  <c r="H27" i="10"/>
  <c r="H28" i="10"/>
  <c r="H25" i="10"/>
  <c r="I22" i="10"/>
  <c r="G7" i="10"/>
  <c r="G16" i="10"/>
  <c r="G23" i="10"/>
  <c r="G19" i="10"/>
  <c r="G5" i="10"/>
  <c r="G24" i="10"/>
  <c r="G21" i="10"/>
  <c r="G9" i="10"/>
  <c r="G27" i="10"/>
  <c r="G14" i="10"/>
  <c r="G22" i="10"/>
  <c r="G12" i="10"/>
  <c r="G15" i="10"/>
  <c r="G26" i="10"/>
  <c r="G11" i="10"/>
</calcChain>
</file>

<file path=xl/sharedStrings.xml><?xml version="1.0" encoding="utf-8"?>
<sst xmlns="http://schemas.openxmlformats.org/spreadsheetml/2006/main" count="775" uniqueCount="128">
  <si>
    <t>ALCpH</t>
  </si>
  <si>
    <t>Average Labour Compensation per Hour</t>
  </si>
  <si>
    <t>CP</t>
  </si>
  <si>
    <t>Current Prices</t>
  </si>
  <si>
    <t>Year</t>
  </si>
  <si>
    <t>Whole economy</t>
  </si>
  <si>
    <t>Production</t>
  </si>
  <si>
    <t>Services</t>
  </si>
  <si>
    <t>Agriculture, forestry and fishing</t>
  </si>
  <si>
    <t>Mining and quarrying</t>
  </si>
  <si>
    <t>Manufacturing</t>
  </si>
  <si>
    <t>Electricity, gas, steam and air conditioning supply</t>
  </si>
  <si>
    <t>Water supply; sewerage, waste management and remediation activities</t>
  </si>
  <si>
    <t>Construction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</si>
  <si>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</si>
  <si>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</si>
  <si>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</si>
  <si>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</si>
  <si>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</si>
  <si>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</si>
  <si>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</si>
  <si>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</si>
  <si>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</si>
  <si>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</si>
  <si>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</si>
  <si>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Arts, entertainment and recreation</t>
  </si>
  <si>
    <t>Other service activities</t>
  </si>
  <si>
    <t>Activities of households as employers</t>
  </si>
  <si>
    <t>SIC 2007 section code</t>
  </si>
  <si>
    <t>A to T</t>
  </si>
  <si>
    <t>B to E</t>
  </si>
  <si>
    <t>G to 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</si>
  <si>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</si>
  <si>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</si>
  <si>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</si>
  <si>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</si>
  <si>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</si>
  <si>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</si>
  <si>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</si>
  <si>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</si>
  <si>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</si>
  <si>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</si>
  <si>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</si>
  <si>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</si>
  <si>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</si>
  <si>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</si>
  <si>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</si>
  <si>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</si>
  <si>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</si>
  <si>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</si>
  <si>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</si>
  <si>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</si>
  <si>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SIC 2007 division code</t>
  </si>
  <si>
    <t>01 to 98</t>
  </si>
  <si>
    <t>05 to 39</t>
  </si>
  <si>
    <t>45 to 98</t>
  </si>
  <si>
    <t>01 to 03</t>
  </si>
  <si>
    <t>05 to 09</t>
  </si>
  <si>
    <t>10 to 33</t>
  </si>
  <si>
    <t>35</t>
  </si>
  <si>
    <t>36 to 39</t>
  </si>
  <si>
    <t>41 to 43</t>
  </si>
  <si>
    <t>45 to 47</t>
  </si>
  <si>
    <t>49 to 53</t>
  </si>
  <si>
    <t>54 to 56</t>
  </si>
  <si>
    <t>58 to 63</t>
  </si>
  <si>
    <t>64 to 66</t>
  </si>
  <si>
    <t>68</t>
  </si>
  <si>
    <t>69 to 75</t>
  </si>
  <si>
    <t>77 to 82</t>
  </si>
  <si>
    <t>84</t>
  </si>
  <si>
    <t>85</t>
  </si>
  <si>
    <t>86 to 88</t>
  </si>
  <si>
    <t>90 to 93</t>
  </si>
  <si>
    <t>94 to 96</t>
  </si>
  <si>
    <t>97 to 98</t>
  </si>
  <si>
    <t>Statistical badging</t>
  </si>
  <si>
    <t>Official Statistic in development</t>
  </si>
  <si>
    <t>Whole Economy excluding imputed rental</t>
  </si>
  <si>
    <t>Agriculture forestry and fishing</t>
  </si>
  <si>
    <t>Real estate activities excluding imputed rental</t>
  </si>
  <si>
    <t>Human health and social activities</t>
  </si>
  <si>
    <t>Other service activities including households as employers</t>
  </si>
  <si>
    <t>SIC 2007 section</t>
  </si>
  <si>
    <t>A to T (excluding imputed rental)</t>
  </si>
  <si>
    <t>S and T</t>
  </si>
  <si>
    <t>SIC 2007 division</t>
  </si>
  <si>
    <t>01 to 98 (excluding 68.2)</t>
  </si>
  <si>
    <t>55 and 56</t>
  </si>
  <si>
    <t>68 (excluding 68.2)</t>
  </si>
  <si>
    <t>94 to 98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</si>
  <si>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</si>
  <si>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</si>
  <si>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</si>
  <si>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</si>
  <si>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</si>
  <si>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</si>
  <si>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</si>
  <si>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</si>
  <si>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</si>
  <si>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</si>
  <si>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</si>
  <si>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</si>
  <si>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</si>
  <si>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</si>
  <si>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</si>
  <si>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</si>
  <si>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</si>
  <si>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</si>
  <si>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</si>
  <si>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</si>
  <si>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</si>
  <si>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</si>
  <si>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</si>
  <si>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</si>
  <si>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</si>
  <si>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</si>
  <si>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</si>
  <si>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Factor</t>
  </si>
  <si>
    <t>IOPI</t>
  </si>
  <si>
    <t>Implicit Output Price Index</t>
  </si>
  <si>
    <t>Year (2019=100 on IOPI)</t>
  </si>
  <si>
    <t>Median</t>
  </si>
  <si>
    <t>Median Indexed</t>
  </si>
  <si>
    <t>Mean</t>
  </si>
  <si>
    <t>Mean Indexed</t>
  </si>
  <si>
    <t>Output pH</t>
  </si>
  <si>
    <t>Output Indexed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</si>
</sst>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164" formatCode="#,##0.0"/>
    <numFmt numFmtId="165" formatCode="###,###,##0.0"/>
    <numFmt numFmtId="166" formatCode="###,##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right"/>
    </xf>
    <xf numFmtId="0" fontId="6" fillId="0" borderId="0" xfId="0" applyFont="1" applyAlignment="1">
      <alignment horizontal="centerContinuous" wrapText="1"/>
    </xf>
    <xf numFmtId="0" fontId="5" fillId="0" borderId="0" xfId="0" applyFont="1" applyAlignment="1"/>
    <xf numFmtId="166" fontId="0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44" fontId="5" fillId="0" borderId="0" xfId="1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E6A54-2803-459E-8EC4-D25E904CC7AD}">
  <dimension ref="A1:X31"/>
  <sheetViews>
    <sheetView workbookViewId="0">
      <selection activeCell="C22" sqref="C22"/>
    </sheetView>
  </sheetViews>
  <sheetFormatPr defaultColWidth="15.7109375" defaultRowHeight="15" x14ac:dyDescent="0.25"/>
  <sheetData>
    <row r="1" spans="1:24" ht="105" x14ac:dyDescent="0.25">
      <c r="A1" s="1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</row>
    <row r="2" spans="1:24" x14ac:dyDescent="0.25">
      <c r="A2" s="3" t="s">
        <v>28</v>
      </c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4" t="s">
        <v>36</v>
      </c>
      <c r="J2" s="4" t="s">
        <v>37</v>
      </c>
      <c r="K2" s="4" t="s">
        <v>38</v>
      </c>
      <c r="L2" s="4" t="s">
        <v>39</v>
      </c>
      <c r="M2" s="4" t="s">
        <v>40</v>
      </c>
      <c r="N2" s="4" t="s">
        <v>41</v>
      </c>
      <c r="O2" s="4" t="s">
        <v>42</v>
      </c>
      <c r="P2" s="4" t="s">
        <v>43</v>
      </c>
      <c r="Q2" s="4" t="s">
        <v>44</v>
      </c>
      <c r="R2" s="4" t="s">
        <v>45</v>
      </c>
      <c r="S2" s="4" t="s">
        <v>46</v>
      </c>
      <c r="T2" s="4" t="s">
        <v>47</v>
      </c>
      <c r="U2" s="4" t="s">
        <v>48</v>
      </c>
      <c r="V2" s="4" t="s">
        <v>49</v>
      </c>
      <c r="W2" s="4" t="s">
        <v>50</v>
      </c>
      <c r="X2" s="4" t="s">
        <v>51</v>
      </c>
    </row>
    <row r="3" spans="1:24" x14ac:dyDescent="0.25">
      <c r="A3" s="3" t="s">
        <v>52</v>
      </c>
      <c r="B3" s="4" t="s">
        <v>53</v>
      </c>
      <c r="C3" s="4" t="s">
        <v>54</v>
      </c>
      <c r="D3" s="4" t="s">
        <v>55</v>
      </c>
      <c r="E3" s="4" t="s">
        <v>56</v>
      </c>
      <c r="F3" s="4" t="s">
        <v>57</v>
      </c>
      <c r="G3" s="4" t="s">
        <v>58</v>
      </c>
      <c r="H3" s="4" t="s">
        <v>59</v>
      </c>
      <c r="I3" s="4" t="s">
        <v>60</v>
      </c>
      <c r="J3" s="4" t="s">
        <v>61</v>
      </c>
      <c r="K3" s="4" t="s">
        <v>62</v>
      </c>
      <c r="L3" s="4" t="s">
        <v>63</v>
      </c>
      <c r="M3" s="4" t="s">
        <v>64</v>
      </c>
      <c r="N3" s="4" t="s">
        <v>65</v>
      </c>
      <c r="O3" s="4" t="s">
        <v>66</v>
      </c>
      <c r="P3" s="4" t="s">
        <v>67</v>
      </c>
      <c r="Q3" s="4" t="s">
        <v>68</v>
      </c>
      <c r="R3" s="4" t="s">
        <v>69</v>
      </c>
      <c r="S3" s="4" t="s">
        <v>70</v>
      </c>
      <c r="T3" s="4" t="s">
        <v>71</v>
      </c>
      <c r="U3" s="4" t="s">
        <v>72</v>
      </c>
      <c r="V3" s="4" t="s">
        <v>73</v>
      </c>
      <c r="W3" s="4" t="s">
        <v>74</v>
      </c>
      <c r="X3" s="4" t="s">
        <v>75</v>
      </c>
    </row>
    <row r="4" spans="1:24" x14ac:dyDescent="0.25">
      <c r="A4" s="3" t="s">
        <v>76</v>
      </c>
      <c r="B4" s="4" t="s">
        <v>77</v>
      </c>
      <c r="C4" s="4" t="s">
        <v>77</v>
      </c>
      <c r="D4" s="4" t="s">
        <v>77</v>
      </c>
      <c r="E4" s="4" t="s">
        <v>77</v>
      </c>
      <c r="F4" s="4" t="s">
        <v>77</v>
      </c>
      <c r="G4" s="4" t="s">
        <v>77</v>
      </c>
      <c r="H4" s="4" t="s">
        <v>77</v>
      </c>
      <c r="I4" s="4" t="s">
        <v>77</v>
      </c>
      <c r="J4" s="4" t="s">
        <v>77</v>
      </c>
      <c r="K4" s="4" t="s">
        <v>77</v>
      </c>
      <c r="L4" s="4" t="s">
        <v>77</v>
      </c>
      <c r="M4" s="4" t="s">
        <v>77</v>
      </c>
      <c r="N4" s="4" t="s">
        <v>77</v>
      </c>
      <c r="O4" s="4" t="s">
        <v>77</v>
      </c>
      <c r="P4" s="4" t="s">
        <v>77</v>
      </c>
      <c r="Q4" s="4" t="s">
        <v>77</v>
      </c>
      <c r="R4" s="4" t="s">
        <v>77</v>
      </c>
      <c r="S4" s="4" t="s">
        <v>77</v>
      </c>
      <c r="T4" s="4" t="s">
        <v>77</v>
      </c>
      <c r="U4" s="4" t="s">
        <v>77</v>
      </c>
      <c r="V4" s="4" t="s">
        <v>77</v>
      </c>
      <c r="W4" s="4" t="s">
        <v>77</v>
      </c>
      <c r="X4" s="4" t="s">
        <v>77</v>
      </c>
    </row>
    <row r="5" spans="1:24" x14ac:dyDescent="0.25">
      <c r="A5" s="3">
        <v>1997</v>
      </c>
      <c r="B5" s="10">
        <v>42.122399999999999</v>
      </c>
      <c r="C5" s="10">
        <v>42.829900000000002</v>
      </c>
      <c r="D5" s="10">
        <v>42.213200000000001</v>
      </c>
      <c r="E5" s="10"/>
      <c r="F5" s="10">
        <v>52.654800000000002</v>
      </c>
      <c r="G5" s="10">
        <v>42.289299999999997</v>
      </c>
      <c r="H5" s="10">
        <v>54.188099999999999</v>
      </c>
      <c r="I5" s="10">
        <v>46.743899999999996</v>
      </c>
      <c r="J5" s="10">
        <v>38.756399999999999</v>
      </c>
      <c r="K5" s="10">
        <v>38.421500000000002</v>
      </c>
      <c r="L5" s="10">
        <v>53.621699999999997</v>
      </c>
      <c r="M5" s="10">
        <v>40.904800000000002</v>
      </c>
      <c r="N5" s="10">
        <v>41.3063</v>
      </c>
      <c r="O5" s="10">
        <v>30.378499999999999</v>
      </c>
      <c r="P5" s="10"/>
      <c r="Q5" s="10">
        <v>39.478099999999998</v>
      </c>
      <c r="R5" s="10">
        <v>48.329700000000003</v>
      </c>
      <c r="S5" s="10">
        <v>41.8508</v>
      </c>
      <c r="T5" s="10">
        <v>52.416600000000003</v>
      </c>
      <c r="U5" s="10">
        <v>38.941600000000001</v>
      </c>
      <c r="V5" s="10">
        <v>42.479900000000001</v>
      </c>
      <c r="W5" s="10">
        <v>41.170099999999998</v>
      </c>
      <c r="X5" s="10">
        <v>59.094700000000003</v>
      </c>
    </row>
    <row r="6" spans="1:24" x14ac:dyDescent="0.25">
      <c r="A6" s="3">
        <v>1998</v>
      </c>
      <c r="B6" s="10">
        <v>43.936999999999998</v>
      </c>
      <c r="C6" s="10">
        <v>43.448399999999999</v>
      </c>
      <c r="D6" s="10">
        <v>44.205599999999997</v>
      </c>
      <c r="E6" s="10"/>
      <c r="F6" s="10">
        <v>44.753300000000003</v>
      </c>
      <c r="G6" s="10">
        <v>42.656100000000002</v>
      </c>
      <c r="H6" s="10">
        <v>57.527000000000001</v>
      </c>
      <c r="I6" s="10">
        <v>59.589399999999998</v>
      </c>
      <c r="J6" s="10">
        <v>41.523299999999999</v>
      </c>
      <c r="K6" s="10">
        <v>41.001899999999999</v>
      </c>
      <c r="L6" s="10">
        <v>55.848999999999997</v>
      </c>
      <c r="M6" s="10">
        <v>43.7029</v>
      </c>
      <c r="N6" s="10">
        <v>44.2104</v>
      </c>
      <c r="O6" s="10">
        <v>31.3279</v>
      </c>
      <c r="P6" s="10"/>
      <c r="Q6" s="10">
        <v>42.255000000000003</v>
      </c>
      <c r="R6" s="10">
        <v>48.938200000000002</v>
      </c>
      <c r="S6" s="10">
        <v>42.173000000000002</v>
      </c>
      <c r="T6" s="10">
        <v>55.6173</v>
      </c>
      <c r="U6" s="10">
        <v>40.817999999999998</v>
      </c>
      <c r="V6" s="10">
        <v>45.127400000000002</v>
      </c>
      <c r="W6" s="10">
        <v>43.9604</v>
      </c>
      <c r="X6" s="10">
        <v>64.360699999999994</v>
      </c>
    </row>
    <row r="7" spans="1:24" x14ac:dyDescent="0.25">
      <c r="A7" s="3">
        <v>1999</v>
      </c>
      <c r="B7" s="10">
        <v>47.130699999999997</v>
      </c>
      <c r="C7" s="10">
        <v>47.396799999999999</v>
      </c>
      <c r="D7" s="10">
        <v>46.853099999999998</v>
      </c>
      <c r="E7" s="10"/>
      <c r="F7" s="10">
        <v>48.777999999999999</v>
      </c>
      <c r="G7" s="10">
        <v>46.193399999999997</v>
      </c>
      <c r="H7" s="10">
        <v>69.490600000000001</v>
      </c>
      <c r="I7" s="10">
        <v>70.486400000000003</v>
      </c>
      <c r="J7" s="10">
        <v>47.186300000000003</v>
      </c>
      <c r="K7" s="10">
        <v>43.902999999999999</v>
      </c>
      <c r="L7" s="10">
        <v>56.908200000000001</v>
      </c>
      <c r="M7" s="10">
        <v>48.320599999999999</v>
      </c>
      <c r="N7" s="10">
        <v>49.172800000000002</v>
      </c>
      <c r="O7" s="10">
        <v>34.999400000000001</v>
      </c>
      <c r="P7" s="10"/>
      <c r="Q7" s="10">
        <v>46.223500000000001</v>
      </c>
      <c r="R7" s="10">
        <v>51.254199999999997</v>
      </c>
      <c r="S7" s="10">
        <v>42.866799999999998</v>
      </c>
      <c r="T7" s="10">
        <v>56.796799999999998</v>
      </c>
      <c r="U7" s="10">
        <v>43.092500000000001</v>
      </c>
      <c r="V7" s="10">
        <v>47.350299999999997</v>
      </c>
      <c r="W7" s="10">
        <v>43.094000000000001</v>
      </c>
      <c r="X7" s="10">
        <v>67.903999999999996</v>
      </c>
    </row>
    <row r="8" spans="1:24" x14ac:dyDescent="0.25">
      <c r="A8" s="3">
        <v>2000</v>
      </c>
      <c r="B8" s="10">
        <v>50.439100000000003</v>
      </c>
      <c r="C8" s="10">
        <v>50.459499999999998</v>
      </c>
      <c r="D8" s="10">
        <v>50.375399999999999</v>
      </c>
      <c r="E8" s="10"/>
      <c r="F8" s="10">
        <v>52.1785</v>
      </c>
      <c r="G8" s="10">
        <v>49.331600000000002</v>
      </c>
      <c r="H8" s="10">
        <v>73.116</v>
      </c>
      <c r="I8" s="10">
        <v>67.656999999999996</v>
      </c>
      <c r="J8" s="10">
        <v>49.378</v>
      </c>
      <c r="K8" s="10">
        <v>46.769199999999998</v>
      </c>
      <c r="L8" s="10">
        <v>57.867100000000001</v>
      </c>
      <c r="M8" s="10">
        <v>51.308300000000003</v>
      </c>
      <c r="N8" s="10">
        <v>56.091099999999997</v>
      </c>
      <c r="O8" s="10">
        <v>41.8474</v>
      </c>
      <c r="P8" s="10"/>
      <c r="Q8" s="10">
        <v>50.047600000000003</v>
      </c>
      <c r="R8" s="10">
        <v>51.340600000000002</v>
      </c>
      <c r="S8" s="10">
        <v>45.574599999999997</v>
      </c>
      <c r="T8" s="10">
        <v>59.386699999999998</v>
      </c>
      <c r="U8" s="10">
        <v>46.01</v>
      </c>
      <c r="V8" s="10">
        <v>54.356400000000001</v>
      </c>
      <c r="W8" s="10">
        <v>45.6843</v>
      </c>
      <c r="X8" s="10">
        <v>83.406300000000002</v>
      </c>
    </row>
    <row r="9" spans="1:24" x14ac:dyDescent="0.25">
      <c r="A9" s="3">
        <v>2001</v>
      </c>
      <c r="B9" s="10">
        <v>53.1372</v>
      </c>
      <c r="C9" s="10">
        <v>53.0839</v>
      </c>
      <c r="D9" s="10">
        <v>52.968899999999998</v>
      </c>
      <c r="E9" s="10"/>
      <c r="F9" s="10">
        <v>53.746400000000001</v>
      </c>
      <c r="G9" s="10">
        <v>52.2196</v>
      </c>
      <c r="H9" s="10">
        <v>62.026899999999998</v>
      </c>
      <c r="I9" s="10">
        <v>72.260400000000004</v>
      </c>
      <c r="J9" s="10">
        <v>53.1706</v>
      </c>
      <c r="K9" s="10">
        <v>48.505099999999999</v>
      </c>
      <c r="L9" s="10">
        <v>61.654000000000003</v>
      </c>
      <c r="M9" s="10">
        <v>53.7804</v>
      </c>
      <c r="N9" s="10">
        <v>58.2196</v>
      </c>
      <c r="O9" s="10">
        <v>41.745199999999997</v>
      </c>
      <c r="P9" s="10"/>
      <c r="Q9" s="10">
        <v>52.885599999999997</v>
      </c>
      <c r="R9" s="10">
        <v>54.448399999999999</v>
      </c>
      <c r="S9" s="10">
        <v>48.569499999999998</v>
      </c>
      <c r="T9" s="10">
        <v>64.094399999999993</v>
      </c>
      <c r="U9" s="10">
        <v>50.207799999999999</v>
      </c>
      <c r="V9" s="10">
        <v>54.854399999999998</v>
      </c>
      <c r="W9" s="10">
        <v>46.433</v>
      </c>
      <c r="X9" s="10">
        <v>87.308999999999997</v>
      </c>
    </row>
    <row r="10" spans="1:24" x14ac:dyDescent="0.25">
      <c r="A10" s="3">
        <v>2002</v>
      </c>
      <c r="B10" s="10">
        <v>54.600099999999998</v>
      </c>
      <c r="C10" s="10">
        <v>54.448900000000002</v>
      </c>
      <c r="D10" s="10">
        <v>54.485799999999998</v>
      </c>
      <c r="E10" s="10"/>
      <c r="F10" s="10">
        <v>56.130600000000001</v>
      </c>
      <c r="G10" s="10">
        <v>53.722700000000003</v>
      </c>
      <c r="H10" s="10">
        <v>64.330299999999994</v>
      </c>
      <c r="I10" s="10">
        <v>68.158799999999999</v>
      </c>
      <c r="J10" s="10">
        <v>55.1355</v>
      </c>
      <c r="K10" s="10">
        <v>50.023699999999998</v>
      </c>
      <c r="L10" s="10">
        <v>61.257199999999997</v>
      </c>
      <c r="M10" s="10">
        <v>53.248899999999999</v>
      </c>
      <c r="N10" s="10">
        <v>60.4634</v>
      </c>
      <c r="O10" s="10">
        <v>41.325499999999998</v>
      </c>
      <c r="P10" s="10"/>
      <c r="Q10" s="10">
        <v>56.868499999999997</v>
      </c>
      <c r="R10" s="10">
        <v>55.4938</v>
      </c>
      <c r="S10" s="10">
        <v>49.518700000000003</v>
      </c>
      <c r="T10" s="10">
        <v>65.777500000000003</v>
      </c>
      <c r="U10" s="10">
        <v>52.951099999999997</v>
      </c>
      <c r="V10" s="10">
        <v>59.9407</v>
      </c>
      <c r="W10" s="10">
        <v>48.439100000000003</v>
      </c>
      <c r="X10" s="10">
        <v>78.688199999999995</v>
      </c>
    </row>
    <row r="11" spans="1:24" x14ac:dyDescent="0.25">
      <c r="A11" s="3">
        <v>2003</v>
      </c>
      <c r="B11" s="10">
        <v>57.030799999999999</v>
      </c>
      <c r="C11" s="10">
        <v>57.853200000000001</v>
      </c>
      <c r="D11" s="10">
        <v>56.836100000000002</v>
      </c>
      <c r="E11" s="10"/>
      <c r="F11" s="10">
        <v>56.329099999999997</v>
      </c>
      <c r="G11" s="10">
        <v>57.1434</v>
      </c>
      <c r="H11" s="10">
        <v>68.885199999999998</v>
      </c>
      <c r="I11" s="10">
        <v>71.851500000000001</v>
      </c>
      <c r="J11" s="10">
        <v>58.318300000000001</v>
      </c>
      <c r="K11" s="10">
        <v>52.228200000000001</v>
      </c>
      <c r="L11" s="10">
        <v>64.850899999999996</v>
      </c>
      <c r="M11" s="10">
        <v>54.469099999999997</v>
      </c>
      <c r="N11" s="10">
        <v>63.263500000000001</v>
      </c>
      <c r="O11" s="10">
        <v>43.712200000000003</v>
      </c>
      <c r="P11" s="10"/>
      <c r="Q11" s="10">
        <v>57.147599999999997</v>
      </c>
      <c r="R11" s="10">
        <v>57.282600000000002</v>
      </c>
      <c r="S11" s="10">
        <v>52.2806</v>
      </c>
      <c r="T11" s="10">
        <v>66.593599999999995</v>
      </c>
      <c r="U11" s="10">
        <v>57.638599999999997</v>
      </c>
      <c r="V11" s="10">
        <v>65.748699999999999</v>
      </c>
      <c r="W11" s="10">
        <v>48.170200000000001</v>
      </c>
      <c r="X11" s="10">
        <v>62.189900000000002</v>
      </c>
    </row>
    <row r="12" spans="1:24" x14ac:dyDescent="0.25">
      <c r="A12" s="3">
        <v>2004</v>
      </c>
      <c r="B12" s="10">
        <v>60.232199999999999</v>
      </c>
      <c r="C12" s="10">
        <v>60.3232</v>
      </c>
      <c r="D12" s="10">
        <v>60.590699999999998</v>
      </c>
      <c r="E12" s="10"/>
      <c r="F12" s="10">
        <v>61.5991</v>
      </c>
      <c r="G12" s="10">
        <v>59.422699999999999</v>
      </c>
      <c r="H12" s="10">
        <v>76.276499999999999</v>
      </c>
      <c r="I12" s="10">
        <v>73.959500000000006</v>
      </c>
      <c r="J12" s="10">
        <v>58.343800000000002</v>
      </c>
      <c r="K12" s="10">
        <v>55.038699999999999</v>
      </c>
      <c r="L12" s="10">
        <v>69.996300000000005</v>
      </c>
      <c r="M12" s="10">
        <v>57.0931</v>
      </c>
      <c r="N12" s="10">
        <v>67.532300000000006</v>
      </c>
      <c r="O12" s="10">
        <v>52.116900000000001</v>
      </c>
      <c r="P12" s="10"/>
      <c r="Q12" s="10">
        <v>60.742600000000003</v>
      </c>
      <c r="R12" s="10">
        <v>59.0685</v>
      </c>
      <c r="S12" s="10">
        <v>55.320799999999998</v>
      </c>
      <c r="T12" s="10">
        <v>69.759399999999999</v>
      </c>
      <c r="U12" s="10">
        <v>61.619199999999999</v>
      </c>
      <c r="V12" s="10">
        <v>67.380899999999997</v>
      </c>
      <c r="W12" s="10">
        <v>53.025700000000001</v>
      </c>
      <c r="X12" s="10">
        <v>69.880200000000002</v>
      </c>
    </row>
    <row r="13" spans="1:24" x14ac:dyDescent="0.25">
      <c r="A13" s="3">
        <v>2005</v>
      </c>
      <c r="B13" s="10">
        <v>62.921399999999998</v>
      </c>
      <c r="C13" s="10">
        <v>63.8157</v>
      </c>
      <c r="D13" s="10">
        <v>63.039299999999997</v>
      </c>
      <c r="E13" s="10"/>
      <c r="F13" s="10">
        <v>66.805800000000005</v>
      </c>
      <c r="G13" s="10">
        <v>62.5852</v>
      </c>
      <c r="H13" s="10">
        <v>80.777000000000001</v>
      </c>
      <c r="I13" s="10">
        <v>80.135300000000001</v>
      </c>
      <c r="J13" s="10">
        <v>62.478499999999997</v>
      </c>
      <c r="K13" s="10">
        <v>58.041699999999999</v>
      </c>
      <c r="L13" s="10">
        <v>70.592100000000002</v>
      </c>
      <c r="M13" s="10">
        <v>60.066699999999997</v>
      </c>
      <c r="N13" s="10">
        <v>68.228099999999998</v>
      </c>
      <c r="O13" s="10">
        <v>57.071300000000001</v>
      </c>
      <c r="P13" s="10"/>
      <c r="Q13" s="10">
        <v>59.976999999999997</v>
      </c>
      <c r="R13" s="10">
        <v>59.465600000000002</v>
      </c>
      <c r="S13" s="10">
        <v>60.048699999999997</v>
      </c>
      <c r="T13" s="10">
        <v>71.578000000000003</v>
      </c>
      <c r="U13" s="10">
        <v>63.822299999999998</v>
      </c>
      <c r="V13" s="10">
        <v>69.487099999999998</v>
      </c>
      <c r="W13" s="10">
        <v>57.784999999999997</v>
      </c>
      <c r="X13" s="10">
        <v>86.972099999999998</v>
      </c>
    </row>
    <row r="14" spans="1:24" x14ac:dyDescent="0.25">
      <c r="A14" s="3">
        <v>2006</v>
      </c>
      <c r="B14" s="10">
        <v>66.222499999999997</v>
      </c>
      <c r="C14" s="10">
        <v>66.7316</v>
      </c>
      <c r="D14" s="10">
        <v>66.385800000000003</v>
      </c>
      <c r="E14" s="10"/>
      <c r="F14" s="10">
        <v>85.61</v>
      </c>
      <c r="G14" s="10">
        <v>64.859399999999994</v>
      </c>
      <c r="H14" s="10">
        <v>84.058800000000005</v>
      </c>
      <c r="I14" s="10">
        <v>82.608000000000004</v>
      </c>
      <c r="J14" s="10">
        <v>66.925200000000004</v>
      </c>
      <c r="K14" s="10">
        <v>63.501600000000003</v>
      </c>
      <c r="L14" s="10">
        <v>72.009699999999995</v>
      </c>
      <c r="M14" s="10">
        <v>62.213200000000001</v>
      </c>
      <c r="N14" s="10">
        <v>66.5274</v>
      </c>
      <c r="O14" s="10">
        <v>66.222099999999998</v>
      </c>
      <c r="P14" s="10"/>
      <c r="Q14" s="10">
        <v>64.057100000000005</v>
      </c>
      <c r="R14" s="10">
        <v>61.302900000000001</v>
      </c>
      <c r="S14" s="10">
        <v>62.293999999999997</v>
      </c>
      <c r="T14" s="10">
        <v>73.434200000000004</v>
      </c>
      <c r="U14" s="10">
        <v>67.047799999999995</v>
      </c>
      <c r="V14" s="10">
        <v>71.314499999999995</v>
      </c>
      <c r="W14" s="10">
        <v>58.954700000000003</v>
      </c>
      <c r="X14" s="10">
        <v>79.809899999999999</v>
      </c>
    </row>
    <row r="15" spans="1:24" x14ac:dyDescent="0.25">
      <c r="A15" s="3">
        <v>2007</v>
      </c>
      <c r="B15" s="10">
        <v>69.644999999999996</v>
      </c>
      <c r="C15" s="10">
        <v>70.216200000000001</v>
      </c>
      <c r="D15" s="10">
        <v>69.910799999999995</v>
      </c>
      <c r="E15" s="10"/>
      <c r="F15" s="10">
        <v>92.560199999999995</v>
      </c>
      <c r="G15" s="10">
        <v>68.076800000000006</v>
      </c>
      <c r="H15" s="10">
        <v>84.975399999999993</v>
      </c>
      <c r="I15" s="10">
        <v>89.426500000000004</v>
      </c>
      <c r="J15" s="10">
        <v>68.472499999999997</v>
      </c>
      <c r="K15" s="10">
        <v>66.001800000000003</v>
      </c>
      <c r="L15" s="10">
        <v>78.36</v>
      </c>
      <c r="M15" s="10">
        <v>65.451499999999996</v>
      </c>
      <c r="N15" s="10">
        <v>73.160799999999995</v>
      </c>
      <c r="O15" s="10">
        <v>71.969800000000006</v>
      </c>
      <c r="P15" s="10"/>
      <c r="Q15" s="10">
        <v>66.053899999999999</v>
      </c>
      <c r="R15" s="10">
        <v>65.371799999999993</v>
      </c>
      <c r="S15" s="10">
        <v>62.825400000000002</v>
      </c>
      <c r="T15" s="10">
        <v>78.880300000000005</v>
      </c>
      <c r="U15" s="10">
        <v>69.544300000000007</v>
      </c>
      <c r="V15" s="10">
        <v>68.162999999999997</v>
      </c>
      <c r="W15" s="10">
        <v>63.982300000000002</v>
      </c>
      <c r="X15" s="10">
        <v>70.223500000000001</v>
      </c>
    </row>
    <row r="16" spans="1:24" x14ac:dyDescent="0.25">
      <c r="A16" s="3">
        <v>2008</v>
      </c>
      <c r="B16" s="10">
        <v>70.394099999999995</v>
      </c>
      <c r="C16" s="10">
        <v>74.339600000000004</v>
      </c>
      <c r="D16" s="10">
        <v>70.377899999999997</v>
      </c>
      <c r="E16" s="10"/>
      <c r="F16" s="10">
        <v>86.990200000000002</v>
      </c>
      <c r="G16" s="10">
        <v>72.452500000000001</v>
      </c>
      <c r="H16" s="10">
        <v>99.218800000000002</v>
      </c>
      <c r="I16" s="10">
        <v>83.100899999999996</v>
      </c>
      <c r="J16" s="10">
        <v>66.606499999999997</v>
      </c>
      <c r="K16" s="10">
        <v>64.736400000000003</v>
      </c>
      <c r="L16" s="10">
        <v>81.7971</v>
      </c>
      <c r="M16" s="10">
        <v>64.191699999999997</v>
      </c>
      <c r="N16" s="10">
        <v>75.703500000000005</v>
      </c>
      <c r="O16" s="10">
        <v>70.486000000000004</v>
      </c>
      <c r="P16" s="10"/>
      <c r="Q16" s="10">
        <v>65.675799999999995</v>
      </c>
      <c r="R16" s="10">
        <v>65.680599999999998</v>
      </c>
      <c r="S16" s="10">
        <v>66.746300000000005</v>
      </c>
      <c r="T16" s="10">
        <v>83.250500000000002</v>
      </c>
      <c r="U16" s="10">
        <v>67.587199999999996</v>
      </c>
      <c r="V16" s="10">
        <v>69.322000000000003</v>
      </c>
      <c r="W16" s="10">
        <v>66.377200000000002</v>
      </c>
      <c r="X16" s="10">
        <v>73.220699999999994</v>
      </c>
    </row>
    <row r="17" spans="1:24" x14ac:dyDescent="0.25">
      <c r="A17" s="3">
        <v>2009</v>
      </c>
      <c r="B17" s="10">
        <v>72.058999999999997</v>
      </c>
      <c r="C17" s="10">
        <v>75.371099999999998</v>
      </c>
      <c r="D17" s="10">
        <v>72.543400000000005</v>
      </c>
      <c r="E17" s="10"/>
      <c r="F17" s="10">
        <v>92.168800000000005</v>
      </c>
      <c r="G17" s="10">
        <v>73.154600000000002</v>
      </c>
      <c r="H17" s="10">
        <v>97.6297</v>
      </c>
      <c r="I17" s="10">
        <v>85.052199999999999</v>
      </c>
      <c r="J17" s="10">
        <v>66.366799999999998</v>
      </c>
      <c r="K17" s="10">
        <v>67.989599999999996</v>
      </c>
      <c r="L17" s="10">
        <v>81.724699999999999</v>
      </c>
      <c r="M17" s="10">
        <v>65.264399999999995</v>
      </c>
      <c r="N17" s="10">
        <v>72.458100000000002</v>
      </c>
      <c r="O17" s="10">
        <v>71.641999999999996</v>
      </c>
      <c r="P17" s="10"/>
      <c r="Q17" s="10">
        <v>68.148700000000005</v>
      </c>
      <c r="R17" s="10">
        <v>66.743600000000001</v>
      </c>
      <c r="S17" s="10">
        <v>70.069699999999997</v>
      </c>
      <c r="T17" s="10">
        <v>85.912499999999994</v>
      </c>
      <c r="U17" s="10">
        <v>68.289299999999997</v>
      </c>
      <c r="V17" s="10">
        <v>78.028800000000004</v>
      </c>
      <c r="W17" s="10">
        <v>75.278499999999994</v>
      </c>
      <c r="X17" s="10">
        <v>72.463999999999999</v>
      </c>
    </row>
    <row r="18" spans="1:24" x14ac:dyDescent="0.25">
      <c r="A18" s="3">
        <v>2010</v>
      </c>
      <c r="B18" s="10">
        <v>73.475800000000007</v>
      </c>
      <c r="C18" s="10">
        <v>76.965900000000005</v>
      </c>
      <c r="D18" s="10">
        <v>73.816599999999994</v>
      </c>
      <c r="E18" s="10"/>
      <c r="F18" s="10">
        <v>88.805400000000006</v>
      </c>
      <c r="G18" s="10">
        <v>75.246399999999994</v>
      </c>
      <c r="H18" s="10">
        <v>93.820599999999999</v>
      </c>
      <c r="I18" s="10">
        <v>82.514399999999995</v>
      </c>
      <c r="J18" s="10">
        <v>69.448800000000006</v>
      </c>
      <c r="K18" s="10">
        <v>70.145899999999997</v>
      </c>
      <c r="L18" s="10">
        <v>83.282300000000006</v>
      </c>
      <c r="M18" s="10">
        <v>69.311000000000007</v>
      </c>
      <c r="N18" s="10">
        <v>72.150099999999995</v>
      </c>
      <c r="O18" s="10">
        <v>74.248500000000007</v>
      </c>
      <c r="P18" s="10"/>
      <c r="Q18" s="10">
        <v>69.719300000000004</v>
      </c>
      <c r="R18" s="10">
        <v>67.3215</v>
      </c>
      <c r="S18" s="10">
        <v>70.755600000000001</v>
      </c>
      <c r="T18" s="10">
        <v>87.161199999999994</v>
      </c>
      <c r="U18" s="10">
        <v>68.960800000000006</v>
      </c>
      <c r="V18" s="10">
        <v>80.134299999999996</v>
      </c>
      <c r="W18" s="10">
        <v>75.504300000000001</v>
      </c>
      <c r="X18" s="10">
        <v>104.1245</v>
      </c>
    </row>
    <row r="19" spans="1:24" x14ac:dyDescent="0.25">
      <c r="A19" s="3">
        <v>2011</v>
      </c>
      <c r="B19" s="10">
        <v>74.590999999999994</v>
      </c>
      <c r="C19" s="10">
        <v>78.231399999999994</v>
      </c>
      <c r="D19" s="10">
        <v>74.953000000000003</v>
      </c>
      <c r="E19" s="10"/>
      <c r="F19" s="10">
        <v>86.744799999999998</v>
      </c>
      <c r="G19" s="10">
        <v>76.970399999999998</v>
      </c>
      <c r="H19" s="10">
        <v>94.621899999999997</v>
      </c>
      <c r="I19" s="10">
        <v>76.097800000000007</v>
      </c>
      <c r="J19" s="10">
        <v>69.943100000000001</v>
      </c>
      <c r="K19" s="10">
        <v>70.835300000000004</v>
      </c>
      <c r="L19" s="10">
        <v>84.478099999999998</v>
      </c>
      <c r="M19" s="10">
        <v>72.896299999999997</v>
      </c>
      <c r="N19" s="10">
        <v>73.136399999999995</v>
      </c>
      <c r="O19" s="10">
        <v>75.164100000000005</v>
      </c>
      <c r="P19" s="10"/>
      <c r="Q19" s="10">
        <v>70.079800000000006</v>
      </c>
      <c r="R19" s="10">
        <v>67.699299999999994</v>
      </c>
      <c r="S19" s="10">
        <v>73.816299999999998</v>
      </c>
      <c r="T19" s="10">
        <v>86.938599999999994</v>
      </c>
      <c r="U19" s="10">
        <v>70.236599999999996</v>
      </c>
      <c r="V19" s="10">
        <v>81.128799999999998</v>
      </c>
      <c r="W19" s="10">
        <v>73.072199999999995</v>
      </c>
      <c r="X19" s="10">
        <v>86.011799999999994</v>
      </c>
    </row>
    <row r="20" spans="1:24" x14ac:dyDescent="0.25">
      <c r="A20" s="3">
        <v>2012</v>
      </c>
      <c r="B20" s="10">
        <v>74.409000000000006</v>
      </c>
      <c r="C20" s="10">
        <v>78.567400000000006</v>
      </c>
      <c r="D20" s="10">
        <v>74.369299999999996</v>
      </c>
      <c r="E20" s="10"/>
      <c r="F20" s="10">
        <v>82.650700000000001</v>
      </c>
      <c r="G20" s="10">
        <v>77.498500000000007</v>
      </c>
      <c r="H20" s="10">
        <v>97.798199999999994</v>
      </c>
      <c r="I20" s="10">
        <v>72.314800000000005</v>
      </c>
      <c r="J20" s="10">
        <v>69.553700000000006</v>
      </c>
      <c r="K20" s="10">
        <v>70.402600000000007</v>
      </c>
      <c r="L20" s="10">
        <v>83.781000000000006</v>
      </c>
      <c r="M20" s="10">
        <v>73.799099999999996</v>
      </c>
      <c r="N20" s="10">
        <v>74.727400000000003</v>
      </c>
      <c r="O20" s="10">
        <v>73.413200000000003</v>
      </c>
      <c r="P20" s="10"/>
      <c r="Q20" s="10">
        <v>68.550700000000006</v>
      </c>
      <c r="R20" s="10">
        <v>67.618200000000002</v>
      </c>
      <c r="S20" s="10">
        <v>74.855699999999999</v>
      </c>
      <c r="T20" s="10">
        <v>85.2774</v>
      </c>
      <c r="U20" s="10">
        <v>70.881100000000004</v>
      </c>
      <c r="V20" s="10">
        <v>80.968900000000005</v>
      </c>
      <c r="W20" s="10">
        <v>75.257300000000001</v>
      </c>
      <c r="X20" s="10">
        <v>106.795</v>
      </c>
    </row>
    <row r="21" spans="1:24" x14ac:dyDescent="0.25">
      <c r="A21" s="3">
        <v>2013</v>
      </c>
      <c r="B21" s="10">
        <v>75.854399999999998</v>
      </c>
      <c r="C21" s="10">
        <v>82.276799999999994</v>
      </c>
      <c r="D21" s="10">
        <v>75.415300000000002</v>
      </c>
      <c r="E21" s="10"/>
      <c r="F21" s="10">
        <v>80.244399999999999</v>
      </c>
      <c r="G21" s="10">
        <v>81.695499999999996</v>
      </c>
      <c r="H21" s="10">
        <v>94.681299999999993</v>
      </c>
      <c r="I21" s="10">
        <v>76.52</v>
      </c>
      <c r="J21" s="10">
        <v>71.117099999999994</v>
      </c>
      <c r="K21" s="10">
        <v>70.557000000000002</v>
      </c>
      <c r="L21" s="10">
        <v>89.102199999999996</v>
      </c>
      <c r="M21" s="10">
        <v>74.762</v>
      </c>
      <c r="N21" s="10">
        <v>73.326099999999997</v>
      </c>
      <c r="O21" s="10">
        <v>77.447599999999994</v>
      </c>
      <c r="P21" s="10"/>
      <c r="Q21" s="10">
        <v>71.207999999999998</v>
      </c>
      <c r="R21" s="10">
        <v>75.352900000000005</v>
      </c>
      <c r="S21" s="10">
        <v>74.762</v>
      </c>
      <c r="T21" s="10">
        <v>83.328699999999998</v>
      </c>
      <c r="U21" s="10">
        <v>69.083500000000001</v>
      </c>
      <c r="V21" s="10">
        <v>83.774199999999993</v>
      </c>
      <c r="W21" s="10">
        <v>75.255600000000001</v>
      </c>
      <c r="X21" s="10">
        <v>106.2516</v>
      </c>
    </row>
    <row r="22" spans="1:24" x14ac:dyDescent="0.25">
      <c r="A22" s="3">
        <v>2014</v>
      </c>
      <c r="B22" s="10">
        <v>75.627300000000005</v>
      </c>
      <c r="C22" s="10">
        <v>82.698599999999999</v>
      </c>
      <c r="D22" s="10">
        <v>75.660300000000007</v>
      </c>
      <c r="E22" s="10"/>
      <c r="F22" s="10">
        <v>88.792699999999996</v>
      </c>
      <c r="G22" s="10">
        <v>81.842600000000004</v>
      </c>
      <c r="H22" s="10">
        <v>94.630899999999997</v>
      </c>
      <c r="I22" s="10">
        <v>78.069000000000003</v>
      </c>
      <c r="J22" s="10">
        <v>69.294700000000006</v>
      </c>
      <c r="K22" s="10">
        <v>70.593699999999998</v>
      </c>
      <c r="L22" s="10">
        <v>91.081000000000003</v>
      </c>
      <c r="M22" s="10">
        <v>75.941299999999998</v>
      </c>
      <c r="N22" s="10">
        <v>71.794700000000006</v>
      </c>
      <c r="O22" s="10">
        <v>78.539900000000003</v>
      </c>
      <c r="P22" s="10"/>
      <c r="Q22" s="10">
        <v>69.719499999999996</v>
      </c>
      <c r="R22" s="10">
        <v>78.001199999999997</v>
      </c>
      <c r="S22" s="10">
        <v>76.016900000000007</v>
      </c>
      <c r="T22" s="10">
        <v>82.997299999999996</v>
      </c>
      <c r="U22" s="10">
        <v>70.661100000000005</v>
      </c>
      <c r="V22" s="10">
        <v>77.617099999999994</v>
      </c>
      <c r="W22" s="10">
        <v>73.884299999999996</v>
      </c>
      <c r="X22" s="10">
        <v>108.9436</v>
      </c>
    </row>
    <row r="23" spans="1:24" x14ac:dyDescent="0.25">
      <c r="A23" s="3">
        <v>2015</v>
      </c>
      <c r="B23" s="10">
        <v>77.1053</v>
      </c>
      <c r="C23" s="10">
        <v>82.735399999999998</v>
      </c>
      <c r="D23" s="10">
        <v>76.723200000000006</v>
      </c>
      <c r="E23" s="10"/>
      <c r="F23" s="10">
        <v>89.559200000000004</v>
      </c>
      <c r="G23" s="10">
        <v>81.683199999999999</v>
      </c>
      <c r="H23" s="10">
        <v>92.400400000000005</v>
      </c>
      <c r="I23" s="10">
        <v>81.793599999999998</v>
      </c>
      <c r="J23" s="10">
        <v>74.962199999999996</v>
      </c>
      <c r="K23" s="10">
        <v>72.7928</v>
      </c>
      <c r="L23" s="10">
        <v>88.228800000000007</v>
      </c>
      <c r="M23" s="10">
        <v>77.1327</v>
      </c>
      <c r="N23" s="10">
        <v>75.171499999999995</v>
      </c>
      <c r="O23" s="10">
        <v>82.830500000000001</v>
      </c>
      <c r="P23" s="10"/>
      <c r="Q23" s="10">
        <v>70.000399999999999</v>
      </c>
      <c r="R23" s="10">
        <v>77.180499999999995</v>
      </c>
      <c r="S23" s="10">
        <v>79.010300000000001</v>
      </c>
      <c r="T23" s="10">
        <v>82.444199999999995</v>
      </c>
      <c r="U23" s="10">
        <v>72.462100000000007</v>
      </c>
      <c r="V23" s="10">
        <v>77.998999999999995</v>
      </c>
      <c r="W23" s="10">
        <v>77.981200000000001</v>
      </c>
      <c r="X23" s="10">
        <v>118.2282</v>
      </c>
    </row>
    <row r="24" spans="1:24" x14ac:dyDescent="0.25">
      <c r="A24" s="3">
        <v>2016</v>
      </c>
      <c r="B24" s="10">
        <v>79.012900000000002</v>
      </c>
      <c r="C24" s="10">
        <v>83.932400000000001</v>
      </c>
      <c r="D24" s="10">
        <v>78.852800000000002</v>
      </c>
      <c r="E24" s="10"/>
      <c r="F24" s="10">
        <v>92.991299999999995</v>
      </c>
      <c r="G24" s="10">
        <v>83.429199999999994</v>
      </c>
      <c r="H24" s="10">
        <v>90.233400000000003</v>
      </c>
      <c r="I24" s="10">
        <v>79.979900000000001</v>
      </c>
      <c r="J24" s="10">
        <v>75.948899999999995</v>
      </c>
      <c r="K24" s="10">
        <v>75.129499999999993</v>
      </c>
      <c r="L24" s="10">
        <v>87.040199999999999</v>
      </c>
      <c r="M24" s="10">
        <v>80.401700000000005</v>
      </c>
      <c r="N24" s="10">
        <v>77.8035</v>
      </c>
      <c r="O24" s="10">
        <v>80.986900000000006</v>
      </c>
      <c r="P24" s="10"/>
      <c r="Q24" s="10">
        <v>71.469800000000006</v>
      </c>
      <c r="R24" s="10">
        <v>77.888099999999994</v>
      </c>
      <c r="S24" s="10">
        <v>86.138599999999997</v>
      </c>
      <c r="T24" s="10">
        <v>82.326099999999997</v>
      </c>
      <c r="U24" s="10">
        <v>77.121600000000001</v>
      </c>
      <c r="V24" s="10">
        <v>85.1477</v>
      </c>
      <c r="W24" s="10">
        <v>81.264200000000002</v>
      </c>
      <c r="X24" s="10">
        <v>120.2161</v>
      </c>
    </row>
    <row r="25" spans="1:24" x14ac:dyDescent="0.25">
      <c r="A25" s="3">
        <v>2017</v>
      </c>
      <c r="B25" s="10">
        <v>81.502600000000001</v>
      </c>
      <c r="C25" s="10">
        <v>85.965400000000002</v>
      </c>
      <c r="D25" s="10">
        <v>81.461100000000002</v>
      </c>
      <c r="E25" s="10"/>
      <c r="F25" s="10">
        <v>91.271199999999993</v>
      </c>
      <c r="G25" s="10">
        <v>85.965699999999998</v>
      </c>
      <c r="H25" s="10">
        <v>88.887699999999995</v>
      </c>
      <c r="I25" s="10">
        <v>81.052300000000002</v>
      </c>
      <c r="J25" s="10">
        <v>78.841300000000004</v>
      </c>
      <c r="K25" s="10">
        <v>78.886799999999994</v>
      </c>
      <c r="L25" s="10">
        <v>90.819400000000002</v>
      </c>
      <c r="M25" s="10">
        <v>83.462100000000007</v>
      </c>
      <c r="N25" s="10">
        <v>77.5077</v>
      </c>
      <c r="O25" s="10">
        <v>84.488900000000001</v>
      </c>
      <c r="P25" s="10"/>
      <c r="Q25" s="10">
        <v>77.048100000000005</v>
      </c>
      <c r="R25" s="10">
        <v>80.329499999999996</v>
      </c>
      <c r="S25" s="10">
        <v>88.842500000000001</v>
      </c>
      <c r="T25" s="10">
        <v>83.113100000000003</v>
      </c>
      <c r="U25" s="10">
        <v>78.994799999999998</v>
      </c>
      <c r="V25" s="10">
        <v>83.845299999999995</v>
      </c>
      <c r="W25" s="10">
        <v>83.897199999999998</v>
      </c>
      <c r="X25" s="10">
        <v>136.684</v>
      </c>
    </row>
    <row r="26" spans="1:24" x14ac:dyDescent="0.25">
      <c r="A26" s="3">
        <v>2018</v>
      </c>
      <c r="B26" s="10">
        <v>84.1661</v>
      </c>
      <c r="C26" s="10">
        <v>87.967500000000001</v>
      </c>
      <c r="D26" s="10">
        <v>84.110100000000003</v>
      </c>
      <c r="E26" s="10"/>
      <c r="F26" s="10">
        <v>85.509399999999999</v>
      </c>
      <c r="G26" s="10">
        <v>88.790599999999998</v>
      </c>
      <c r="H26" s="10">
        <v>83.862399999999994</v>
      </c>
      <c r="I26" s="10">
        <v>80.296499999999995</v>
      </c>
      <c r="J26" s="10">
        <v>82.626599999999996</v>
      </c>
      <c r="K26" s="10">
        <v>82.190899999999999</v>
      </c>
      <c r="L26" s="10">
        <v>90.1648</v>
      </c>
      <c r="M26" s="10">
        <v>88.639200000000002</v>
      </c>
      <c r="N26" s="10">
        <v>82.126599999999996</v>
      </c>
      <c r="O26" s="10">
        <v>84.527900000000002</v>
      </c>
      <c r="P26" s="10"/>
      <c r="Q26" s="10">
        <v>77.0428</v>
      </c>
      <c r="R26" s="10">
        <v>85.002700000000004</v>
      </c>
      <c r="S26" s="10">
        <v>90.460999999999999</v>
      </c>
      <c r="T26" s="10">
        <v>85.158299999999997</v>
      </c>
      <c r="U26" s="10">
        <v>81.909899999999993</v>
      </c>
      <c r="V26" s="10">
        <v>86.153199999999998</v>
      </c>
      <c r="W26" s="10">
        <v>87.532700000000006</v>
      </c>
      <c r="X26" s="10">
        <v>153.7681</v>
      </c>
    </row>
    <row r="27" spans="1:24" x14ac:dyDescent="0.25">
      <c r="A27" s="3">
        <v>2019</v>
      </c>
      <c r="B27" s="10">
        <v>86.456599999999995</v>
      </c>
      <c r="C27" s="10">
        <v>89.857799999999997</v>
      </c>
      <c r="D27" s="10">
        <v>86.429699999999997</v>
      </c>
      <c r="E27" s="10"/>
      <c r="F27" s="10">
        <v>86.090299999999999</v>
      </c>
      <c r="G27" s="10">
        <v>90.042000000000002</v>
      </c>
      <c r="H27" s="10">
        <v>91.066900000000004</v>
      </c>
      <c r="I27" s="10">
        <v>87.548400000000001</v>
      </c>
      <c r="J27" s="10">
        <v>85.374899999999997</v>
      </c>
      <c r="K27" s="10">
        <v>84.053899999999999</v>
      </c>
      <c r="L27" s="10">
        <v>90.852699999999999</v>
      </c>
      <c r="M27" s="10">
        <v>87.719899999999996</v>
      </c>
      <c r="N27" s="10">
        <v>84.676699999999997</v>
      </c>
      <c r="O27" s="10">
        <v>86.815899999999999</v>
      </c>
      <c r="P27" s="10"/>
      <c r="Q27" s="10">
        <v>77.553799999999995</v>
      </c>
      <c r="R27" s="10">
        <v>89.605699999999999</v>
      </c>
      <c r="S27" s="10">
        <v>93.097399999999993</v>
      </c>
      <c r="T27" s="10">
        <v>89.125500000000002</v>
      </c>
      <c r="U27" s="10">
        <v>85.884500000000003</v>
      </c>
      <c r="V27" s="10">
        <v>90.507000000000005</v>
      </c>
      <c r="W27" s="10">
        <v>87.381399999999999</v>
      </c>
      <c r="X27" s="10">
        <v>165.0925</v>
      </c>
    </row>
    <row r="28" spans="1:24" x14ac:dyDescent="0.25">
      <c r="A28" s="3">
        <v>2020</v>
      </c>
      <c r="B28" s="10">
        <v>92.41</v>
      </c>
      <c r="C28" s="10">
        <v>97.664699999999996</v>
      </c>
      <c r="D28" s="10">
        <v>92.42</v>
      </c>
      <c r="E28" s="10"/>
      <c r="F28" s="10">
        <v>89.788600000000002</v>
      </c>
      <c r="G28" s="10">
        <v>98.4619</v>
      </c>
      <c r="H28" s="10">
        <v>99.2363</v>
      </c>
      <c r="I28" s="10">
        <v>88.287000000000006</v>
      </c>
      <c r="J28" s="10">
        <v>82.949600000000004</v>
      </c>
      <c r="K28" s="10">
        <v>90.170699999999997</v>
      </c>
      <c r="L28" s="10">
        <v>94.669399999999996</v>
      </c>
      <c r="M28" s="10">
        <v>94.5184</v>
      </c>
      <c r="N28" s="10">
        <v>86.120500000000007</v>
      </c>
      <c r="O28" s="10">
        <v>89.050899999999999</v>
      </c>
      <c r="P28" s="10"/>
      <c r="Q28" s="10">
        <v>81.898799999999994</v>
      </c>
      <c r="R28" s="10">
        <v>92.334800000000001</v>
      </c>
      <c r="S28" s="10">
        <v>93.008499999999998</v>
      </c>
      <c r="T28" s="10">
        <v>102.3353</v>
      </c>
      <c r="U28" s="10">
        <v>90.442499999999995</v>
      </c>
      <c r="V28" s="10">
        <v>94.886200000000002</v>
      </c>
      <c r="W28" s="10">
        <v>97.019800000000004</v>
      </c>
      <c r="X28" s="10">
        <v>134.18039999999999</v>
      </c>
    </row>
    <row r="29" spans="1:24" x14ac:dyDescent="0.25">
      <c r="A29" s="3">
        <v>2021</v>
      </c>
      <c r="B29" s="10">
        <v>94.43</v>
      </c>
      <c r="C29" s="10">
        <v>96.61</v>
      </c>
      <c r="D29" s="10">
        <v>94.382199999999997</v>
      </c>
      <c r="E29" s="10"/>
      <c r="F29" s="10">
        <v>86.129000000000005</v>
      </c>
      <c r="G29" s="10">
        <v>97.662300000000002</v>
      </c>
      <c r="H29" s="10">
        <v>88.505499999999998</v>
      </c>
      <c r="I29" s="10">
        <v>93.579499999999996</v>
      </c>
      <c r="J29" s="10">
        <v>90.319199999999995</v>
      </c>
      <c r="K29" s="10">
        <v>92.050399999999996</v>
      </c>
      <c r="L29" s="10">
        <v>96.396699999999996</v>
      </c>
      <c r="M29" s="10">
        <v>100.64830000000001</v>
      </c>
      <c r="N29" s="10">
        <v>93.354900000000001</v>
      </c>
      <c r="O29" s="10">
        <v>93.145099999999999</v>
      </c>
      <c r="P29" s="10"/>
      <c r="Q29" s="10">
        <v>88.795900000000003</v>
      </c>
      <c r="R29" s="10">
        <v>93.478200000000001</v>
      </c>
      <c r="S29" s="10">
        <v>93.370500000000007</v>
      </c>
      <c r="T29" s="10">
        <v>97.681799999999996</v>
      </c>
      <c r="U29" s="10">
        <v>92.606700000000004</v>
      </c>
      <c r="V29" s="10">
        <v>100.13039999999999</v>
      </c>
      <c r="W29" s="10">
        <v>104.0106</v>
      </c>
      <c r="X29" s="10">
        <v>92.987799999999993</v>
      </c>
    </row>
    <row r="30" spans="1:24" x14ac:dyDescent="0.25">
      <c r="A30" s="3">
        <v>2022</v>
      </c>
      <c r="B30" s="10">
        <v>100</v>
      </c>
      <c r="C30" s="10">
        <v>100</v>
      </c>
      <c r="D30" s="10">
        <v>100</v>
      </c>
      <c r="E30" s="10"/>
      <c r="F30" s="10">
        <v>100</v>
      </c>
      <c r="G30" s="10">
        <v>100</v>
      </c>
      <c r="H30" s="10">
        <v>100</v>
      </c>
      <c r="I30" s="10">
        <v>100</v>
      </c>
      <c r="J30" s="10">
        <v>100</v>
      </c>
      <c r="K30" s="10">
        <v>100</v>
      </c>
      <c r="L30" s="10">
        <v>100</v>
      </c>
      <c r="M30" s="10">
        <v>100</v>
      </c>
      <c r="N30" s="10">
        <v>100</v>
      </c>
      <c r="O30" s="10">
        <v>100</v>
      </c>
      <c r="P30" s="10"/>
      <c r="Q30" s="10">
        <v>100</v>
      </c>
      <c r="R30" s="10">
        <v>100</v>
      </c>
      <c r="S30" s="10">
        <v>100</v>
      </c>
      <c r="T30" s="10">
        <v>100</v>
      </c>
      <c r="U30" s="10">
        <v>100</v>
      </c>
      <c r="V30" s="10">
        <v>100</v>
      </c>
      <c r="W30" s="10">
        <v>100</v>
      </c>
      <c r="X30" s="10">
        <v>100</v>
      </c>
    </row>
    <row r="31" spans="1:24" x14ac:dyDescent="0.25">
      <c r="A31" s="3">
        <v>2023</v>
      </c>
      <c r="B31" s="10">
        <v>106.8237</v>
      </c>
      <c r="C31" s="10">
        <v>108.61369999999999</v>
      </c>
      <c r="D31" s="10">
        <v>106.47499999999999</v>
      </c>
      <c r="E31" s="10"/>
      <c r="F31" s="10">
        <v>103.88379999999999</v>
      </c>
      <c r="G31" s="10">
        <v>109.42910000000001</v>
      </c>
      <c r="H31" s="10">
        <v>107.613</v>
      </c>
      <c r="I31" s="10">
        <v>101.1699</v>
      </c>
      <c r="J31" s="10">
        <v>108.4522</v>
      </c>
      <c r="K31" s="10">
        <v>108.0608</v>
      </c>
      <c r="L31" s="10">
        <v>107.4708</v>
      </c>
      <c r="M31" s="10">
        <v>109.4299</v>
      </c>
      <c r="N31" s="10">
        <v>108.608</v>
      </c>
      <c r="O31" s="10">
        <v>104.6735</v>
      </c>
      <c r="P31" s="10"/>
      <c r="Q31" s="10">
        <v>104.5622</v>
      </c>
      <c r="R31" s="10">
        <v>109.7334</v>
      </c>
      <c r="S31" s="10">
        <v>104.76300000000001</v>
      </c>
      <c r="T31" s="10">
        <v>107.0044</v>
      </c>
      <c r="U31" s="10">
        <v>104.8917</v>
      </c>
      <c r="V31" s="10">
        <v>102.7285</v>
      </c>
      <c r="W31" s="10">
        <v>100.08799999999999</v>
      </c>
      <c r="X31" s="10">
        <v>89.575400000000002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989DC-C1F1-42CF-A0EA-8635A33DC1CD}">
  <dimension ref="A1:B3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119</v>
      </c>
      <c r="B3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D9E4B-A77F-4F2A-BDB9-FB0D4BB1BD12}">
  <dimension ref="A1:X31"/>
  <sheetViews>
    <sheetView workbookViewId="0">
      <selection activeCell="A2" sqref="A2"/>
    </sheetView>
  </sheetViews>
  <sheetFormatPr defaultRowHeight="15" x14ac:dyDescent="0.25"/>
  <cols>
    <col min="1" max="24" width="15.7109375" customWidth="1"/>
  </cols>
  <sheetData>
    <row r="1" spans="1:24" ht="135" x14ac:dyDescent="0.25">
      <c r="A1" s="5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  <c r="U1" s="6" t="s">
        <v>24</v>
      </c>
      <c r="V1" s="6" t="s">
        <v>25</v>
      </c>
      <c r="W1" s="6" t="s">
        <v>26</v>
      </c>
      <c r="X1" s="6" t="s">
        <v>27</v>
      </c>
    </row>
    <row r="2" spans="1:24" x14ac:dyDescent="0.25">
      <c r="A2" s="7" t="s">
        <v>28</v>
      </c>
      <c r="B2" s="8" t="s">
        <v>29</v>
      </c>
      <c r="C2" s="8" t="s">
        <v>30</v>
      </c>
      <c r="D2" s="8" t="s">
        <v>31</v>
      </c>
      <c r="E2" s="8" t="s">
        <v>32</v>
      </c>
      <c r="F2" s="8" t="s">
        <v>33</v>
      </c>
      <c r="G2" s="8" t="s">
        <v>34</v>
      </c>
      <c r="H2" s="8" t="s">
        <v>35</v>
      </c>
      <c r="I2" s="8" t="s">
        <v>36</v>
      </c>
      <c r="J2" s="8" t="s">
        <v>37</v>
      </c>
      <c r="K2" s="8" t="s">
        <v>38</v>
      </c>
      <c r="L2" s="8" t="s">
        <v>39</v>
      </c>
      <c r="M2" s="8" t="s">
        <v>40</v>
      </c>
      <c r="N2" s="8" t="s">
        <v>41</v>
      </c>
      <c r="O2" s="8" t="s">
        <v>42</v>
      </c>
      <c r="P2" s="8" t="s">
        <v>43</v>
      </c>
      <c r="Q2" s="8" t="s">
        <v>44</v>
      </c>
      <c r="R2" s="8" t="s">
        <v>45</v>
      </c>
      <c r="S2" s="8" t="s">
        <v>46</v>
      </c>
      <c r="T2" s="8" t="s">
        <v>47</v>
      </c>
      <c r="U2" s="8" t="s">
        <v>48</v>
      </c>
      <c r="V2" s="8" t="s">
        <v>49</v>
      </c>
      <c r="W2" s="8" t="s">
        <v>50</v>
      </c>
      <c r="X2" s="8" t="s">
        <v>51</v>
      </c>
    </row>
    <row r="3" spans="1:24" x14ac:dyDescent="0.25">
      <c r="A3" s="7" t="s">
        <v>52</v>
      </c>
      <c r="B3" s="8" t="s">
        <v>53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59</v>
      </c>
      <c r="I3" s="8" t="s">
        <v>60</v>
      </c>
      <c r="J3" s="8" t="s">
        <v>61</v>
      </c>
      <c r="K3" s="8" t="s">
        <v>62</v>
      </c>
      <c r="L3" s="8" t="s">
        <v>63</v>
      </c>
      <c r="M3" s="8" t="s">
        <v>64</v>
      </c>
      <c r="N3" s="8" t="s">
        <v>65</v>
      </c>
      <c r="O3" s="8" t="s">
        <v>66</v>
      </c>
      <c r="P3" s="8" t="s">
        <v>67</v>
      </c>
      <c r="Q3" s="8" t="s">
        <v>68</v>
      </c>
      <c r="R3" s="8" t="s">
        <v>69</v>
      </c>
      <c r="S3" s="8" t="s">
        <v>70</v>
      </c>
      <c r="T3" s="8" t="s">
        <v>71</v>
      </c>
      <c r="U3" s="8" t="s">
        <v>72</v>
      </c>
      <c r="V3" s="8" t="s">
        <v>73</v>
      </c>
      <c r="W3" s="8" t="s">
        <v>74</v>
      </c>
      <c r="X3" s="8" t="s">
        <v>75</v>
      </c>
    </row>
    <row r="4" spans="1:24" x14ac:dyDescent="0.25">
      <c r="A4" s="7" t="s">
        <v>76</v>
      </c>
      <c r="B4" s="8" t="s">
        <v>77</v>
      </c>
      <c r="C4" s="8" t="s">
        <v>77</v>
      </c>
      <c r="D4" s="8" t="s">
        <v>77</v>
      </c>
      <c r="E4" s="8" t="s">
        <v>77</v>
      </c>
      <c r="F4" s="8" t="s">
        <v>77</v>
      </c>
      <c r="G4" s="8" t="s">
        <v>77</v>
      </c>
      <c r="H4" s="8" t="s">
        <v>77</v>
      </c>
      <c r="I4" s="8" t="s">
        <v>77</v>
      </c>
      <c r="J4" s="8" t="s">
        <v>77</v>
      </c>
      <c r="K4" s="8" t="s">
        <v>77</v>
      </c>
      <c r="L4" s="8" t="s">
        <v>77</v>
      </c>
      <c r="M4" s="8" t="s">
        <v>77</v>
      </c>
      <c r="N4" s="8" t="s">
        <v>77</v>
      </c>
      <c r="O4" s="8" t="s">
        <v>77</v>
      </c>
      <c r="P4" s="8" t="s">
        <v>77</v>
      </c>
      <c r="Q4" s="8" t="s">
        <v>77</v>
      </c>
      <c r="R4" s="8" t="s">
        <v>77</v>
      </c>
      <c r="S4" s="8" t="s">
        <v>77</v>
      </c>
      <c r="T4" s="8" t="s">
        <v>77</v>
      </c>
      <c r="U4" s="8" t="s">
        <v>77</v>
      </c>
      <c r="V4" s="8" t="s">
        <v>77</v>
      </c>
      <c r="W4" s="8" t="s">
        <v>77</v>
      </c>
      <c r="X4" s="8" t="s">
        <v>77</v>
      </c>
    </row>
    <row r="5" spans="1:24" x14ac:dyDescent="0.25">
      <c r="A5" s="7">
        <v>1997</v>
      </c>
      <c r="B5" s="9">
        <v>10.272399999999999</v>
      </c>
      <c r="C5" s="9">
        <v>12.107900000000001</v>
      </c>
      <c r="D5" s="9">
        <v>10.641</v>
      </c>
      <c r="E5" s="9"/>
      <c r="F5" s="9">
        <v>20.449000000000002</v>
      </c>
      <c r="G5" s="9">
        <v>11.8002</v>
      </c>
      <c r="H5" s="9">
        <v>16.028500000000001</v>
      </c>
      <c r="I5" s="9">
        <v>13.4261</v>
      </c>
      <c r="J5" s="9">
        <v>8.1625999999999994</v>
      </c>
      <c r="K5" s="9">
        <v>8.2260000000000009</v>
      </c>
      <c r="L5" s="9">
        <v>11.9032</v>
      </c>
      <c r="M5" s="9">
        <v>6.4427000000000003</v>
      </c>
      <c r="N5" s="9">
        <v>14.472899999999999</v>
      </c>
      <c r="O5" s="9">
        <v>14.200699999999999</v>
      </c>
      <c r="P5" s="9"/>
      <c r="Q5" s="9">
        <v>10.1097</v>
      </c>
      <c r="R5" s="9">
        <v>8.2135999999999996</v>
      </c>
      <c r="S5" s="9">
        <v>12.581799999999999</v>
      </c>
      <c r="T5" s="9">
        <v>14.215199999999999</v>
      </c>
      <c r="U5" s="9">
        <v>9.3833000000000002</v>
      </c>
      <c r="V5" s="9">
        <v>7.657</v>
      </c>
      <c r="W5" s="9">
        <v>8.9481999999999999</v>
      </c>
      <c r="X5" s="9">
        <v>9.3937000000000008</v>
      </c>
    </row>
    <row r="6" spans="1:24" x14ac:dyDescent="0.25">
      <c r="A6" s="7">
        <v>1998</v>
      </c>
      <c r="B6" s="9">
        <v>10.7149</v>
      </c>
      <c r="C6" s="9">
        <v>12.2828</v>
      </c>
      <c r="D6" s="9">
        <v>11.1433</v>
      </c>
      <c r="E6" s="9"/>
      <c r="F6" s="9">
        <v>17.380299999999998</v>
      </c>
      <c r="G6" s="9">
        <v>11.9026</v>
      </c>
      <c r="H6" s="9">
        <v>17.016100000000002</v>
      </c>
      <c r="I6" s="9">
        <v>17.1157</v>
      </c>
      <c r="J6" s="9">
        <v>8.7453000000000003</v>
      </c>
      <c r="K6" s="9">
        <v>8.7784999999999993</v>
      </c>
      <c r="L6" s="9">
        <v>12.3977</v>
      </c>
      <c r="M6" s="9">
        <v>6.8834</v>
      </c>
      <c r="N6" s="9">
        <v>15.490399999999999</v>
      </c>
      <c r="O6" s="9">
        <v>14.644500000000001</v>
      </c>
      <c r="P6" s="9"/>
      <c r="Q6" s="9">
        <v>10.8208</v>
      </c>
      <c r="R6" s="9">
        <v>8.3170000000000002</v>
      </c>
      <c r="S6" s="9">
        <v>12.678599999999999</v>
      </c>
      <c r="T6" s="9">
        <v>15.0832</v>
      </c>
      <c r="U6" s="9">
        <v>9.8354999999999997</v>
      </c>
      <c r="V6" s="9">
        <v>8.1341999999999999</v>
      </c>
      <c r="W6" s="9">
        <v>9.5547000000000004</v>
      </c>
      <c r="X6" s="9">
        <v>10.2308</v>
      </c>
    </row>
    <row r="7" spans="1:24" x14ac:dyDescent="0.25">
      <c r="A7" s="7">
        <v>1999</v>
      </c>
      <c r="B7" s="9">
        <v>11.4938</v>
      </c>
      <c r="C7" s="9">
        <v>13.398999999999999</v>
      </c>
      <c r="D7" s="9">
        <v>11.810600000000001</v>
      </c>
      <c r="E7" s="9"/>
      <c r="F7" s="9">
        <v>18.9434</v>
      </c>
      <c r="G7" s="9">
        <v>12.8896</v>
      </c>
      <c r="H7" s="9">
        <v>20.5549</v>
      </c>
      <c r="I7" s="9">
        <v>20.2456</v>
      </c>
      <c r="J7" s="9">
        <v>9.9380000000000006</v>
      </c>
      <c r="K7" s="9">
        <v>9.3995999999999995</v>
      </c>
      <c r="L7" s="9">
        <v>12.6328</v>
      </c>
      <c r="M7" s="9">
        <v>7.6106999999999996</v>
      </c>
      <c r="N7" s="9">
        <v>17.229099999999999</v>
      </c>
      <c r="O7" s="9">
        <v>16.360800000000001</v>
      </c>
      <c r="P7" s="9"/>
      <c r="Q7" s="9">
        <v>11.837</v>
      </c>
      <c r="R7" s="9">
        <v>8.7105999999999995</v>
      </c>
      <c r="S7" s="9">
        <v>12.8872</v>
      </c>
      <c r="T7" s="9">
        <v>15.4031</v>
      </c>
      <c r="U7" s="9">
        <v>10.3835</v>
      </c>
      <c r="V7" s="9">
        <v>8.5349000000000004</v>
      </c>
      <c r="W7" s="9">
        <v>9.3664000000000005</v>
      </c>
      <c r="X7" s="9">
        <v>10.7941</v>
      </c>
    </row>
    <row r="8" spans="1:24" x14ac:dyDescent="0.25">
      <c r="A8" s="7">
        <v>2000</v>
      </c>
      <c r="B8" s="9">
        <v>12.300599999999999</v>
      </c>
      <c r="C8" s="9">
        <v>14.264799999999999</v>
      </c>
      <c r="D8" s="9">
        <v>12.698499999999999</v>
      </c>
      <c r="E8" s="9"/>
      <c r="F8" s="9">
        <v>20.263999999999999</v>
      </c>
      <c r="G8" s="9">
        <v>13.7652</v>
      </c>
      <c r="H8" s="9">
        <v>21.627300000000002</v>
      </c>
      <c r="I8" s="9">
        <v>19.433</v>
      </c>
      <c r="J8" s="9">
        <v>10.3996</v>
      </c>
      <c r="K8" s="9">
        <v>10.013299999999999</v>
      </c>
      <c r="L8" s="9">
        <v>12.845599999999999</v>
      </c>
      <c r="M8" s="9">
        <v>8.0813000000000006</v>
      </c>
      <c r="N8" s="9">
        <v>19.653199999999998</v>
      </c>
      <c r="O8" s="9">
        <v>19.561900000000001</v>
      </c>
      <c r="P8" s="9"/>
      <c r="Q8" s="9">
        <v>12.8163</v>
      </c>
      <c r="R8" s="9">
        <v>8.7253000000000007</v>
      </c>
      <c r="S8" s="9">
        <v>13.7013</v>
      </c>
      <c r="T8" s="9">
        <v>16.105499999999999</v>
      </c>
      <c r="U8" s="9">
        <v>11.086499999999999</v>
      </c>
      <c r="V8" s="9">
        <v>9.7977000000000007</v>
      </c>
      <c r="W8" s="9">
        <v>9.9293999999999993</v>
      </c>
      <c r="X8" s="9">
        <v>13.2583</v>
      </c>
    </row>
    <row r="9" spans="1:24" x14ac:dyDescent="0.25">
      <c r="A9" s="7">
        <v>2001</v>
      </c>
      <c r="B9" s="9">
        <v>12.958600000000001</v>
      </c>
      <c r="C9" s="9">
        <v>15.0067</v>
      </c>
      <c r="D9" s="9">
        <v>13.3523</v>
      </c>
      <c r="E9" s="9"/>
      <c r="F9" s="9">
        <v>20.872900000000001</v>
      </c>
      <c r="G9" s="9">
        <v>14.571099999999999</v>
      </c>
      <c r="H9" s="9">
        <v>18.347200000000001</v>
      </c>
      <c r="I9" s="9">
        <v>20.755199999999999</v>
      </c>
      <c r="J9" s="9">
        <v>11.198399999999999</v>
      </c>
      <c r="K9" s="9">
        <v>10.3849</v>
      </c>
      <c r="L9" s="9">
        <v>13.686299999999999</v>
      </c>
      <c r="M9" s="9">
        <v>8.4707000000000008</v>
      </c>
      <c r="N9" s="9">
        <v>20.399000000000001</v>
      </c>
      <c r="O9" s="9">
        <v>19.514199999999999</v>
      </c>
      <c r="P9" s="9"/>
      <c r="Q9" s="9">
        <v>13.543100000000001</v>
      </c>
      <c r="R9" s="9">
        <v>9.2533999999999992</v>
      </c>
      <c r="S9" s="9">
        <v>14.601699999999999</v>
      </c>
      <c r="T9" s="9">
        <v>17.382200000000001</v>
      </c>
      <c r="U9" s="9">
        <v>12.098000000000001</v>
      </c>
      <c r="V9" s="9">
        <v>9.8874999999999993</v>
      </c>
      <c r="W9" s="9">
        <v>10.0921</v>
      </c>
      <c r="X9" s="9">
        <v>13.8787</v>
      </c>
    </row>
    <row r="10" spans="1:24" x14ac:dyDescent="0.25">
      <c r="A10" s="7">
        <v>2002</v>
      </c>
      <c r="B10" s="9">
        <v>13.315300000000001</v>
      </c>
      <c r="C10" s="9">
        <v>15.3926</v>
      </c>
      <c r="D10" s="9">
        <v>13.7347</v>
      </c>
      <c r="E10" s="9"/>
      <c r="F10" s="9">
        <v>21.7988</v>
      </c>
      <c r="G10" s="9">
        <v>14.990500000000001</v>
      </c>
      <c r="H10" s="9">
        <v>19.028500000000001</v>
      </c>
      <c r="I10" s="9">
        <v>19.577100000000002</v>
      </c>
      <c r="J10" s="9">
        <v>11.6122</v>
      </c>
      <c r="K10" s="9">
        <v>10.710100000000001</v>
      </c>
      <c r="L10" s="9">
        <v>13.5982</v>
      </c>
      <c r="M10" s="9">
        <v>8.3870000000000005</v>
      </c>
      <c r="N10" s="9">
        <v>21.185199999999998</v>
      </c>
      <c r="O10" s="9">
        <v>19.318000000000001</v>
      </c>
      <c r="P10" s="9"/>
      <c r="Q10" s="9">
        <v>14.563000000000001</v>
      </c>
      <c r="R10" s="9">
        <v>9.4311000000000007</v>
      </c>
      <c r="S10" s="9">
        <v>14.887</v>
      </c>
      <c r="T10" s="9">
        <v>17.8386</v>
      </c>
      <c r="U10" s="9">
        <v>12.759</v>
      </c>
      <c r="V10" s="9">
        <v>10.8043</v>
      </c>
      <c r="W10" s="9">
        <v>10.5281</v>
      </c>
      <c r="X10" s="9">
        <v>12.5083</v>
      </c>
    </row>
    <row r="11" spans="1:24" x14ac:dyDescent="0.25">
      <c r="A11" s="7">
        <v>2003</v>
      </c>
      <c r="B11" s="9">
        <v>13.908099999999999</v>
      </c>
      <c r="C11" s="9">
        <v>16.355</v>
      </c>
      <c r="D11" s="9">
        <v>14.327199999999999</v>
      </c>
      <c r="E11" s="9"/>
      <c r="F11" s="9">
        <v>21.875900000000001</v>
      </c>
      <c r="G11" s="9">
        <v>15.945</v>
      </c>
      <c r="H11" s="9">
        <v>20.375800000000002</v>
      </c>
      <c r="I11" s="9">
        <v>20.637699999999999</v>
      </c>
      <c r="J11" s="9">
        <v>12.282500000000001</v>
      </c>
      <c r="K11" s="9">
        <v>11.1821</v>
      </c>
      <c r="L11" s="9">
        <v>14.395899999999999</v>
      </c>
      <c r="M11" s="9">
        <v>8.5792000000000002</v>
      </c>
      <c r="N11" s="9">
        <v>22.1663</v>
      </c>
      <c r="O11" s="9">
        <v>20.433700000000002</v>
      </c>
      <c r="P11" s="9"/>
      <c r="Q11" s="9">
        <v>14.634499999999999</v>
      </c>
      <c r="R11" s="9">
        <v>9.7350999999999992</v>
      </c>
      <c r="S11" s="9">
        <v>15.7173</v>
      </c>
      <c r="T11" s="9">
        <v>18.059899999999999</v>
      </c>
      <c r="U11" s="9">
        <v>13.888500000000001</v>
      </c>
      <c r="V11" s="9">
        <v>11.8512</v>
      </c>
      <c r="W11" s="9">
        <v>10.4697</v>
      </c>
      <c r="X11" s="9">
        <v>9.8857999999999997</v>
      </c>
    </row>
    <row r="12" spans="1:24" x14ac:dyDescent="0.25">
      <c r="A12" s="7">
        <v>2004</v>
      </c>
      <c r="B12" s="9">
        <v>14.688800000000001</v>
      </c>
      <c r="C12" s="9">
        <v>17.0533</v>
      </c>
      <c r="D12" s="9">
        <v>15.2736</v>
      </c>
      <c r="E12" s="9"/>
      <c r="F12" s="9">
        <v>23.922599999999999</v>
      </c>
      <c r="G12" s="9">
        <v>16.581</v>
      </c>
      <c r="H12" s="9">
        <v>22.562100000000001</v>
      </c>
      <c r="I12" s="9">
        <v>21.243200000000002</v>
      </c>
      <c r="J12" s="9">
        <v>12.2879</v>
      </c>
      <c r="K12" s="9">
        <v>11.783799999999999</v>
      </c>
      <c r="L12" s="9">
        <v>15.5381</v>
      </c>
      <c r="M12" s="9">
        <v>8.9924999999999997</v>
      </c>
      <c r="N12" s="9">
        <v>23.661999999999999</v>
      </c>
      <c r="O12" s="9">
        <v>24.3626</v>
      </c>
      <c r="P12" s="9"/>
      <c r="Q12" s="9">
        <v>15.555099999999999</v>
      </c>
      <c r="R12" s="9">
        <v>10.038600000000001</v>
      </c>
      <c r="S12" s="9">
        <v>16.6313</v>
      </c>
      <c r="T12" s="9">
        <v>18.918500000000002</v>
      </c>
      <c r="U12" s="9">
        <v>14.8477</v>
      </c>
      <c r="V12" s="9">
        <v>12.1454</v>
      </c>
      <c r="W12" s="9">
        <v>11.525</v>
      </c>
      <c r="X12" s="9">
        <v>11.1082</v>
      </c>
    </row>
    <row r="13" spans="1:24" x14ac:dyDescent="0.25">
      <c r="A13" s="7">
        <v>2005</v>
      </c>
      <c r="B13" s="9">
        <v>15.3446</v>
      </c>
      <c r="C13" s="9">
        <v>18.040600000000001</v>
      </c>
      <c r="D13" s="9">
        <v>15.8908</v>
      </c>
      <c r="E13" s="9"/>
      <c r="F13" s="9">
        <v>25.944600000000001</v>
      </c>
      <c r="G13" s="9">
        <v>17.4635</v>
      </c>
      <c r="H13" s="9">
        <v>23.8934</v>
      </c>
      <c r="I13" s="9">
        <v>23.017099999999999</v>
      </c>
      <c r="J13" s="9">
        <v>13.1587</v>
      </c>
      <c r="K13" s="9">
        <v>12.4267</v>
      </c>
      <c r="L13" s="9">
        <v>15.670400000000001</v>
      </c>
      <c r="M13" s="9">
        <v>9.4608000000000008</v>
      </c>
      <c r="N13" s="9">
        <v>23.9057</v>
      </c>
      <c r="O13" s="9">
        <v>26.6785</v>
      </c>
      <c r="P13" s="9"/>
      <c r="Q13" s="9">
        <v>15.3591</v>
      </c>
      <c r="R13" s="9">
        <v>10.1061</v>
      </c>
      <c r="S13" s="9">
        <v>18.052700000000002</v>
      </c>
      <c r="T13" s="9">
        <v>19.4117</v>
      </c>
      <c r="U13" s="9">
        <v>15.378500000000001</v>
      </c>
      <c r="V13" s="9">
        <v>12.525</v>
      </c>
      <c r="W13" s="9">
        <v>12.5594</v>
      </c>
      <c r="X13" s="9">
        <v>13.825100000000001</v>
      </c>
    </row>
    <row r="14" spans="1:24" x14ac:dyDescent="0.25">
      <c r="A14" s="7">
        <v>2006</v>
      </c>
      <c r="B14" s="9">
        <v>16.149699999999999</v>
      </c>
      <c r="C14" s="9">
        <v>18.864899999999999</v>
      </c>
      <c r="D14" s="9">
        <v>16.734400000000001</v>
      </c>
      <c r="E14" s="9"/>
      <c r="F14" s="9">
        <v>33.247399999999999</v>
      </c>
      <c r="G14" s="9">
        <v>18.097999999999999</v>
      </c>
      <c r="H14" s="9">
        <v>24.864100000000001</v>
      </c>
      <c r="I14" s="9">
        <v>23.7273</v>
      </c>
      <c r="J14" s="9">
        <v>14.0953</v>
      </c>
      <c r="K14" s="9">
        <v>13.595700000000001</v>
      </c>
      <c r="L14" s="9">
        <v>15.985099999999999</v>
      </c>
      <c r="M14" s="9">
        <v>9.7988999999999997</v>
      </c>
      <c r="N14" s="9">
        <v>23.309899999999999</v>
      </c>
      <c r="O14" s="9">
        <v>30.956099999999999</v>
      </c>
      <c r="P14" s="9"/>
      <c r="Q14" s="9">
        <v>16.4039</v>
      </c>
      <c r="R14" s="9">
        <v>10.4183</v>
      </c>
      <c r="S14" s="9">
        <v>18.727699999999999</v>
      </c>
      <c r="T14" s="9">
        <v>19.915099999999999</v>
      </c>
      <c r="U14" s="9">
        <v>16.155799999999999</v>
      </c>
      <c r="V14" s="9">
        <v>12.8544</v>
      </c>
      <c r="W14" s="9">
        <v>12.813700000000001</v>
      </c>
      <c r="X14" s="9">
        <v>12.6866</v>
      </c>
    </row>
    <row r="15" spans="1:24" x14ac:dyDescent="0.25">
      <c r="A15" s="7">
        <v>2007</v>
      </c>
      <c r="B15" s="9">
        <v>16.984300000000001</v>
      </c>
      <c r="C15" s="9">
        <v>19.850000000000001</v>
      </c>
      <c r="D15" s="9">
        <v>17.623000000000001</v>
      </c>
      <c r="E15" s="9"/>
      <c r="F15" s="9">
        <v>35.946599999999997</v>
      </c>
      <c r="G15" s="9">
        <v>18.995799999999999</v>
      </c>
      <c r="H15" s="9">
        <v>25.135200000000001</v>
      </c>
      <c r="I15" s="9">
        <v>25.6858</v>
      </c>
      <c r="J15" s="9">
        <v>14.421099999999999</v>
      </c>
      <c r="K15" s="9">
        <v>14.131</v>
      </c>
      <c r="L15" s="9">
        <v>17.3948</v>
      </c>
      <c r="M15" s="9">
        <v>10.308999999999999</v>
      </c>
      <c r="N15" s="9">
        <v>25.6341</v>
      </c>
      <c r="O15" s="9">
        <v>33.642899999999997</v>
      </c>
      <c r="P15" s="9"/>
      <c r="Q15" s="9">
        <v>16.915299999999998</v>
      </c>
      <c r="R15" s="9">
        <v>11.1098</v>
      </c>
      <c r="S15" s="9">
        <v>18.887499999999999</v>
      </c>
      <c r="T15" s="9">
        <v>21.391999999999999</v>
      </c>
      <c r="U15" s="9">
        <v>16.757300000000001</v>
      </c>
      <c r="V15" s="9">
        <v>12.2864</v>
      </c>
      <c r="W15" s="9">
        <v>13.9064</v>
      </c>
      <c r="X15" s="9">
        <v>11.162800000000001</v>
      </c>
    </row>
    <row r="16" spans="1:24" x14ac:dyDescent="0.25">
      <c r="A16" s="7">
        <v>2008</v>
      </c>
      <c r="B16" s="9">
        <v>17.167000000000002</v>
      </c>
      <c r="C16" s="9">
        <v>21.015699999999999</v>
      </c>
      <c r="D16" s="9">
        <v>17.7407</v>
      </c>
      <c r="E16" s="9"/>
      <c r="F16" s="9">
        <v>33.7834</v>
      </c>
      <c r="G16" s="9">
        <v>20.216799999999999</v>
      </c>
      <c r="H16" s="9">
        <v>29.348299999999998</v>
      </c>
      <c r="I16" s="9">
        <v>23.8689</v>
      </c>
      <c r="J16" s="9">
        <v>14.0281</v>
      </c>
      <c r="K16" s="9">
        <v>13.860099999999999</v>
      </c>
      <c r="L16" s="9">
        <v>18.157699999999998</v>
      </c>
      <c r="M16" s="9">
        <v>10.1105</v>
      </c>
      <c r="N16" s="9">
        <v>26.524999999999999</v>
      </c>
      <c r="O16" s="9">
        <v>32.949300000000001</v>
      </c>
      <c r="P16" s="9"/>
      <c r="Q16" s="9">
        <v>16.8184</v>
      </c>
      <c r="R16" s="9">
        <v>11.1623</v>
      </c>
      <c r="S16" s="9">
        <v>20.066199999999998</v>
      </c>
      <c r="T16" s="9">
        <v>22.577200000000001</v>
      </c>
      <c r="U16" s="9">
        <v>16.285699999999999</v>
      </c>
      <c r="V16" s="9">
        <v>12.4953</v>
      </c>
      <c r="W16" s="9">
        <v>14.4269</v>
      </c>
      <c r="X16" s="9">
        <v>11.639200000000001</v>
      </c>
    </row>
    <row r="17" spans="1:24" x14ac:dyDescent="0.25">
      <c r="A17" s="7">
        <v>2009</v>
      </c>
      <c r="B17" s="9">
        <v>17.573</v>
      </c>
      <c r="C17" s="9">
        <v>21.307300000000001</v>
      </c>
      <c r="D17" s="9">
        <v>18.2866</v>
      </c>
      <c r="E17" s="9"/>
      <c r="F17" s="9">
        <v>35.794600000000003</v>
      </c>
      <c r="G17" s="9">
        <v>20.412700000000001</v>
      </c>
      <c r="H17" s="9">
        <v>28.878299999999999</v>
      </c>
      <c r="I17" s="9">
        <v>24.429300000000001</v>
      </c>
      <c r="J17" s="9">
        <v>13.9777</v>
      </c>
      <c r="K17" s="9">
        <v>14.5566</v>
      </c>
      <c r="L17" s="9">
        <v>18.1417</v>
      </c>
      <c r="M17" s="9">
        <v>10.279500000000001</v>
      </c>
      <c r="N17" s="9">
        <v>25.387899999999998</v>
      </c>
      <c r="O17" s="9">
        <v>33.489699999999999</v>
      </c>
      <c r="P17" s="9"/>
      <c r="Q17" s="9">
        <v>17.451699999999999</v>
      </c>
      <c r="R17" s="9">
        <v>11.343</v>
      </c>
      <c r="S17" s="9">
        <v>21.0654</v>
      </c>
      <c r="T17" s="9">
        <v>23.299099999999999</v>
      </c>
      <c r="U17" s="9">
        <v>16.454899999999999</v>
      </c>
      <c r="V17" s="9">
        <v>14.0647</v>
      </c>
      <c r="W17" s="9">
        <v>16.361599999999999</v>
      </c>
      <c r="X17" s="9">
        <v>11.5189</v>
      </c>
    </row>
    <row r="18" spans="1:24" x14ac:dyDescent="0.25">
      <c r="A18" s="7">
        <v>2010</v>
      </c>
      <c r="B18" s="9">
        <v>17.918500000000002</v>
      </c>
      <c r="C18" s="9">
        <v>21.758099999999999</v>
      </c>
      <c r="D18" s="9">
        <v>18.607600000000001</v>
      </c>
      <c r="E18" s="9"/>
      <c r="F18" s="9">
        <v>34.488300000000002</v>
      </c>
      <c r="G18" s="9">
        <v>20.996400000000001</v>
      </c>
      <c r="H18" s="9">
        <v>27.7516</v>
      </c>
      <c r="I18" s="9">
        <v>23.700399999999998</v>
      </c>
      <c r="J18" s="9">
        <v>14.626799999999999</v>
      </c>
      <c r="K18" s="9">
        <v>15.0182</v>
      </c>
      <c r="L18" s="9">
        <v>18.487400000000001</v>
      </c>
      <c r="M18" s="9">
        <v>10.9168</v>
      </c>
      <c r="N18" s="9">
        <v>25.279900000000001</v>
      </c>
      <c r="O18" s="9">
        <v>34.708199999999998</v>
      </c>
      <c r="P18" s="9"/>
      <c r="Q18" s="9">
        <v>17.853899999999999</v>
      </c>
      <c r="R18" s="9">
        <v>11.4412</v>
      </c>
      <c r="S18" s="9">
        <v>21.271599999999999</v>
      </c>
      <c r="T18" s="9">
        <v>23.637799999999999</v>
      </c>
      <c r="U18" s="9">
        <v>16.616700000000002</v>
      </c>
      <c r="V18" s="9">
        <v>14.4442</v>
      </c>
      <c r="W18" s="9">
        <v>16.410699999999999</v>
      </c>
      <c r="X18" s="9">
        <v>16.5517</v>
      </c>
    </row>
    <row r="19" spans="1:24" x14ac:dyDescent="0.25">
      <c r="A19" s="7">
        <v>2011</v>
      </c>
      <c r="B19" s="9">
        <v>18.1905</v>
      </c>
      <c r="C19" s="9">
        <v>22.1159</v>
      </c>
      <c r="D19" s="9">
        <v>18.893999999999998</v>
      </c>
      <c r="E19" s="9"/>
      <c r="F19" s="9">
        <v>33.688099999999999</v>
      </c>
      <c r="G19" s="9">
        <v>21.477399999999999</v>
      </c>
      <c r="H19" s="9">
        <v>27.988600000000002</v>
      </c>
      <c r="I19" s="9">
        <v>21.857399999999998</v>
      </c>
      <c r="J19" s="9">
        <v>14.7309</v>
      </c>
      <c r="K19" s="9">
        <v>15.165800000000001</v>
      </c>
      <c r="L19" s="9">
        <v>18.7529</v>
      </c>
      <c r="M19" s="9">
        <v>11.4815</v>
      </c>
      <c r="N19" s="9">
        <v>25.625499999999999</v>
      </c>
      <c r="O19" s="9">
        <v>35.136099999999999</v>
      </c>
      <c r="P19" s="9"/>
      <c r="Q19" s="9">
        <v>17.946200000000001</v>
      </c>
      <c r="R19" s="9">
        <v>11.5054</v>
      </c>
      <c r="S19" s="9">
        <v>22.191700000000001</v>
      </c>
      <c r="T19" s="9">
        <v>23.577400000000001</v>
      </c>
      <c r="U19" s="9">
        <v>16.924099999999999</v>
      </c>
      <c r="V19" s="9">
        <v>14.6234</v>
      </c>
      <c r="W19" s="9">
        <v>15.882099999999999</v>
      </c>
      <c r="X19" s="9">
        <v>13.672499999999999</v>
      </c>
    </row>
    <row r="20" spans="1:24" x14ac:dyDescent="0.25">
      <c r="A20" s="7">
        <v>2012</v>
      </c>
      <c r="B20" s="9">
        <v>18.146100000000001</v>
      </c>
      <c r="C20" s="9">
        <v>22.210899999999999</v>
      </c>
      <c r="D20" s="9">
        <v>18.7469</v>
      </c>
      <c r="E20" s="9"/>
      <c r="F20" s="9">
        <v>32.098100000000002</v>
      </c>
      <c r="G20" s="9">
        <v>21.6248</v>
      </c>
      <c r="H20" s="9">
        <v>28.928100000000001</v>
      </c>
      <c r="I20" s="9">
        <v>20.770800000000001</v>
      </c>
      <c r="J20" s="9">
        <v>14.6488</v>
      </c>
      <c r="K20" s="9">
        <v>15.0732</v>
      </c>
      <c r="L20" s="9">
        <v>18.598099999999999</v>
      </c>
      <c r="M20" s="9">
        <v>11.623699999999999</v>
      </c>
      <c r="N20" s="9">
        <v>26.183</v>
      </c>
      <c r="O20" s="9">
        <v>34.317700000000002</v>
      </c>
      <c r="P20" s="9"/>
      <c r="Q20" s="9">
        <v>17.5547</v>
      </c>
      <c r="R20" s="9">
        <v>11.4916</v>
      </c>
      <c r="S20" s="9">
        <v>22.504200000000001</v>
      </c>
      <c r="T20" s="9">
        <v>23.126899999999999</v>
      </c>
      <c r="U20" s="9">
        <v>17.0794</v>
      </c>
      <c r="V20" s="9">
        <v>14.5946</v>
      </c>
      <c r="W20" s="9">
        <v>16.356999999999999</v>
      </c>
      <c r="X20" s="9">
        <v>16.976199999999999</v>
      </c>
    </row>
    <row r="21" spans="1:24" x14ac:dyDescent="0.25">
      <c r="A21" s="7">
        <v>2013</v>
      </c>
      <c r="B21" s="9">
        <v>18.4986</v>
      </c>
      <c r="C21" s="9">
        <v>23.259499999999999</v>
      </c>
      <c r="D21" s="9">
        <v>19.0105</v>
      </c>
      <c r="E21" s="9"/>
      <c r="F21" s="9">
        <v>31.163599999999999</v>
      </c>
      <c r="G21" s="9">
        <v>22.7959</v>
      </c>
      <c r="H21" s="9">
        <v>28.0061</v>
      </c>
      <c r="I21" s="9">
        <v>21.9786</v>
      </c>
      <c r="J21" s="9">
        <v>14.9781</v>
      </c>
      <c r="K21" s="9">
        <v>15.106199999999999</v>
      </c>
      <c r="L21" s="9">
        <v>19.779399999999999</v>
      </c>
      <c r="M21" s="9">
        <v>11.775399999999999</v>
      </c>
      <c r="N21" s="9">
        <v>25.692</v>
      </c>
      <c r="O21" s="9">
        <v>36.203600000000002</v>
      </c>
      <c r="P21" s="9"/>
      <c r="Q21" s="9">
        <v>18.235099999999999</v>
      </c>
      <c r="R21" s="9">
        <v>12.806100000000001</v>
      </c>
      <c r="S21" s="9">
        <v>22.475999999999999</v>
      </c>
      <c r="T21" s="9">
        <v>22.598400000000002</v>
      </c>
      <c r="U21" s="9">
        <v>16.6463</v>
      </c>
      <c r="V21" s="9">
        <v>15.100300000000001</v>
      </c>
      <c r="W21" s="9">
        <v>16.3567</v>
      </c>
      <c r="X21" s="9">
        <v>16.889800000000001</v>
      </c>
    </row>
    <row r="22" spans="1:24" x14ac:dyDescent="0.25">
      <c r="A22" s="7">
        <v>2014</v>
      </c>
      <c r="B22" s="9">
        <v>18.443200000000001</v>
      </c>
      <c r="C22" s="9">
        <v>23.378799999999998</v>
      </c>
      <c r="D22" s="9">
        <v>19.072299999999998</v>
      </c>
      <c r="E22" s="9"/>
      <c r="F22" s="9">
        <v>34.483400000000003</v>
      </c>
      <c r="G22" s="9">
        <v>22.837</v>
      </c>
      <c r="H22" s="9">
        <v>27.991299999999999</v>
      </c>
      <c r="I22" s="9">
        <v>22.4236</v>
      </c>
      <c r="J22" s="9">
        <v>14.5943</v>
      </c>
      <c r="K22" s="9">
        <v>15.114100000000001</v>
      </c>
      <c r="L22" s="9">
        <v>20.218599999999999</v>
      </c>
      <c r="M22" s="9">
        <v>11.9611</v>
      </c>
      <c r="N22" s="9">
        <v>25.1554</v>
      </c>
      <c r="O22" s="9">
        <v>36.714199999999998</v>
      </c>
      <c r="P22" s="9"/>
      <c r="Q22" s="9">
        <v>17.853999999999999</v>
      </c>
      <c r="R22" s="9">
        <v>13.2562</v>
      </c>
      <c r="S22" s="9">
        <v>22.853300000000001</v>
      </c>
      <c r="T22" s="9">
        <v>22.508500000000002</v>
      </c>
      <c r="U22" s="9">
        <v>17.026399999999999</v>
      </c>
      <c r="V22" s="9">
        <v>13.990500000000001</v>
      </c>
      <c r="W22" s="9">
        <v>16.058599999999998</v>
      </c>
      <c r="X22" s="9">
        <v>17.317699999999999</v>
      </c>
    </row>
    <row r="23" spans="1:24" x14ac:dyDescent="0.25">
      <c r="A23" s="7">
        <v>2015</v>
      </c>
      <c r="B23" s="9">
        <v>18.803699999999999</v>
      </c>
      <c r="C23" s="9">
        <v>23.389199999999999</v>
      </c>
      <c r="D23" s="9">
        <v>19.340299999999999</v>
      </c>
      <c r="E23" s="9"/>
      <c r="F23" s="9">
        <v>34.781100000000002</v>
      </c>
      <c r="G23" s="9">
        <v>22.7925</v>
      </c>
      <c r="H23" s="9">
        <v>27.331499999999998</v>
      </c>
      <c r="I23" s="9">
        <v>23.493400000000001</v>
      </c>
      <c r="J23" s="9">
        <v>15.788</v>
      </c>
      <c r="K23" s="9">
        <v>15.584899999999999</v>
      </c>
      <c r="L23" s="9">
        <v>19.5855</v>
      </c>
      <c r="M23" s="9">
        <v>12.1488</v>
      </c>
      <c r="N23" s="9">
        <v>26.3386</v>
      </c>
      <c r="O23" s="9">
        <v>38.719900000000003</v>
      </c>
      <c r="P23" s="9"/>
      <c r="Q23" s="9">
        <v>17.925899999999999</v>
      </c>
      <c r="R23" s="9">
        <v>13.1167</v>
      </c>
      <c r="S23" s="9">
        <v>23.7532</v>
      </c>
      <c r="T23" s="9">
        <v>22.358499999999999</v>
      </c>
      <c r="U23" s="9">
        <v>17.4604</v>
      </c>
      <c r="V23" s="9">
        <v>14.0593</v>
      </c>
      <c r="W23" s="9">
        <v>16.949100000000001</v>
      </c>
      <c r="X23" s="9">
        <v>18.793600000000001</v>
      </c>
    </row>
    <row r="24" spans="1:24" x14ac:dyDescent="0.25">
      <c r="A24" s="7">
        <v>2016</v>
      </c>
      <c r="B24" s="9">
        <v>19.268899999999999</v>
      </c>
      <c r="C24" s="9">
        <v>23.727599999999999</v>
      </c>
      <c r="D24" s="9">
        <v>19.877099999999999</v>
      </c>
      <c r="E24" s="9"/>
      <c r="F24" s="9">
        <v>36.113999999999997</v>
      </c>
      <c r="G24" s="9">
        <v>23.279699999999998</v>
      </c>
      <c r="H24" s="9">
        <v>26.6905</v>
      </c>
      <c r="I24" s="9">
        <v>22.9724</v>
      </c>
      <c r="J24" s="9">
        <v>15.995699999999999</v>
      </c>
      <c r="K24" s="9">
        <v>16.0852</v>
      </c>
      <c r="L24" s="9">
        <v>19.3216</v>
      </c>
      <c r="M24" s="9">
        <v>12.6637</v>
      </c>
      <c r="N24" s="9">
        <v>27.2608</v>
      </c>
      <c r="O24" s="9">
        <v>37.8581</v>
      </c>
      <c r="P24" s="9"/>
      <c r="Q24" s="9">
        <v>18.302199999999999</v>
      </c>
      <c r="R24" s="9">
        <v>13.237</v>
      </c>
      <c r="S24" s="9">
        <v>25.8962</v>
      </c>
      <c r="T24" s="9">
        <v>22.326499999999999</v>
      </c>
      <c r="U24" s="9">
        <v>18.583100000000002</v>
      </c>
      <c r="V24" s="9">
        <v>15.347899999999999</v>
      </c>
      <c r="W24" s="9">
        <v>17.662600000000001</v>
      </c>
      <c r="X24" s="9">
        <v>19.1096</v>
      </c>
    </row>
    <row r="25" spans="1:24" x14ac:dyDescent="0.25">
      <c r="A25" s="7">
        <v>2017</v>
      </c>
      <c r="B25" s="9">
        <v>19.876000000000001</v>
      </c>
      <c r="C25" s="9">
        <v>24.302299999999999</v>
      </c>
      <c r="D25" s="9">
        <v>20.534600000000001</v>
      </c>
      <c r="E25" s="9"/>
      <c r="F25" s="9">
        <v>35.445999999999998</v>
      </c>
      <c r="G25" s="9">
        <v>23.987400000000001</v>
      </c>
      <c r="H25" s="9">
        <v>26.292400000000001</v>
      </c>
      <c r="I25" s="9">
        <v>23.2805</v>
      </c>
      <c r="J25" s="9">
        <v>16.604900000000001</v>
      </c>
      <c r="K25" s="9">
        <v>16.889700000000001</v>
      </c>
      <c r="L25" s="9">
        <v>20.160599999999999</v>
      </c>
      <c r="M25" s="9">
        <v>13.1457</v>
      </c>
      <c r="N25" s="9">
        <v>27.1571</v>
      </c>
      <c r="O25" s="9">
        <v>39.495100000000001</v>
      </c>
      <c r="P25" s="9"/>
      <c r="Q25" s="9">
        <v>19.730699999999999</v>
      </c>
      <c r="R25" s="9">
        <v>13.651899999999999</v>
      </c>
      <c r="S25" s="9">
        <v>26.709099999999999</v>
      </c>
      <c r="T25" s="9">
        <v>22.54</v>
      </c>
      <c r="U25" s="9">
        <v>19.034500000000001</v>
      </c>
      <c r="V25" s="9">
        <v>15.113099999999999</v>
      </c>
      <c r="W25" s="9">
        <v>18.2349</v>
      </c>
      <c r="X25" s="9">
        <v>21.727399999999999</v>
      </c>
    </row>
    <row r="26" spans="1:24" x14ac:dyDescent="0.25">
      <c r="A26" s="7">
        <v>2018</v>
      </c>
      <c r="B26" s="9">
        <v>20.525600000000001</v>
      </c>
      <c r="C26" s="9">
        <v>24.868300000000001</v>
      </c>
      <c r="D26" s="9">
        <v>21.202300000000001</v>
      </c>
      <c r="E26" s="9"/>
      <c r="F26" s="9">
        <v>33.208300000000001</v>
      </c>
      <c r="G26" s="9">
        <v>24.775700000000001</v>
      </c>
      <c r="H26" s="9">
        <v>24.806000000000001</v>
      </c>
      <c r="I26" s="9">
        <v>23.063400000000001</v>
      </c>
      <c r="J26" s="9">
        <v>17.402200000000001</v>
      </c>
      <c r="K26" s="9">
        <v>17.597100000000001</v>
      </c>
      <c r="L26" s="9">
        <v>20.0153</v>
      </c>
      <c r="M26" s="9">
        <v>13.9611</v>
      </c>
      <c r="N26" s="9">
        <v>28.775500000000001</v>
      </c>
      <c r="O26" s="9">
        <v>39.513399999999997</v>
      </c>
      <c r="P26" s="9"/>
      <c r="Q26" s="9">
        <v>19.729299999999999</v>
      </c>
      <c r="R26" s="9">
        <v>14.446099999999999</v>
      </c>
      <c r="S26" s="9">
        <v>27.195699999999999</v>
      </c>
      <c r="T26" s="9">
        <v>23.0946</v>
      </c>
      <c r="U26" s="9">
        <v>19.736899999999999</v>
      </c>
      <c r="V26" s="9">
        <v>15.5291</v>
      </c>
      <c r="W26" s="9">
        <v>19.025099999999998</v>
      </c>
      <c r="X26" s="9">
        <v>24.443100000000001</v>
      </c>
    </row>
    <row r="27" spans="1:24" x14ac:dyDescent="0.25">
      <c r="A27" s="7">
        <v>2019</v>
      </c>
      <c r="B27" s="9">
        <v>21.084199999999999</v>
      </c>
      <c r="C27" s="9">
        <v>25.4026</v>
      </c>
      <c r="D27" s="9">
        <v>21.786999999999999</v>
      </c>
      <c r="E27" s="9"/>
      <c r="F27" s="9">
        <v>33.433900000000001</v>
      </c>
      <c r="G27" s="9">
        <v>25.1249</v>
      </c>
      <c r="H27" s="9">
        <v>26.937000000000001</v>
      </c>
      <c r="I27" s="9">
        <v>25.1463</v>
      </c>
      <c r="J27" s="9">
        <v>17.981000000000002</v>
      </c>
      <c r="K27" s="9">
        <v>17.995899999999999</v>
      </c>
      <c r="L27" s="9">
        <v>20.167899999999999</v>
      </c>
      <c r="M27" s="9">
        <v>13.8163</v>
      </c>
      <c r="N27" s="9">
        <v>29.669</v>
      </c>
      <c r="O27" s="9">
        <v>40.582900000000002</v>
      </c>
      <c r="P27" s="9"/>
      <c r="Q27" s="9">
        <v>19.860199999999999</v>
      </c>
      <c r="R27" s="9">
        <v>15.228400000000001</v>
      </c>
      <c r="S27" s="9">
        <v>27.988299999999999</v>
      </c>
      <c r="T27" s="9">
        <v>24.170500000000001</v>
      </c>
      <c r="U27" s="9">
        <v>20.694600000000001</v>
      </c>
      <c r="V27" s="9">
        <v>16.3139</v>
      </c>
      <c r="W27" s="9">
        <v>18.9922</v>
      </c>
      <c r="X27" s="9">
        <v>26.243200000000002</v>
      </c>
    </row>
    <row r="28" spans="1:24" x14ac:dyDescent="0.25">
      <c r="A28" s="7">
        <v>2020</v>
      </c>
      <c r="B28" s="9">
        <v>22.536000000000001</v>
      </c>
      <c r="C28" s="9">
        <v>27.6096</v>
      </c>
      <c r="D28" s="9">
        <v>23.2971</v>
      </c>
      <c r="E28" s="9"/>
      <c r="F28" s="9">
        <v>34.870199999999997</v>
      </c>
      <c r="G28" s="9">
        <v>27.474299999999999</v>
      </c>
      <c r="H28" s="9">
        <v>29.3535</v>
      </c>
      <c r="I28" s="9">
        <v>25.3584</v>
      </c>
      <c r="J28" s="9">
        <v>17.470199999999998</v>
      </c>
      <c r="K28" s="9">
        <v>19.305499999999999</v>
      </c>
      <c r="L28" s="9">
        <v>21.0152</v>
      </c>
      <c r="M28" s="9">
        <v>14.8871</v>
      </c>
      <c r="N28" s="9">
        <v>30.174900000000001</v>
      </c>
      <c r="O28" s="9">
        <v>41.627699999999997</v>
      </c>
      <c r="P28" s="9"/>
      <c r="Q28" s="9">
        <v>20.972899999999999</v>
      </c>
      <c r="R28" s="9">
        <v>15.6922</v>
      </c>
      <c r="S28" s="9">
        <v>27.961600000000001</v>
      </c>
      <c r="T28" s="9">
        <v>27.7529</v>
      </c>
      <c r="U28" s="9">
        <v>21.792899999999999</v>
      </c>
      <c r="V28" s="9">
        <v>17.103200000000001</v>
      </c>
      <c r="W28" s="9">
        <v>21.0871</v>
      </c>
      <c r="X28" s="9">
        <v>21.3294</v>
      </c>
    </row>
    <row r="29" spans="1:24" x14ac:dyDescent="0.25">
      <c r="A29" s="7">
        <v>2021</v>
      </c>
      <c r="B29" s="9">
        <v>23.028600000000001</v>
      </c>
      <c r="C29" s="9">
        <v>27.311499999999999</v>
      </c>
      <c r="D29" s="9">
        <v>23.791699999999999</v>
      </c>
      <c r="E29" s="9"/>
      <c r="F29" s="9">
        <v>33.448999999999998</v>
      </c>
      <c r="G29" s="9">
        <v>27.251200000000001</v>
      </c>
      <c r="H29" s="9">
        <v>26.179400000000001</v>
      </c>
      <c r="I29" s="9">
        <v>26.878599999999999</v>
      </c>
      <c r="J29" s="9">
        <v>19.022300000000001</v>
      </c>
      <c r="K29" s="9">
        <v>19.707999999999998</v>
      </c>
      <c r="L29" s="9">
        <v>21.398599999999998</v>
      </c>
      <c r="M29" s="9">
        <v>15.852600000000001</v>
      </c>
      <c r="N29" s="9">
        <v>32.709699999999998</v>
      </c>
      <c r="O29" s="9">
        <v>43.541600000000003</v>
      </c>
      <c r="P29" s="9"/>
      <c r="Q29" s="9">
        <v>22.739100000000001</v>
      </c>
      <c r="R29" s="9">
        <v>15.8865</v>
      </c>
      <c r="S29" s="9">
        <v>28.070399999999999</v>
      </c>
      <c r="T29" s="9">
        <v>26.4909</v>
      </c>
      <c r="U29" s="9">
        <v>22.314399999999999</v>
      </c>
      <c r="V29" s="9">
        <v>18.048500000000001</v>
      </c>
      <c r="W29" s="9">
        <v>22.6065</v>
      </c>
      <c r="X29" s="9">
        <v>14.7814</v>
      </c>
    </row>
    <row r="30" spans="1:24" x14ac:dyDescent="0.25">
      <c r="A30" s="7">
        <v>2022</v>
      </c>
      <c r="B30" s="9">
        <v>24.387</v>
      </c>
      <c r="C30" s="9">
        <v>28.2698</v>
      </c>
      <c r="D30" s="9">
        <v>25.207799999999999</v>
      </c>
      <c r="E30" s="9"/>
      <c r="F30" s="9">
        <v>38.835900000000002</v>
      </c>
      <c r="G30" s="9">
        <v>27.903500000000001</v>
      </c>
      <c r="H30" s="9">
        <v>29.5794</v>
      </c>
      <c r="I30" s="9">
        <v>28.722799999999999</v>
      </c>
      <c r="J30" s="9">
        <v>21.061199999999999</v>
      </c>
      <c r="K30" s="9">
        <v>21.41</v>
      </c>
      <c r="L30" s="9">
        <v>22.198499999999999</v>
      </c>
      <c r="M30" s="9">
        <v>15.750500000000001</v>
      </c>
      <c r="N30" s="9">
        <v>35.037999999999997</v>
      </c>
      <c r="O30" s="9">
        <v>46.745899999999999</v>
      </c>
      <c r="P30" s="9"/>
      <c r="Q30" s="9">
        <v>25.6083</v>
      </c>
      <c r="R30" s="9">
        <v>16.994900000000001</v>
      </c>
      <c r="S30" s="9">
        <v>30.063400000000001</v>
      </c>
      <c r="T30" s="9">
        <v>27.119599999999998</v>
      </c>
      <c r="U30" s="9">
        <v>24.0959</v>
      </c>
      <c r="V30" s="9">
        <v>18.024999999999999</v>
      </c>
      <c r="W30" s="9">
        <v>21.7348</v>
      </c>
      <c r="X30" s="9">
        <v>15.896100000000001</v>
      </c>
    </row>
    <row r="31" spans="1:24" x14ac:dyDescent="0.25">
      <c r="A31" s="7">
        <v>2023</v>
      </c>
      <c r="B31" s="9">
        <v>26.051100000000002</v>
      </c>
      <c r="C31" s="9">
        <v>30.704899999999999</v>
      </c>
      <c r="D31" s="9">
        <v>26.84</v>
      </c>
      <c r="E31" s="9"/>
      <c r="F31" s="9">
        <v>40.344200000000001</v>
      </c>
      <c r="G31" s="9">
        <v>30.534500000000001</v>
      </c>
      <c r="H31" s="9">
        <v>31.831299999999999</v>
      </c>
      <c r="I31" s="9">
        <v>29.058800000000002</v>
      </c>
      <c r="J31" s="9">
        <v>22.8414</v>
      </c>
      <c r="K31" s="9">
        <v>23.1358</v>
      </c>
      <c r="L31" s="9">
        <v>23.8569</v>
      </c>
      <c r="M31" s="9">
        <v>17.235800000000001</v>
      </c>
      <c r="N31" s="9">
        <v>38.054000000000002</v>
      </c>
      <c r="O31" s="9">
        <v>48.930599999999998</v>
      </c>
      <c r="P31" s="9"/>
      <c r="Q31" s="9">
        <v>26.776599999999998</v>
      </c>
      <c r="R31" s="9">
        <v>18.649000000000001</v>
      </c>
      <c r="S31" s="9">
        <v>31.4954</v>
      </c>
      <c r="T31" s="9">
        <v>29.019200000000001</v>
      </c>
      <c r="U31" s="9">
        <v>25.2746</v>
      </c>
      <c r="V31" s="9">
        <v>18.5168</v>
      </c>
      <c r="W31" s="9">
        <v>21.753900000000002</v>
      </c>
      <c r="X31" s="9">
        <v>14.239000000000001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DE1F3-D8CE-48D4-8E04-125CA2C3D678}">
  <dimension ref="A1:U31"/>
  <sheetViews>
    <sheetView topLeftCell="A4" workbookViewId="0">
      <selection activeCell="B5" sqref="B5:B27"/>
    </sheetView>
  </sheetViews>
  <sheetFormatPr defaultColWidth="15.7109375" defaultRowHeight="15" x14ac:dyDescent="0.25"/>
  <sheetData>
    <row r="1" spans="1:21" ht="67.5" x14ac:dyDescent="0.25">
      <c r="A1" s="7" t="s">
        <v>4</v>
      </c>
      <c r="B1" s="12" t="s">
        <v>78</v>
      </c>
      <c r="C1" s="12" t="s">
        <v>79</v>
      </c>
      <c r="D1" s="12" t="s">
        <v>9</v>
      </c>
      <c r="E1" s="12" t="s">
        <v>10</v>
      </c>
      <c r="F1" s="12" t="s">
        <v>11</v>
      </c>
      <c r="G1" s="12" t="s">
        <v>12</v>
      </c>
      <c r="H1" s="12" t="s">
        <v>13</v>
      </c>
      <c r="I1" s="12" t="s">
        <v>14</v>
      </c>
      <c r="J1" s="12" t="s">
        <v>15</v>
      </c>
      <c r="K1" s="12" t="s">
        <v>16</v>
      </c>
      <c r="L1" s="12" t="s">
        <v>17</v>
      </c>
      <c r="M1" s="12" t="s">
        <v>18</v>
      </c>
      <c r="N1" s="12" t="s">
        <v>80</v>
      </c>
      <c r="O1" s="12" t="s">
        <v>20</v>
      </c>
      <c r="P1" s="12" t="s">
        <v>21</v>
      </c>
      <c r="Q1" s="12" t="s">
        <v>22</v>
      </c>
      <c r="R1" s="12" t="s">
        <v>23</v>
      </c>
      <c r="S1" s="12" t="s">
        <v>81</v>
      </c>
      <c r="T1" s="12" t="s">
        <v>25</v>
      </c>
      <c r="U1" s="12" t="s">
        <v>82</v>
      </c>
    </row>
    <row r="2" spans="1:21" ht="27" x14ac:dyDescent="0.25">
      <c r="A2" s="7" t="s">
        <v>83</v>
      </c>
      <c r="B2" s="12" t="s">
        <v>84</v>
      </c>
      <c r="C2" s="12" t="s">
        <v>32</v>
      </c>
      <c r="D2" s="12" t="s">
        <v>33</v>
      </c>
      <c r="E2" s="12" t="s">
        <v>34</v>
      </c>
      <c r="F2" s="12" t="s">
        <v>35</v>
      </c>
      <c r="G2" s="12" t="s">
        <v>36</v>
      </c>
      <c r="H2" s="12" t="s">
        <v>37</v>
      </c>
      <c r="I2" s="12" t="s">
        <v>38</v>
      </c>
      <c r="J2" s="12" t="s">
        <v>39</v>
      </c>
      <c r="K2" s="12" t="s">
        <v>40</v>
      </c>
      <c r="L2" s="12" t="s">
        <v>41</v>
      </c>
      <c r="M2" s="12" t="s">
        <v>42</v>
      </c>
      <c r="N2" s="12" t="s">
        <v>43</v>
      </c>
      <c r="O2" s="12" t="s">
        <v>44</v>
      </c>
      <c r="P2" s="12" t="s">
        <v>45</v>
      </c>
      <c r="Q2" s="12" t="s">
        <v>46</v>
      </c>
      <c r="R2" s="12" t="s">
        <v>47</v>
      </c>
      <c r="S2" s="12" t="s">
        <v>48</v>
      </c>
      <c r="T2" s="12" t="s">
        <v>49</v>
      </c>
      <c r="U2" s="12" t="s">
        <v>85</v>
      </c>
    </row>
    <row r="3" spans="1:21" ht="27" x14ac:dyDescent="0.25">
      <c r="A3" s="7" t="s">
        <v>86</v>
      </c>
      <c r="B3" s="12" t="s">
        <v>87</v>
      </c>
      <c r="C3" s="12" t="s">
        <v>56</v>
      </c>
      <c r="D3" s="12" t="s">
        <v>57</v>
      </c>
      <c r="E3" s="12" t="s">
        <v>58</v>
      </c>
      <c r="F3" s="12" t="s">
        <v>59</v>
      </c>
      <c r="G3" s="12" t="s">
        <v>60</v>
      </c>
      <c r="H3" s="12" t="s">
        <v>61</v>
      </c>
      <c r="I3" s="12" t="s">
        <v>62</v>
      </c>
      <c r="J3" s="12" t="s">
        <v>63</v>
      </c>
      <c r="K3" s="12" t="s">
        <v>88</v>
      </c>
      <c r="L3" s="12" t="s">
        <v>65</v>
      </c>
      <c r="M3" s="12" t="s">
        <v>66</v>
      </c>
      <c r="N3" s="12" t="s">
        <v>89</v>
      </c>
      <c r="O3" s="12" t="s">
        <v>68</v>
      </c>
      <c r="P3" s="12" t="s">
        <v>69</v>
      </c>
      <c r="Q3" s="12" t="s">
        <v>70</v>
      </c>
      <c r="R3" s="12" t="s">
        <v>71</v>
      </c>
      <c r="S3" s="12" t="s">
        <v>72</v>
      </c>
      <c r="T3" s="12" t="s">
        <v>73</v>
      </c>
      <c r="U3" s="12" t="s">
        <v>90</v>
      </c>
    </row>
    <row r="4" spans="1:21" ht="27" x14ac:dyDescent="0.25">
      <c r="A4" s="7" t="s">
        <v>76</v>
      </c>
      <c r="B4" s="12" t="s">
        <v>77</v>
      </c>
      <c r="C4" s="12" t="s">
        <v>77</v>
      </c>
      <c r="D4" s="12" t="s">
        <v>77</v>
      </c>
      <c r="E4" s="12" t="s">
        <v>77</v>
      </c>
      <c r="F4" s="12" t="s">
        <v>77</v>
      </c>
      <c r="G4" s="12" t="s">
        <v>77</v>
      </c>
      <c r="H4" s="12" t="s">
        <v>77</v>
      </c>
      <c r="I4" s="12" t="s">
        <v>77</v>
      </c>
      <c r="J4" s="12" t="s">
        <v>77</v>
      </c>
      <c r="K4" s="12" t="s">
        <v>77</v>
      </c>
      <c r="L4" s="12" t="s">
        <v>77</v>
      </c>
      <c r="M4" s="12" t="s">
        <v>77</v>
      </c>
      <c r="N4" s="12" t="s">
        <v>77</v>
      </c>
      <c r="O4" s="12" t="s">
        <v>77</v>
      </c>
      <c r="P4" s="12" t="s">
        <v>77</v>
      </c>
      <c r="Q4" s="12" t="s">
        <v>77</v>
      </c>
      <c r="R4" s="12" t="s">
        <v>77</v>
      </c>
      <c r="S4" s="12" t="s">
        <v>77</v>
      </c>
      <c r="T4" s="12" t="s">
        <v>77</v>
      </c>
      <c r="U4" s="12" t="s">
        <v>77</v>
      </c>
    </row>
    <row r="5" spans="1:21" x14ac:dyDescent="0.25">
      <c r="A5" s="13" t="s">
        <v>91</v>
      </c>
      <c r="B5" s="11">
        <v>74.250461207275791</v>
      </c>
      <c r="C5" s="11"/>
      <c r="D5" s="11">
        <v>370.46297613500963</v>
      </c>
      <c r="E5" s="11">
        <v>40.104712477259604</v>
      </c>
      <c r="F5" s="11">
        <v>125.4211045060847</v>
      </c>
      <c r="G5" s="11">
        <v>162.1057861086835</v>
      </c>
      <c r="H5" s="11">
        <v>99.22672006139706</v>
      </c>
      <c r="I5" s="11">
        <v>83.416571795217195</v>
      </c>
      <c r="J5" s="11">
        <v>94.398541451314131</v>
      </c>
      <c r="K5" s="11">
        <v>114.4076698382505</v>
      </c>
      <c r="L5" s="11">
        <v>12.413974661087559</v>
      </c>
      <c r="M5" s="11">
        <v>71.062827413901715</v>
      </c>
      <c r="N5" s="11"/>
      <c r="O5" s="11">
        <v>82.659460404314842</v>
      </c>
      <c r="P5" s="11">
        <v>94.054741196983457</v>
      </c>
      <c r="Q5" s="11">
        <v>81.645049615025471</v>
      </c>
      <c r="R5" s="11">
        <v>131.2070142969869</v>
      </c>
      <c r="S5" s="11">
        <v>118.59007988714259</v>
      </c>
      <c r="T5" s="11">
        <v>134.73522410412369</v>
      </c>
      <c r="U5" s="11">
        <v>120.8715583479766</v>
      </c>
    </row>
    <row r="6" spans="1:21" x14ac:dyDescent="0.25">
      <c r="A6" s="13" t="s">
        <v>92</v>
      </c>
      <c r="B6" s="11">
        <v>76.397966684717673</v>
      </c>
      <c r="C6" s="11"/>
      <c r="D6" s="11">
        <v>336.68291204239068</v>
      </c>
      <c r="E6" s="11">
        <v>41.983994801391127</v>
      </c>
      <c r="F6" s="11">
        <v>138.10661893003541</v>
      </c>
      <c r="G6" s="11">
        <v>169.29858663837649</v>
      </c>
      <c r="H6" s="11">
        <v>101.5829052366205</v>
      </c>
      <c r="I6" s="11">
        <v>80.221913034166121</v>
      </c>
      <c r="J6" s="11">
        <v>100.0264657039704</v>
      </c>
      <c r="K6" s="11">
        <v>116.29525122330951</v>
      </c>
      <c r="L6" s="11">
        <v>15.33321192051894</v>
      </c>
      <c r="M6" s="11">
        <v>72.923728760862645</v>
      </c>
      <c r="N6" s="11"/>
      <c r="O6" s="11">
        <v>85.204613221732203</v>
      </c>
      <c r="P6" s="11">
        <v>91.032248963676821</v>
      </c>
      <c r="Q6" s="11">
        <v>83.06414618951915</v>
      </c>
      <c r="R6" s="11">
        <v>134.30501392458831</v>
      </c>
      <c r="S6" s="11">
        <v>120.74106709721541</v>
      </c>
      <c r="T6" s="11">
        <v>124.9427041009377</v>
      </c>
      <c r="U6" s="11">
        <v>120.9258835113376</v>
      </c>
    </row>
    <row r="7" spans="1:21" x14ac:dyDescent="0.25">
      <c r="A7" s="13" t="s">
        <v>93</v>
      </c>
      <c r="B7" s="11">
        <v>78.127457606955062</v>
      </c>
      <c r="C7" s="11"/>
      <c r="D7" s="11">
        <v>322.63588400683773</v>
      </c>
      <c r="E7" s="11">
        <v>46.199871022536797</v>
      </c>
      <c r="F7" s="11">
        <v>194.02829178908311</v>
      </c>
      <c r="G7" s="11">
        <v>164.0277432372979</v>
      </c>
      <c r="H7" s="11">
        <v>107.1059345024632</v>
      </c>
      <c r="I7" s="11">
        <v>78.131675900836058</v>
      </c>
      <c r="J7" s="11">
        <v>102.3841669497923</v>
      </c>
      <c r="K7" s="11">
        <v>118.7717965402971</v>
      </c>
      <c r="L7" s="11">
        <v>18.02597941354065</v>
      </c>
      <c r="M7" s="11">
        <v>70.356798792067963</v>
      </c>
      <c r="N7" s="11"/>
      <c r="O7" s="11">
        <v>86.026997585739366</v>
      </c>
      <c r="P7" s="11">
        <v>87.492516599755632</v>
      </c>
      <c r="Q7" s="11">
        <v>80.218403601437657</v>
      </c>
      <c r="R7" s="11">
        <v>129.98447884787561</v>
      </c>
      <c r="S7" s="11">
        <v>118.0879524501855</v>
      </c>
      <c r="T7" s="11">
        <v>120.2233212482079</v>
      </c>
      <c r="U7" s="11">
        <v>112.48976913453529</v>
      </c>
    </row>
    <row r="8" spans="1:21" x14ac:dyDescent="0.25">
      <c r="A8" s="13" t="s">
        <v>94</v>
      </c>
      <c r="B8" s="11">
        <v>81.762303200825698</v>
      </c>
      <c r="C8" s="11"/>
      <c r="D8" s="11">
        <v>299.39087923258472</v>
      </c>
      <c r="E8" s="11">
        <v>50.329903648348733</v>
      </c>
      <c r="F8" s="11">
        <v>164.41293747637431</v>
      </c>
      <c r="G8" s="11">
        <v>163.4301004282506</v>
      </c>
      <c r="H8" s="11">
        <v>105.6018649493793</v>
      </c>
      <c r="I8" s="11">
        <v>85.531381736968086</v>
      </c>
      <c r="J8" s="11">
        <v>104.76845788238769</v>
      </c>
      <c r="K8" s="11">
        <v>117.7526288420288</v>
      </c>
      <c r="L8" s="11">
        <v>22.998402507058302</v>
      </c>
      <c r="M8" s="11">
        <v>74.366737151362727</v>
      </c>
      <c r="N8" s="11"/>
      <c r="O8" s="11">
        <v>87.806488488158053</v>
      </c>
      <c r="P8" s="11">
        <v>84.946938500487519</v>
      </c>
      <c r="Q8" s="11">
        <v>80.206203993907778</v>
      </c>
      <c r="R8" s="11">
        <v>127.79779551045959</v>
      </c>
      <c r="S8" s="11">
        <v>120.31091743375291</v>
      </c>
      <c r="T8" s="11">
        <v>119.1204953723981</v>
      </c>
      <c r="U8" s="11">
        <v>111.52683906389071</v>
      </c>
    </row>
    <row r="9" spans="1:21" x14ac:dyDescent="0.25">
      <c r="A9" s="13" t="s">
        <v>95</v>
      </c>
      <c r="B9" s="11">
        <v>83.127482076315914</v>
      </c>
      <c r="C9" s="11"/>
      <c r="D9" s="11">
        <v>282.18471244940253</v>
      </c>
      <c r="E9" s="11">
        <v>54.770960080308882</v>
      </c>
      <c r="F9" s="11">
        <v>210.9931565409704</v>
      </c>
      <c r="G9" s="11">
        <v>161.18567022825059</v>
      </c>
      <c r="H9" s="11">
        <v>104.1833634916844</v>
      </c>
      <c r="I9" s="11">
        <v>83.652486882822473</v>
      </c>
      <c r="J9" s="11">
        <v>100.3815516112971</v>
      </c>
      <c r="K9" s="11">
        <v>115.9735715132534</v>
      </c>
      <c r="L9" s="11">
        <v>24.647652442014241</v>
      </c>
      <c r="M9" s="11">
        <v>71.756168732291741</v>
      </c>
      <c r="N9" s="11"/>
      <c r="O9" s="11">
        <v>88.461994968067344</v>
      </c>
      <c r="P9" s="11">
        <v>85.925178625520076</v>
      </c>
      <c r="Q9" s="11">
        <v>82.732415808678368</v>
      </c>
      <c r="R9" s="11">
        <v>127.0227786202838</v>
      </c>
      <c r="S9" s="11">
        <v>128.00787098923681</v>
      </c>
      <c r="T9" s="11">
        <v>115.2080861022755</v>
      </c>
      <c r="U9" s="11">
        <v>105.4220631214952</v>
      </c>
    </row>
    <row r="10" spans="1:21" x14ac:dyDescent="0.25">
      <c r="A10" s="13" t="s">
        <v>96</v>
      </c>
      <c r="B10" s="11">
        <v>84.827381575915908</v>
      </c>
      <c r="C10" s="11"/>
      <c r="D10" s="11">
        <v>299.04599174346112</v>
      </c>
      <c r="E10" s="11">
        <v>60.134998141989428</v>
      </c>
      <c r="F10" s="11">
        <v>196.3288529422735</v>
      </c>
      <c r="G10" s="11">
        <v>160.28364726323639</v>
      </c>
      <c r="H10" s="11">
        <v>102.75048309569721</v>
      </c>
      <c r="I10" s="11">
        <v>84.075335788955257</v>
      </c>
      <c r="J10" s="11">
        <v>94.081598173090654</v>
      </c>
      <c r="K10" s="11">
        <v>116.58262517670251</v>
      </c>
      <c r="L10" s="11">
        <v>27.74662079262902</v>
      </c>
      <c r="M10" s="11">
        <v>76.02868434377838</v>
      </c>
      <c r="N10" s="11"/>
      <c r="O10" s="11">
        <v>92.456846648556123</v>
      </c>
      <c r="P10" s="11">
        <v>85.948360950434122</v>
      </c>
      <c r="Q10" s="11">
        <v>80.571942780272238</v>
      </c>
      <c r="R10" s="11">
        <v>119.1148501104779</v>
      </c>
      <c r="S10" s="11">
        <v>124.9059904914418</v>
      </c>
      <c r="T10" s="11">
        <v>120.005906783613</v>
      </c>
      <c r="U10" s="11">
        <v>105.4973467163523</v>
      </c>
    </row>
    <row r="11" spans="1:21" x14ac:dyDescent="0.25">
      <c r="A11" s="13" t="s">
        <v>97</v>
      </c>
      <c r="B11" s="11">
        <v>87.121723575713645</v>
      </c>
      <c r="C11" s="11"/>
      <c r="D11" s="11">
        <v>289.63070326430341</v>
      </c>
      <c r="E11" s="11">
        <v>65.860856282387701</v>
      </c>
      <c r="F11" s="11">
        <v>237.02184999350021</v>
      </c>
      <c r="G11" s="11">
        <v>168.8050060138354</v>
      </c>
      <c r="H11" s="11">
        <v>99.563362224883036</v>
      </c>
      <c r="I11" s="11">
        <v>83.50189053556511</v>
      </c>
      <c r="J11" s="11">
        <v>98.05202560559087</v>
      </c>
      <c r="K11" s="11">
        <v>115.503993280977</v>
      </c>
      <c r="L11" s="11">
        <v>32.482207674795639</v>
      </c>
      <c r="M11" s="11">
        <v>79.168497264958148</v>
      </c>
      <c r="N11" s="11"/>
      <c r="O11" s="11">
        <v>95.996625346139894</v>
      </c>
      <c r="P11" s="11">
        <v>87.005825309629998</v>
      </c>
      <c r="Q11" s="11">
        <v>78.63521765432418</v>
      </c>
      <c r="R11" s="11">
        <v>112.49560858117771</v>
      </c>
      <c r="S11" s="11">
        <v>127.7810014200365</v>
      </c>
      <c r="T11" s="11">
        <v>134.52300258234479</v>
      </c>
      <c r="U11" s="11">
        <v>96.622186501258369</v>
      </c>
    </row>
    <row r="12" spans="1:21" x14ac:dyDescent="0.25">
      <c r="A12" s="13" t="s">
        <v>98</v>
      </c>
      <c r="B12" s="11">
        <v>88.39805756129438</v>
      </c>
      <c r="C12" s="11"/>
      <c r="D12" s="11">
        <v>308.87243726836323</v>
      </c>
      <c r="E12" s="11">
        <v>70.564115407050423</v>
      </c>
      <c r="F12" s="11">
        <v>219.26891714841099</v>
      </c>
      <c r="G12" s="11">
        <v>158.90973064114019</v>
      </c>
      <c r="H12" s="11">
        <v>96.333168772395084</v>
      </c>
      <c r="I12" s="11">
        <v>84.57730619483344</v>
      </c>
      <c r="J12" s="11">
        <v>103.0835155459396</v>
      </c>
      <c r="K12" s="11">
        <v>116.7427442021243</v>
      </c>
      <c r="L12" s="11">
        <v>36.681825818271221</v>
      </c>
      <c r="M12" s="11">
        <v>83.292395546835124</v>
      </c>
      <c r="N12" s="11"/>
      <c r="O12" s="11">
        <v>100.25210125855379</v>
      </c>
      <c r="P12" s="11">
        <v>85.618907330418438</v>
      </c>
      <c r="Q12" s="11">
        <v>78.690525380698062</v>
      </c>
      <c r="R12" s="11">
        <v>111.0651542799839</v>
      </c>
      <c r="S12" s="11">
        <v>126.7497337496106</v>
      </c>
      <c r="T12" s="11">
        <v>137.36391516932159</v>
      </c>
      <c r="U12" s="11">
        <v>97.854942138951415</v>
      </c>
    </row>
    <row r="13" spans="1:21" x14ac:dyDescent="0.25">
      <c r="A13" s="13" t="s">
        <v>99</v>
      </c>
      <c r="B13" s="11">
        <v>90.21892886598043</v>
      </c>
      <c r="C13" s="11"/>
      <c r="D13" s="11">
        <v>264.46060094955112</v>
      </c>
      <c r="E13" s="11">
        <v>74.562996709780833</v>
      </c>
      <c r="F13" s="11">
        <v>171.59441221642729</v>
      </c>
      <c r="G13" s="11">
        <v>158.36657684595789</v>
      </c>
      <c r="H13" s="11">
        <v>93.657495990063467</v>
      </c>
      <c r="I13" s="11">
        <v>89.485147483707209</v>
      </c>
      <c r="J13" s="11">
        <v>103.99822205460001</v>
      </c>
      <c r="K13" s="11">
        <v>119.75185306836499</v>
      </c>
      <c r="L13" s="11">
        <v>39.00040270281032</v>
      </c>
      <c r="M13" s="11">
        <v>93.580227619605864</v>
      </c>
      <c r="N13" s="11"/>
      <c r="O13" s="11">
        <v>97.343585877166561</v>
      </c>
      <c r="P13" s="11">
        <v>85.316635454183881</v>
      </c>
      <c r="Q13" s="11">
        <v>80.413042374839435</v>
      </c>
      <c r="R13" s="11">
        <v>105.7448563191727</v>
      </c>
      <c r="S13" s="11">
        <v>125.47878394041641</v>
      </c>
      <c r="T13" s="11">
        <v>138.87259682630071</v>
      </c>
      <c r="U13" s="11">
        <v>98.265378869803442</v>
      </c>
    </row>
    <row r="14" spans="1:21" x14ac:dyDescent="0.25">
      <c r="A14" s="13" t="s">
        <v>100</v>
      </c>
      <c r="B14" s="11">
        <v>91.825515640950414</v>
      </c>
      <c r="C14" s="11"/>
      <c r="D14" s="11">
        <v>229.153955220055</v>
      </c>
      <c r="E14" s="11">
        <v>82.426011289360204</v>
      </c>
      <c r="F14" s="11">
        <v>176.86108277586169</v>
      </c>
      <c r="G14" s="11">
        <v>142.18248240433911</v>
      </c>
      <c r="H14" s="11">
        <v>93.46961863609144</v>
      </c>
      <c r="I14" s="11">
        <v>95.878143406051251</v>
      </c>
      <c r="J14" s="11">
        <v>107.5978131223541</v>
      </c>
      <c r="K14" s="11">
        <v>114.26291192560259</v>
      </c>
      <c r="L14" s="11">
        <v>40.527360714863342</v>
      </c>
      <c r="M14" s="11">
        <v>91.786417368784456</v>
      </c>
      <c r="N14" s="11"/>
      <c r="O14" s="11">
        <v>100.9415228930326</v>
      </c>
      <c r="P14" s="11">
        <v>85.859068112256367</v>
      </c>
      <c r="Q14" s="11">
        <v>82.31298019072976</v>
      </c>
      <c r="R14" s="11">
        <v>100.9988541594733</v>
      </c>
      <c r="S14" s="11">
        <v>124.1649027413177</v>
      </c>
      <c r="T14" s="11">
        <v>135.9552825053425</v>
      </c>
      <c r="U14" s="11">
        <v>96.456893626069089</v>
      </c>
    </row>
    <row r="15" spans="1:21" x14ac:dyDescent="0.25">
      <c r="A15" s="13" t="s">
        <v>101</v>
      </c>
      <c r="B15" s="11">
        <v>93.869094130456276</v>
      </c>
      <c r="C15" s="11"/>
      <c r="D15" s="11">
        <v>217.96893260771881</v>
      </c>
      <c r="E15" s="11">
        <v>84.054236650149448</v>
      </c>
      <c r="F15" s="11">
        <v>156.54194423533411</v>
      </c>
      <c r="G15" s="11">
        <v>135.91469826844869</v>
      </c>
      <c r="H15" s="11">
        <v>89.375934906997202</v>
      </c>
      <c r="I15" s="11">
        <v>95.818919552279397</v>
      </c>
      <c r="J15" s="11">
        <v>112.1033671809257</v>
      </c>
      <c r="K15" s="11">
        <v>110.05816006749851</v>
      </c>
      <c r="L15" s="11">
        <v>44.91583561626048</v>
      </c>
      <c r="M15" s="11">
        <v>110.88575240135469</v>
      </c>
      <c r="N15" s="11"/>
      <c r="O15" s="11">
        <v>99.284791825027014</v>
      </c>
      <c r="P15" s="11">
        <v>86.832051154785034</v>
      </c>
      <c r="Q15" s="11">
        <v>81.834701166098881</v>
      </c>
      <c r="R15" s="11">
        <v>100.7161217193525</v>
      </c>
      <c r="S15" s="11">
        <v>125.22984045991861</v>
      </c>
      <c r="T15" s="11">
        <v>127.00094046854279</v>
      </c>
      <c r="U15" s="11">
        <v>93.66738862456927</v>
      </c>
    </row>
    <row r="16" spans="1:21" x14ac:dyDescent="0.25">
      <c r="A16" s="13" t="s">
        <v>102</v>
      </c>
      <c r="B16" s="11">
        <v>93.350019526482299</v>
      </c>
      <c r="C16" s="11"/>
      <c r="D16" s="11">
        <v>195.66837266224181</v>
      </c>
      <c r="E16" s="11">
        <v>86.980925729683008</v>
      </c>
      <c r="F16" s="11">
        <v>136.1635233686427</v>
      </c>
      <c r="G16" s="11">
        <v>130.16296214928161</v>
      </c>
      <c r="H16" s="11">
        <v>83.849517369467947</v>
      </c>
      <c r="I16" s="11">
        <v>92.621521938817054</v>
      </c>
      <c r="J16" s="11">
        <v>113.0574648688053</v>
      </c>
      <c r="K16" s="11">
        <v>108.9348701276777</v>
      </c>
      <c r="L16" s="11">
        <v>47.477386118836719</v>
      </c>
      <c r="M16" s="11">
        <v>110.4472311766843</v>
      </c>
      <c r="N16" s="11"/>
      <c r="O16" s="11">
        <v>98.207455610211468</v>
      </c>
      <c r="P16" s="11">
        <v>85.79842246511511</v>
      </c>
      <c r="Q16" s="11">
        <v>84.461216764256534</v>
      </c>
      <c r="R16" s="11">
        <v>98.290126735490915</v>
      </c>
      <c r="S16" s="11">
        <v>123.0582130485644</v>
      </c>
      <c r="T16" s="11">
        <v>126.08870443945909</v>
      </c>
      <c r="U16" s="11">
        <v>93.450194833021754</v>
      </c>
    </row>
    <row r="17" spans="1:21" x14ac:dyDescent="0.25">
      <c r="A17" s="13" t="s">
        <v>103</v>
      </c>
      <c r="B17" s="11">
        <v>91.169270486237266</v>
      </c>
      <c r="C17" s="11"/>
      <c r="D17" s="11">
        <v>180.18320189285359</v>
      </c>
      <c r="E17" s="11">
        <v>84.564927193844923</v>
      </c>
      <c r="F17" s="11">
        <v>131.59024152902609</v>
      </c>
      <c r="G17" s="11">
        <v>137.56187639030119</v>
      </c>
      <c r="H17" s="11">
        <v>74.240293693576319</v>
      </c>
      <c r="I17" s="11">
        <v>86.778067781044669</v>
      </c>
      <c r="J17" s="11">
        <v>100.60744129357531</v>
      </c>
      <c r="K17" s="11">
        <v>106.7214188199271</v>
      </c>
      <c r="L17" s="11">
        <v>49.632066203505111</v>
      </c>
      <c r="M17" s="11">
        <v>107.6225998492544</v>
      </c>
      <c r="N17" s="11"/>
      <c r="O17" s="11">
        <v>98.970243362773729</v>
      </c>
      <c r="P17" s="11">
        <v>86.9652913005812</v>
      </c>
      <c r="Q17" s="11">
        <v>86.895553002051301</v>
      </c>
      <c r="R17" s="11">
        <v>95.886996574703531</v>
      </c>
      <c r="S17" s="11">
        <v>116.6317140863037</v>
      </c>
      <c r="T17" s="11">
        <v>125.1195437236976</v>
      </c>
      <c r="U17" s="11">
        <v>97.801673980669349</v>
      </c>
    </row>
    <row r="18" spans="1:21" x14ac:dyDescent="0.25">
      <c r="A18" s="13" t="s">
        <v>104</v>
      </c>
      <c r="B18" s="11">
        <v>92.920269748631782</v>
      </c>
      <c r="C18" s="11"/>
      <c r="D18" s="11">
        <v>147.5435011613117</v>
      </c>
      <c r="E18" s="11">
        <v>84.712285133147503</v>
      </c>
      <c r="F18" s="11">
        <v>114.7845272760969</v>
      </c>
      <c r="G18" s="11">
        <v>122.6391570432357</v>
      </c>
      <c r="H18" s="11">
        <v>84.320821115065215</v>
      </c>
      <c r="I18" s="11">
        <v>95.542605614139859</v>
      </c>
      <c r="J18" s="11">
        <v>109.35801254136641</v>
      </c>
      <c r="K18" s="11">
        <v>110.5780487910131</v>
      </c>
      <c r="L18" s="11">
        <v>52.250675965132821</v>
      </c>
      <c r="M18" s="11">
        <v>107.30320104199311</v>
      </c>
      <c r="N18" s="11"/>
      <c r="O18" s="11">
        <v>101.3071316625047</v>
      </c>
      <c r="P18" s="11">
        <v>87.260716305292931</v>
      </c>
      <c r="Q18" s="11">
        <v>84.0187675767542</v>
      </c>
      <c r="R18" s="11">
        <v>94.344337240878204</v>
      </c>
      <c r="S18" s="11">
        <v>115.5725638760769</v>
      </c>
      <c r="T18" s="11">
        <v>122.7488174554601</v>
      </c>
      <c r="U18" s="11">
        <v>98.86315047919193</v>
      </c>
    </row>
    <row r="19" spans="1:21" x14ac:dyDescent="0.25">
      <c r="A19" s="13" t="s">
        <v>105</v>
      </c>
      <c r="B19" s="11">
        <v>93.95533700128766</v>
      </c>
      <c r="C19" s="11"/>
      <c r="D19" s="11">
        <v>100.7010534855543</v>
      </c>
      <c r="E19" s="11">
        <v>85.186969251374919</v>
      </c>
      <c r="F19" s="11">
        <v>98.789132196742443</v>
      </c>
      <c r="G19" s="11">
        <v>103.5507312755295</v>
      </c>
      <c r="H19" s="11">
        <v>91.223691070788988</v>
      </c>
      <c r="I19" s="11">
        <v>96.82776213185052</v>
      </c>
      <c r="J19" s="11">
        <v>114.630583245656</v>
      </c>
      <c r="K19" s="11">
        <v>115.24477354932959</v>
      </c>
      <c r="L19" s="11">
        <v>55.123789971720669</v>
      </c>
      <c r="M19" s="11">
        <v>98.421153942342244</v>
      </c>
      <c r="N19" s="11"/>
      <c r="O19" s="11">
        <v>99.991498814814122</v>
      </c>
      <c r="P19" s="11">
        <v>88.300382821597793</v>
      </c>
      <c r="Q19" s="11">
        <v>89.758243571016223</v>
      </c>
      <c r="R19" s="11">
        <v>96.161307062183695</v>
      </c>
      <c r="S19" s="11">
        <v>116.0615883198877</v>
      </c>
      <c r="T19" s="11">
        <v>128.83031311026031</v>
      </c>
      <c r="U19" s="11">
        <v>93.644066053603339</v>
      </c>
    </row>
    <row r="20" spans="1:21" x14ac:dyDescent="0.25">
      <c r="A20" s="13" t="s">
        <v>106</v>
      </c>
      <c r="B20" s="11">
        <v>93.390930714127435</v>
      </c>
      <c r="C20" s="11"/>
      <c r="D20" s="11">
        <v>75.477629038951079</v>
      </c>
      <c r="E20" s="11">
        <v>87.1443765198226</v>
      </c>
      <c r="F20" s="11">
        <v>106.0721335280317</v>
      </c>
      <c r="G20" s="11">
        <v>96.55515175046655</v>
      </c>
      <c r="H20" s="11">
        <v>90.141838749196765</v>
      </c>
      <c r="I20" s="11">
        <v>95.359163967844268</v>
      </c>
      <c r="J20" s="11">
        <v>111.7582048649484</v>
      </c>
      <c r="K20" s="11">
        <v>111.9727341948098</v>
      </c>
      <c r="L20" s="11">
        <v>58.229741145280741</v>
      </c>
      <c r="M20" s="11">
        <v>98.546315481560882</v>
      </c>
      <c r="N20" s="11"/>
      <c r="O20" s="11">
        <v>96.388795015140261</v>
      </c>
      <c r="P20" s="11">
        <v>87.008128352429637</v>
      </c>
      <c r="Q20" s="11">
        <v>90.035229787249477</v>
      </c>
      <c r="R20" s="11">
        <v>95.558452044835477</v>
      </c>
      <c r="S20" s="11">
        <v>115.3248030506024</v>
      </c>
      <c r="T20" s="11">
        <v>117.8386978988884</v>
      </c>
      <c r="U20" s="11">
        <v>98.741287206093546</v>
      </c>
    </row>
    <row r="21" spans="1:21" x14ac:dyDescent="0.25">
      <c r="A21" s="13" t="s">
        <v>107</v>
      </c>
      <c r="B21" s="11">
        <v>93.149213918741253</v>
      </c>
      <c r="C21" s="11"/>
      <c r="D21" s="11">
        <v>62.737757068801017</v>
      </c>
      <c r="E21" s="11">
        <v>89.731346647278627</v>
      </c>
      <c r="F21" s="11">
        <v>103.90000414482419</v>
      </c>
      <c r="G21" s="11">
        <v>98.236275461999398</v>
      </c>
      <c r="H21" s="11">
        <v>91.869151002418164</v>
      </c>
      <c r="I21" s="11">
        <v>92.051473680268046</v>
      </c>
      <c r="J21" s="11">
        <v>114.60958643935879</v>
      </c>
      <c r="K21" s="11">
        <v>114.96835956799249</v>
      </c>
      <c r="L21" s="11">
        <v>58.831188328779291</v>
      </c>
      <c r="M21" s="11">
        <v>95.695514730481406</v>
      </c>
      <c r="N21" s="11"/>
      <c r="O21" s="11">
        <v>96.078607650181951</v>
      </c>
      <c r="P21" s="11">
        <v>95.928210312982259</v>
      </c>
      <c r="Q21" s="11">
        <v>90.100259471082779</v>
      </c>
      <c r="R21" s="11">
        <v>91.332203435640665</v>
      </c>
      <c r="S21" s="11">
        <v>112.3787139758153</v>
      </c>
      <c r="T21" s="11">
        <v>123.4608263869959</v>
      </c>
      <c r="U21" s="11">
        <v>96.557702907084291</v>
      </c>
    </row>
    <row r="22" spans="1:21" x14ac:dyDescent="0.25">
      <c r="A22" s="13" t="s">
        <v>108</v>
      </c>
      <c r="B22" s="11">
        <v>93.639969435589151</v>
      </c>
      <c r="C22" s="11"/>
      <c r="D22" s="11">
        <v>70.068063650979738</v>
      </c>
      <c r="E22" s="11">
        <v>92.716909825970859</v>
      </c>
      <c r="F22" s="11">
        <v>98.516399717399011</v>
      </c>
      <c r="G22" s="11">
        <v>98.881274056010525</v>
      </c>
      <c r="H22" s="11">
        <v>90.617527345106183</v>
      </c>
      <c r="I22" s="11">
        <v>97.273088166214947</v>
      </c>
      <c r="J22" s="11">
        <v>115.5487746175865</v>
      </c>
      <c r="K22" s="11">
        <v>106.106326128897</v>
      </c>
      <c r="L22" s="11">
        <v>62.518921998775667</v>
      </c>
      <c r="M22" s="11">
        <v>94.227074966222659</v>
      </c>
      <c r="N22" s="11"/>
      <c r="O22" s="11">
        <v>93.08655033721088</v>
      </c>
      <c r="P22" s="11">
        <v>99.806828040908982</v>
      </c>
      <c r="Q22" s="11">
        <v>92.675411476230494</v>
      </c>
      <c r="R22" s="11">
        <v>88.60112390273737</v>
      </c>
      <c r="S22" s="11">
        <v>111.4079682606841</v>
      </c>
      <c r="T22" s="11">
        <v>116.57407081826921</v>
      </c>
      <c r="U22" s="11">
        <v>94.467129468664538</v>
      </c>
    </row>
    <row r="23" spans="1:21" x14ac:dyDescent="0.25">
      <c r="A23" s="13" t="s">
        <v>109</v>
      </c>
      <c r="B23" s="11">
        <v>93.933089707228916</v>
      </c>
      <c r="C23" s="11"/>
      <c r="D23" s="11">
        <v>80.577901871034541</v>
      </c>
      <c r="E23" s="11">
        <v>93.11152920482138</v>
      </c>
      <c r="F23" s="11">
        <v>115.57666031022519</v>
      </c>
      <c r="G23" s="11">
        <v>106.63310857936069</v>
      </c>
      <c r="H23" s="11">
        <v>93.265501102121732</v>
      </c>
      <c r="I23" s="11">
        <v>97.686640954506132</v>
      </c>
      <c r="J23" s="11">
        <v>103.85473145453651</v>
      </c>
      <c r="K23" s="11">
        <v>99.00727244839257</v>
      </c>
      <c r="L23" s="11">
        <v>67.81241643353971</v>
      </c>
      <c r="M23" s="11">
        <v>92.088573282705894</v>
      </c>
      <c r="N23" s="11"/>
      <c r="O23" s="11">
        <v>92.740898137109667</v>
      </c>
      <c r="P23" s="11">
        <v>99.62283802570191</v>
      </c>
      <c r="Q23" s="11">
        <v>93.397434132429808</v>
      </c>
      <c r="R23" s="11">
        <v>88.361033507486582</v>
      </c>
      <c r="S23" s="11">
        <v>114.3436623974938</v>
      </c>
      <c r="T23" s="11">
        <v>109.8940483957202</v>
      </c>
      <c r="U23" s="11">
        <v>96.478353281128463</v>
      </c>
    </row>
    <row r="24" spans="1:21" x14ac:dyDescent="0.25">
      <c r="A24" s="13" t="s">
        <v>110</v>
      </c>
      <c r="B24" s="11">
        <v>94.461371479159567</v>
      </c>
      <c r="C24" s="11"/>
      <c r="D24" s="11">
        <v>106.1368501936394</v>
      </c>
      <c r="E24" s="11">
        <v>91.63150324347103</v>
      </c>
      <c r="F24" s="11">
        <v>120.6578773872269</v>
      </c>
      <c r="G24" s="11">
        <v>103.6417197794854</v>
      </c>
      <c r="H24" s="11">
        <v>89.681194571120344</v>
      </c>
      <c r="I24" s="11">
        <v>97.645664692831033</v>
      </c>
      <c r="J24" s="11">
        <v>100.39723793510581</v>
      </c>
      <c r="K24" s="11">
        <v>101.298297734473</v>
      </c>
      <c r="L24" s="11">
        <v>73.104258149638454</v>
      </c>
      <c r="M24" s="11">
        <v>96.326837188898821</v>
      </c>
      <c r="N24" s="11"/>
      <c r="O24" s="11">
        <v>90.061463657245341</v>
      </c>
      <c r="P24" s="11">
        <v>97.858670704623762</v>
      </c>
      <c r="Q24" s="11">
        <v>99.422491295920977</v>
      </c>
      <c r="R24" s="11">
        <v>87.939073512143636</v>
      </c>
      <c r="S24" s="11">
        <v>117.24219788325409</v>
      </c>
      <c r="T24" s="11">
        <v>104.4958647514506</v>
      </c>
      <c r="U24" s="11">
        <v>98.047938980768677</v>
      </c>
    </row>
    <row r="25" spans="1:21" x14ac:dyDescent="0.25">
      <c r="A25" s="13" t="s">
        <v>111</v>
      </c>
      <c r="B25" s="11">
        <v>96.301594235061799</v>
      </c>
      <c r="C25" s="11"/>
      <c r="D25" s="11">
        <v>106.5486965087609</v>
      </c>
      <c r="E25" s="11">
        <v>92.626028208528481</v>
      </c>
      <c r="F25" s="11">
        <v>109.29080458921131</v>
      </c>
      <c r="G25" s="11">
        <v>95.543863517217844</v>
      </c>
      <c r="H25" s="11">
        <v>89.846351812598229</v>
      </c>
      <c r="I25" s="11">
        <v>100.28919053239829</v>
      </c>
      <c r="J25" s="11">
        <v>102.8975366488929</v>
      </c>
      <c r="K25" s="11">
        <v>104.9423483836753</v>
      </c>
      <c r="L25" s="11">
        <v>72.783684957170664</v>
      </c>
      <c r="M25" s="11">
        <v>105.0651730204162</v>
      </c>
      <c r="N25" s="11"/>
      <c r="O25" s="11">
        <v>94.408397253187758</v>
      </c>
      <c r="P25" s="11">
        <v>100.1839433662733</v>
      </c>
      <c r="Q25" s="11">
        <v>100.9068052184585</v>
      </c>
      <c r="R25" s="11">
        <v>89.170549529454107</v>
      </c>
      <c r="S25" s="11">
        <v>120.0080202544634</v>
      </c>
      <c r="T25" s="11">
        <v>103.14393216513081</v>
      </c>
      <c r="U25" s="11">
        <v>101.7916154685537</v>
      </c>
    </row>
    <row r="26" spans="1:21" x14ac:dyDescent="0.25">
      <c r="A26" s="13" t="s">
        <v>112</v>
      </c>
      <c r="B26" s="11">
        <v>96.613134203159888</v>
      </c>
      <c r="C26" s="11"/>
      <c r="D26" s="11">
        <v>100.1921315984293</v>
      </c>
      <c r="E26" s="11">
        <v>96.242824453301168</v>
      </c>
      <c r="F26" s="11">
        <v>99.988723135896777</v>
      </c>
      <c r="G26" s="11">
        <v>93.527577259017036</v>
      </c>
      <c r="H26" s="11">
        <v>87.76599126595606</v>
      </c>
      <c r="I26" s="11">
        <v>99.192983129841267</v>
      </c>
      <c r="J26" s="11">
        <v>102.8024828845441</v>
      </c>
      <c r="K26" s="11">
        <v>103.68491354570079</v>
      </c>
      <c r="L26" s="11">
        <v>80.838079409058778</v>
      </c>
      <c r="M26" s="11">
        <v>101.1230819758088</v>
      </c>
      <c r="N26" s="11"/>
      <c r="O26" s="11">
        <v>91.891058927892772</v>
      </c>
      <c r="P26" s="11">
        <v>99.331338536137622</v>
      </c>
      <c r="Q26" s="11">
        <v>100.6344428882479</v>
      </c>
      <c r="R26" s="11">
        <v>91.928826613623514</v>
      </c>
      <c r="S26" s="11">
        <v>118.9518381908553</v>
      </c>
      <c r="T26" s="11">
        <v>102.9391677945152</v>
      </c>
      <c r="U26" s="11">
        <v>104.3360497726335</v>
      </c>
    </row>
    <row r="27" spans="1:21" x14ac:dyDescent="0.25">
      <c r="A27" s="13" t="s">
        <v>113</v>
      </c>
      <c r="B27" s="11">
        <v>96.839272039369703</v>
      </c>
      <c r="C27" s="11"/>
      <c r="D27" s="11">
        <v>110.268219977455</v>
      </c>
      <c r="E27" s="11">
        <v>96.352346211460656</v>
      </c>
      <c r="F27" s="11">
        <v>118.02551128457149</v>
      </c>
      <c r="G27" s="11">
        <v>98.484007710703494</v>
      </c>
      <c r="H27" s="11">
        <v>88.17019048038766</v>
      </c>
      <c r="I27" s="11">
        <v>98.594075736145157</v>
      </c>
      <c r="J27" s="11">
        <v>99.927472102140484</v>
      </c>
      <c r="K27" s="11">
        <v>99.771474156566413</v>
      </c>
      <c r="L27" s="11">
        <v>86.521657065892214</v>
      </c>
      <c r="M27" s="11">
        <v>98.472224543205101</v>
      </c>
      <c r="N27" s="11"/>
      <c r="O27" s="11">
        <v>90.23976331444679</v>
      </c>
      <c r="P27" s="11">
        <v>101.2712890143257</v>
      </c>
      <c r="Q27" s="11">
        <v>102.666899668217</v>
      </c>
      <c r="R27" s="11">
        <v>95.808074091162538</v>
      </c>
      <c r="S27" s="11">
        <v>114.5270280903751</v>
      </c>
      <c r="T27" s="11">
        <v>104.07620721112239</v>
      </c>
      <c r="U27" s="11">
        <v>102.02854557847679</v>
      </c>
    </row>
    <row r="28" spans="1:21" x14ac:dyDescent="0.25">
      <c r="A28" s="13" t="s">
        <v>114</v>
      </c>
      <c r="B28" s="11">
        <v>96.945391299288303</v>
      </c>
      <c r="C28" s="11"/>
      <c r="D28" s="11">
        <v>114.9586471831944</v>
      </c>
      <c r="E28" s="11">
        <v>113.8629693940828</v>
      </c>
      <c r="F28" s="11">
        <v>137.234820222048</v>
      </c>
      <c r="G28" s="11">
        <v>103.6351844219857</v>
      </c>
      <c r="H28" s="11">
        <v>93.85268001701715</v>
      </c>
      <c r="I28" s="11">
        <v>95.129631902915278</v>
      </c>
      <c r="J28" s="11">
        <v>77.863794185663579</v>
      </c>
      <c r="K28" s="11">
        <v>95.571328459160483</v>
      </c>
      <c r="L28" s="11">
        <v>92.170338669460094</v>
      </c>
      <c r="M28" s="11">
        <v>96.533573591031228</v>
      </c>
      <c r="N28" s="11"/>
      <c r="O28" s="11">
        <v>91.905295543923387</v>
      </c>
      <c r="P28" s="11">
        <v>98.868072126467553</v>
      </c>
      <c r="Q28" s="11">
        <v>95.4367221747858</v>
      </c>
      <c r="R28" s="11">
        <v>88.702656998002524</v>
      </c>
      <c r="S28" s="11">
        <v>80.967413475684708</v>
      </c>
      <c r="T28" s="11">
        <v>99.834655398044063</v>
      </c>
      <c r="U28" s="11">
        <v>106.00539366093351</v>
      </c>
    </row>
    <row r="29" spans="1:21" x14ac:dyDescent="0.25">
      <c r="A29" s="13" t="s">
        <v>115</v>
      </c>
      <c r="B29" s="11">
        <v>99.062890276884673</v>
      </c>
      <c r="C29" s="11"/>
      <c r="D29" s="11">
        <v>98.208108516250405</v>
      </c>
      <c r="E29" s="11">
        <v>111.1087984225554</v>
      </c>
      <c r="F29" s="11">
        <v>101.807662673913</v>
      </c>
      <c r="G29" s="11">
        <v>99.688839104359118</v>
      </c>
      <c r="H29" s="11">
        <v>94.541985388635538</v>
      </c>
      <c r="I29" s="11">
        <v>99.479564310264053</v>
      </c>
      <c r="J29" s="11">
        <v>81.47698895768481</v>
      </c>
      <c r="K29" s="11">
        <v>104.5239112160932</v>
      </c>
      <c r="L29" s="11">
        <v>99.33782714240877</v>
      </c>
      <c r="M29" s="11">
        <v>98.005367580144011</v>
      </c>
      <c r="N29" s="11"/>
      <c r="O29" s="11">
        <v>94.606959837466803</v>
      </c>
      <c r="P29" s="11">
        <v>95.601081293437474</v>
      </c>
      <c r="Q29" s="11">
        <v>94.368715343966741</v>
      </c>
      <c r="R29" s="11">
        <v>93.484700726716184</v>
      </c>
      <c r="S29" s="11">
        <v>96.5356562312421</v>
      </c>
      <c r="T29" s="11">
        <v>104.5193599928766</v>
      </c>
      <c r="U29" s="11">
        <v>107.72691351378801</v>
      </c>
    </row>
    <row r="30" spans="1:21" x14ac:dyDescent="0.25">
      <c r="A30" s="13" t="s">
        <v>116</v>
      </c>
      <c r="B30" s="11">
        <v>100</v>
      </c>
      <c r="C30" s="11"/>
      <c r="D30" s="11">
        <v>100</v>
      </c>
      <c r="E30" s="11">
        <v>100</v>
      </c>
      <c r="F30" s="11">
        <v>100</v>
      </c>
      <c r="G30" s="11">
        <v>100</v>
      </c>
      <c r="H30" s="11">
        <v>100</v>
      </c>
      <c r="I30" s="11">
        <v>100</v>
      </c>
      <c r="J30" s="11">
        <v>100</v>
      </c>
      <c r="K30" s="11">
        <v>100</v>
      </c>
      <c r="L30" s="11">
        <v>100</v>
      </c>
      <c r="M30" s="11">
        <v>100</v>
      </c>
      <c r="N30" s="11"/>
      <c r="O30" s="11">
        <v>100</v>
      </c>
      <c r="P30" s="11">
        <v>100</v>
      </c>
      <c r="Q30" s="11">
        <v>100</v>
      </c>
      <c r="R30" s="11">
        <v>100</v>
      </c>
      <c r="S30" s="11">
        <v>100</v>
      </c>
      <c r="T30" s="11">
        <v>100</v>
      </c>
      <c r="U30" s="11">
        <v>100</v>
      </c>
    </row>
    <row r="31" spans="1:21" x14ac:dyDescent="0.25">
      <c r="A31" s="13" t="s">
        <v>117</v>
      </c>
      <c r="B31" s="11">
        <v>99.480933850217014</v>
      </c>
      <c r="C31" s="11"/>
      <c r="D31" s="11">
        <v>84.127773445510712</v>
      </c>
      <c r="E31" s="11">
        <v>101.4860269041519</v>
      </c>
      <c r="F31" s="11">
        <v>102.28032524793819</v>
      </c>
      <c r="G31" s="11">
        <v>95.132996060203894</v>
      </c>
      <c r="H31" s="11">
        <v>101.6104794358191</v>
      </c>
      <c r="I31" s="11">
        <v>99.140202806640261</v>
      </c>
      <c r="J31" s="11">
        <v>97.92795438383844</v>
      </c>
      <c r="K31" s="11">
        <v>97.325405704689899</v>
      </c>
      <c r="L31" s="11">
        <v>99.776422676819493</v>
      </c>
      <c r="M31" s="11">
        <v>96.233269000352919</v>
      </c>
      <c r="N31" s="11"/>
      <c r="O31" s="11">
        <v>97.594046951079491</v>
      </c>
      <c r="P31" s="11">
        <v>109.2667823809814</v>
      </c>
      <c r="Q31" s="11">
        <v>99.155745937722216</v>
      </c>
      <c r="R31" s="11">
        <v>102.0052084329449</v>
      </c>
      <c r="S31" s="11">
        <v>98.025218670075589</v>
      </c>
      <c r="T31" s="11">
        <v>99.928702263303336</v>
      </c>
      <c r="U31" s="11">
        <v>100.51355518034281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610E3-26FA-4485-8224-D624819355AF}">
  <dimension ref="A1:U31"/>
  <sheetViews>
    <sheetView workbookViewId="0">
      <selection activeCell="B5" sqref="B5:B27"/>
    </sheetView>
  </sheetViews>
  <sheetFormatPr defaultColWidth="15.7109375" defaultRowHeight="15" x14ac:dyDescent="0.25"/>
  <sheetData>
    <row r="1" spans="1:21" ht="67.5" x14ac:dyDescent="0.25">
      <c r="A1" s="7" t="s">
        <v>4</v>
      </c>
      <c r="B1" s="12" t="s">
        <v>78</v>
      </c>
      <c r="C1" s="12" t="s">
        <v>79</v>
      </c>
      <c r="D1" s="12" t="s">
        <v>9</v>
      </c>
      <c r="E1" s="12" t="s">
        <v>10</v>
      </c>
      <c r="F1" s="12" t="s">
        <v>11</v>
      </c>
      <c r="G1" s="12" t="s">
        <v>12</v>
      </c>
      <c r="H1" s="12" t="s">
        <v>13</v>
      </c>
      <c r="I1" s="12" t="s">
        <v>14</v>
      </c>
      <c r="J1" s="12" t="s">
        <v>15</v>
      </c>
      <c r="K1" s="12" t="s">
        <v>16</v>
      </c>
      <c r="L1" s="12" t="s">
        <v>17</v>
      </c>
      <c r="M1" s="12" t="s">
        <v>18</v>
      </c>
      <c r="N1" s="12" t="s">
        <v>80</v>
      </c>
      <c r="O1" s="12" t="s">
        <v>20</v>
      </c>
      <c r="P1" s="12" t="s">
        <v>21</v>
      </c>
      <c r="Q1" s="12" t="s">
        <v>22</v>
      </c>
      <c r="R1" s="12" t="s">
        <v>23</v>
      </c>
      <c r="S1" s="12" t="s">
        <v>81</v>
      </c>
      <c r="T1" s="12" t="s">
        <v>25</v>
      </c>
      <c r="U1" s="12" t="s">
        <v>82</v>
      </c>
    </row>
    <row r="2" spans="1:21" ht="27" x14ac:dyDescent="0.25">
      <c r="A2" s="7" t="s">
        <v>83</v>
      </c>
      <c r="B2" s="12" t="s">
        <v>84</v>
      </c>
      <c r="C2" s="12" t="s">
        <v>32</v>
      </c>
      <c r="D2" s="12" t="s">
        <v>33</v>
      </c>
      <c r="E2" s="12" t="s">
        <v>34</v>
      </c>
      <c r="F2" s="12" t="s">
        <v>35</v>
      </c>
      <c r="G2" s="12" t="s">
        <v>36</v>
      </c>
      <c r="H2" s="12" t="s">
        <v>37</v>
      </c>
      <c r="I2" s="12" t="s">
        <v>38</v>
      </c>
      <c r="J2" s="12" t="s">
        <v>39</v>
      </c>
      <c r="K2" s="12" t="s">
        <v>40</v>
      </c>
      <c r="L2" s="12" t="s">
        <v>41</v>
      </c>
      <c r="M2" s="12" t="s">
        <v>42</v>
      </c>
      <c r="N2" s="12" t="s">
        <v>43</v>
      </c>
      <c r="O2" s="12" t="s">
        <v>44</v>
      </c>
      <c r="P2" s="12" t="s">
        <v>45</v>
      </c>
      <c r="Q2" s="12" t="s">
        <v>46</v>
      </c>
      <c r="R2" s="12" t="s">
        <v>47</v>
      </c>
      <c r="S2" s="12" t="s">
        <v>48</v>
      </c>
      <c r="T2" s="12" t="s">
        <v>49</v>
      </c>
      <c r="U2" s="12" t="s">
        <v>85</v>
      </c>
    </row>
    <row r="3" spans="1:21" ht="27" x14ac:dyDescent="0.25">
      <c r="A3" s="7" t="s">
        <v>86</v>
      </c>
      <c r="B3" s="12" t="s">
        <v>87</v>
      </c>
      <c r="C3" s="12" t="s">
        <v>56</v>
      </c>
      <c r="D3" s="12" t="s">
        <v>57</v>
      </c>
      <c r="E3" s="12" t="s">
        <v>58</v>
      </c>
      <c r="F3" s="12" t="s">
        <v>59</v>
      </c>
      <c r="G3" s="12" t="s">
        <v>60</v>
      </c>
      <c r="H3" s="12" t="s">
        <v>61</v>
      </c>
      <c r="I3" s="12" t="s">
        <v>62</v>
      </c>
      <c r="J3" s="12" t="s">
        <v>63</v>
      </c>
      <c r="K3" s="12" t="s">
        <v>88</v>
      </c>
      <c r="L3" s="12" t="s">
        <v>65</v>
      </c>
      <c r="M3" s="12" t="s">
        <v>66</v>
      </c>
      <c r="N3" s="12" t="s">
        <v>89</v>
      </c>
      <c r="O3" s="12" t="s">
        <v>68</v>
      </c>
      <c r="P3" s="12" t="s">
        <v>69</v>
      </c>
      <c r="Q3" s="12" t="s">
        <v>70</v>
      </c>
      <c r="R3" s="12" t="s">
        <v>71</v>
      </c>
      <c r="S3" s="12" t="s">
        <v>72</v>
      </c>
      <c r="T3" s="12" t="s">
        <v>73</v>
      </c>
      <c r="U3" s="12" t="s">
        <v>90</v>
      </c>
    </row>
    <row r="4" spans="1:21" ht="27" x14ac:dyDescent="0.25">
      <c r="A4" s="7" t="s">
        <v>76</v>
      </c>
      <c r="B4" s="12" t="s">
        <v>77</v>
      </c>
      <c r="C4" s="12" t="s">
        <v>77</v>
      </c>
      <c r="D4" s="12" t="s">
        <v>77</v>
      </c>
      <c r="E4" s="12" t="s">
        <v>77</v>
      </c>
      <c r="F4" s="12" t="s">
        <v>77</v>
      </c>
      <c r="G4" s="12" t="s">
        <v>77</v>
      </c>
      <c r="H4" s="12" t="s">
        <v>77</v>
      </c>
      <c r="I4" s="12" t="s">
        <v>77</v>
      </c>
      <c r="J4" s="12" t="s">
        <v>77</v>
      </c>
      <c r="K4" s="12" t="s">
        <v>77</v>
      </c>
      <c r="L4" s="12" t="s">
        <v>77</v>
      </c>
      <c r="M4" s="12" t="s">
        <v>77</v>
      </c>
      <c r="N4" s="12" t="s">
        <v>77</v>
      </c>
      <c r="O4" s="12" t="s">
        <v>77</v>
      </c>
      <c r="P4" s="12" t="s">
        <v>77</v>
      </c>
      <c r="Q4" s="12" t="s">
        <v>77</v>
      </c>
      <c r="R4" s="12" t="s">
        <v>77</v>
      </c>
      <c r="S4" s="12" t="s">
        <v>77</v>
      </c>
      <c r="T4" s="12" t="s">
        <v>77</v>
      </c>
      <c r="U4" s="12" t="s">
        <v>77</v>
      </c>
    </row>
    <row r="5" spans="1:21" x14ac:dyDescent="0.25">
      <c r="A5" s="13" t="s">
        <v>91</v>
      </c>
      <c r="B5" s="15">
        <v>16.672740370330981</v>
      </c>
      <c r="C5" s="15"/>
      <c r="D5" s="15">
        <v>118.9058069375768</v>
      </c>
      <c r="E5" s="15">
        <v>18.401643215730768</v>
      </c>
      <c r="F5" s="15">
        <v>56.520911956118077</v>
      </c>
      <c r="G5" s="15">
        <v>45.949095042136193</v>
      </c>
      <c r="H5" s="15">
        <v>11.707806042083449</v>
      </c>
      <c r="I5" s="15">
        <v>14.28004339611751</v>
      </c>
      <c r="J5" s="15">
        <v>15.359109837896201</v>
      </c>
      <c r="K5" s="15">
        <v>9.2192135695515578</v>
      </c>
      <c r="L5" s="15">
        <v>25.538150308608451</v>
      </c>
      <c r="M5" s="15">
        <v>33.141422199121763</v>
      </c>
      <c r="N5" s="15"/>
      <c r="O5" s="15">
        <v>15.5942071940067</v>
      </c>
      <c r="P5" s="15">
        <v>12.83629833372658</v>
      </c>
      <c r="Q5" s="15">
        <v>16.569875026599671</v>
      </c>
      <c r="R5" s="15">
        <v>16.266287931592188</v>
      </c>
      <c r="S5" s="15">
        <v>11.47063889855197</v>
      </c>
      <c r="T5" s="15">
        <v>11.76230495553885</v>
      </c>
      <c r="U5" s="15">
        <v>12.13298692114574</v>
      </c>
    </row>
    <row r="6" spans="1:21" x14ac:dyDescent="0.25">
      <c r="A6" s="13" t="s">
        <v>92</v>
      </c>
      <c r="B6" s="15">
        <v>17.294701357303229</v>
      </c>
      <c r="C6" s="15"/>
      <c r="D6" s="15">
        <v>87.094951350541038</v>
      </c>
      <c r="E6" s="15">
        <v>18.505389508507839</v>
      </c>
      <c r="F6" s="15">
        <v>62.319012901718338</v>
      </c>
      <c r="G6" s="15">
        <v>51.771608974438891</v>
      </c>
      <c r="H6" s="15">
        <v>12.7845823643564</v>
      </c>
      <c r="I6" s="15">
        <v>14.88806564104129</v>
      </c>
      <c r="J6" s="15">
        <v>16.11823145084777</v>
      </c>
      <c r="K6" s="15">
        <v>10.07284425887026</v>
      </c>
      <c r="L6" s="15">
        <v>27.970081725598401</v>
      </c>
      <c r="M6" s="15">
        <v>33.646278705357631</v>
      </c>
      <c r="N6" s="15"/>
      <c r="O6" s="15">
        <v>16.52960084734119</v>
      </c>
      <c r="P6" s="15">
        <v>12.979175321313081</v>
      </c>
      <c r="Q6" s="15">
        <v>16.895160209905399</v>
      </c>
      <c r="R6" s="15">
        <v>17.24032275960451</v>
      </c>
      <c r="S6" s="15">
        <v>12.19521085644528</v>
      </c>
      <c r="T6" s="15">
        <v>11.51167773448323</v>
      </c>
      <c r="U6" s="15">
        <v>12.993667840512741</v>
      </c>
    </row>
    <row r="7" spans="1:21" x14ac:dyDescent="0.25">
      <c r="A7" s="13" t="s">
        <v>93</v>
      </c>
      <c r="B7" s="15">
        <v>17.79487154548746</v>
      </c>
      <c r="C7" s="15"/>
      <c r="D7" s="15">
        <v>91.709592550661441</v>
      </c>
      <c r="E7" s="15">
        <v>19.43626485871297</v>
      </c>
      <c r="F7" s="15">
        <v>68.958841479655149</v>
      </c>
      <c r="G7" s="15">
        <v>53.641348135769768</v>
      </c>
      <c r="H7" s="15">
        <v>14.260104218366269</v>
      </c>
      <c r="I7" s="15">
        <v>15.11297428536411</v>
      </c>
      <c r="J7" s="15">
        <v>16.639169037980011</v>
      </c>
      <c r="K7" s="15">
        <v>10.637315922409099</v>
      </c>
      <c r="L7" s="15">
        <v>29.32413154959675</v>
      </c>
      <c r="M7" s="15">
        <v>33.16499527604951</v>
      </c>
      <c r="N7" s="15"/>
      <c r="O7" s="15">
        <v>17.150705630196441</v>
      </c>
      <c r="P7" s="15">
        <v>12.824570780742111</v>
      </c>
      <c r="Q7" s="15">
        <v>17.147996373967679</v>
      </c>
      <c r="R7" s="15">
        <v>17.58174171509846</v>
      </c>
      <c r="S7" s="15">
        <v>12.45474760253771</v>
      </c>
      <c r="T7" s="15">
        <v>11.63806386914699</v>
      </c>
      <c r="U7" s="15">
        <v>12.90017551115773</v>
      </c>
    </row>
    <row r="8" spans="1:21" x14ac:dyDescent="0.25">
      <c r="A8" s="13" t="s">
        <v>94</v>
      </c>
      <c r="B8" s="15">
        <v>18.765197838233021</v>
      </c>
      <c r="C8" s="15"/>
      <c r="D8" s="15">
        <v>136.3037642307637</v>
      </c>
      <c r="E8" s="15">
        <v>20.52181725557471</v>
      </c>
      <c r="F8" s="15">
        <v>64.044492693500601</v>
      </c>
      <c r="G8" s="15">
        <v>52.826568924477137</v>
      </c>
      <c r="H8" s="15">
        <v>15.40107393342697</v>
      </c>
      <c r="I8" s="15">
        <v>15.583741660667799</v>
      </c>
      <c r="J8" s="15">
        <v>17.638104190838369</v>
      </c>
      <c r="K8" s="15">
        <v>11.22792265914182</v>
      </c>
      <c r="L8" s="15">
        <v>31.846504785454389</v>
      </c>
      <c r="M8" s="15">
        <v>34.134458010623753</v>
      </c>
      <c r="N8" s="15"/>
      <c r="O8" s="15">
        <v>17.90146641062563</v>
      </c>
      <c r="P8" s="15">
        <v>12.96792506738241</v>
      </c>
      <c r="Q8" s="15">
        <v>18.223385147192541</v>
      </c>
      <c r="R8" s="15">
        <v>18.45099664997095</v>
      </c>
      <c r="S8" s="15">
        <v>13.22808327520379</v>
      </c>
      <c r="T8" s="15">
        <v>12.06554360920075</v>
      </c>
      <c r="U8" s="15">
        <v>13.646007698082711</v>
      </c>
    </row>
    <row r="9" spans="1:21" x14ac:dyDescent="0.25">
      <c r="A9" s="13" t="s">
        <v>95</v>
      </c>
      <c r="B9" s="15">
        <v>19.44812991076618</v>
      </c>
      <c r="C9" s="15"/>
      <c r="D9" s="15">
        <v>133.68914236628029</v>
      </c>
      <c r="E9" s="15">
        <v>21.037969503343081</v>
      </c>
      <c r="F9" s="15">
        <v>60.151880600754723</v>
      </c>
      <c r="G9" s="15">
        <v>53.812597704317298</v>
      </c>
      <c r="H9" s="15">
        <v>16.18226636828906</v>
      </c>
      <c r="I9" s="15">
        <v>16.494729799139801</v>
      </c>
      <c r="J9" s="15">
        <v>18.050480757875761</v>
      </c>
      <c r="K9" s="15">
        <v>11.557756421348641</v>
      </c>
      <c r="L9" s="15">
        <v>31.753904994906371</v>
      </c>
      <c r="M9" s="15">
        <v>33.994532792780419</v>
      </c>
      <c r="N9" s="15"/>
      <c r="O9" s="15">
        <v>18.63509573929511</v>
      </c>
      <c r="P9" s="15">
        <v>13.72859736608844</v>
      </c>
      <c r="Q9" s="15">
        <v>19.316252179630009</v>
      </c>
      <c r="R9" s="15">
        <v>19.98764750124819</v>
      </c>
      <c r="S9" s="15">
        <v>14.58903199779248</v>
      </c>
      <c r="T9" s="15">
        <v>12.139839313948929</v>
      </c>
      <c r="U9" s="15">
        <v>13.98445919300398</v>
      </c>
    </row>
    <row r="10" spans="1:21" x14ac:dyDescent="0.25">
      <c r="A10" s="13" t="s">
        <v>96</v>
      </c>
      <c r="B10" s="15">
        <v>20.35947214242444</v>
      </c>
      <c r="C10" s="15"/>
      <c r="D10" s="15">
        <v>130.3035503917913</v>
      </c>
      <c r="E10" s="15">
        <v>22.509340171802929</v>
      </c>
      <c r="F10" s="15">
        <v>65.910008096274865</v>
      </c>
      <c r="G10" s="15">
        <v>56.020895329687256</v>
      </c>
      <c r="H10" s="15">
        <v>17.30173195850454</v>
      </c>
      <c r="I10" s="15">
        <v>16.855835176327219</v>
      </c>
      <c r="J10" s="15">
        <v>17.846858322345891</v>
      </c>
      <c r="K10" s="15">
        <v>12.06332976912819</v>
      </c>
      <c r="L10" s="15">
        <v>33.434741373301009</v>
      </c>
      <c r="M10" s="15">
        <v>36.044996098631451</v>
      </c>
      <c r="N10" s="15"/>
      <c r="O10" s="15">
        <v>20.350438030793821</v>
      </c>
      <c r="P10" s="15">
        <v>14.589315899535601</v>
      </c>
      <c r="Q10" s="15">
        <v>19.734613112611381</v>
      </c>
      <c r="R10" s="15">
        <v>20.596588917924699</v>
      </c>
      <c r="S10" s="15">
        <v>15.34199551768908</v>
      </c>
      <c r="T10" s="15">
        <v>13.53728120116916</v>
      </c>
      <c r="U10" s="15">
        <v>14.97071387321634</v>
      </c>
    </row>
    <row r="11" spans="1:21" x14ac:dyDescent="0.25">
      <c r="A11" s="13" t="s">
        <v>97</v>
      </c>
      <c r="B11" s="15">
        <v>21.488807929626631</v>
      </c>
      <c r="C11" s="15"/>
      <c r="D11" s="15">
        <v>136.21124596173931</v>
      </c>
      <c r="E11" s="15">
        <v>24.17041613778148</v>
      </c>
      <c r="F11" s="15">
        <v>76.790423471506415</v>
      </c>
      <c r="G11" s="15">
        <v>61.669496428617521</v>
      </c>
      <c r="H11" s="15">
        <v>18.387519670823469</v>
      </c>
      <c r="I11" s="15">
        <v>17.457899537369009</v>
      </c>
      <c r="J11" s="15">
        <v>18.915592106818028</v>
      </c>
      <c r="K11" s="15">
        <v>12.34440243049051</v>
      </c>
      <c r="L11" s="15">
        <v>36.242276350011871</v>
      </c>
      <c r="M11" s="15">
        <v>39.69578448934211</v>
      </c>
      <c r="N11" s="15"/>
      <c r="O11" s="15">
        <v>21.36927601208609</v>
      </c>
      <c r="P11" s="15">
        <v>15.201667200702881</v>
      </c>
      <c r="Q11" s="15">
        <v>20.832167810612049</v>
      </c>
      <c r="R11" s="15">
        <v>20.919637908081</v>
      </c>
      <c r="S11" s="15">
        <v>16.663659685325602</v>
      </c>
      <c r="T11" s="15">
        <v>15.74188379829889</v>
      </c>
      <c r="U11" s="15">
        <v>14.515643827186359</v>
      </c>
    </row>
    <row r="12" spans="1:21" x14ac:dyDescent="0.25">
      <c r="A12" s="13" t="s">
        <v>98</v>
      </c>
      <c r="B12" s="15">
        <v>22.399967845325261</v>
      </c>
      <c r="C12" s="15"/>
      <c r="D12" s="15">
        <v>165.4468296111657</v>
      </c>
      <c r="E12" s="15">
        <v>25.132160478903241</v>
      </c>
      <c r="F12" s="15">
        <v>86.936249666556222</v>
      </c>
      <c r="G12" s="15">
        <v>62.252851896419998</v>
      </c>
      <c r="H12" s="15">
        <v>18.887904977305539</v>
      </c>
      <c r="I12" s="15">
        <v>17.801810955770311</v>
      </c>
      <c r="J12" s="15">
        <v>20.163217159366891</v>
      </c>
      <c r="K12" s="15">
        <v>12.815424102715751</v>
      </c>
      <c r="L12" s="15">
        <v>38.825602974989259</v>
      </c>
      <c r="M12" s="15">
        <v>46.648247324790518</v>
      </c>
      <c r="N12" s="15"/>
      <c r="O12" s="15">
        <v>22.606739604326659</v>
      </c>
      <c r="P12" s="15">
        <v>15.021992533291611</v>
      </c>
      <c r="Q12" s="15">
        <v>21.648202488185252</v>
      </c>
      <c r="R12" s="15">
        <v>21.933630156887549</v>
      </c>
      <c r="S12" s="15">
        <v>17.613238368243849</v>
      </c>
      <c r="T12" s="15">
        <v>16.566466178456771</v>
      </c>
      <c r="U12" s="15">
        <v>15.74777372784226</v>
      </c>
    </row>
    <row r="13" spans="1:21" x14ac:dyDescent="0.25">
      <c r="A13" s="13" t="s">
        <v>99</v>
      </c>
      <c r="B13" s="15">
        <v>23.511401168615151</v>
      </c>
      <c r="C13" s="15"/>
      <c r="D13" s="15">
        <v>185.34956036023129</v>
      </c>
      <c r="E13" s="15">
        <v>26.495381438594819</v>
      </c>
      <c r="F13" s="15">
        <v>89.717321712842278</v>
      </c>
      <c r="G13" s="15">
        <v>67.330012199463525</v>
      </c>
      <c r="H13" s="15">
        <v>20.380010846458561</v>
      </c>
      <c r="I13" s="15">
        <v>18.55192607560905</v>
      </c>
      <c r="J13" s="15">
        <v>20.45348313057729</v>
      </c>
      <c r="K13" s="15">
        <v>13.88431846029092</v>
      </c>
      <c r="L13" s="15">
        <v>39.303754073291621</v>
      </c>
      <c r="M13" s="15">
        <v>52.832004076377501</v>
      </c>
      <c r="N13" s="15"/>
      <c r="O13" s="15">
        <v>22.521759014734641</v>
      </c>
      <c r="P13" s="15">
        <v>15.23924072229037</v>
      </c>
      <c r="Q13" s="15">
        <v>23.369892722678362</v>
      </c>
      <c r="R13" s="15">
        <v>22.646408430263179</v>
      </c>
      <c r="S13" s="15">
        <v>18.207720094183589</v>
      </c>
      <c r="T13" s="15">
        <v>17.47073239962068</v>
      </c>
      <c r="U13" s="15">
        <v>16.843184404167211</v>
      </c>
    </row>
    <row r="14" spans="1:21" x14ac:dyDescent="0.25">
      <c r="A14" s="13" t="s">
        <v>100</v>
      </c>
      <c r="B14" s="15">
        <v>24.583029381511519</v>
      </c>
      <c r="C14" s="15"/>
      <c r="D14" s="15">
        <v>199.30304160496621</v>
      </c>
      <c r="E14" s="15">
        <v>27.519768735973379</v>
      </c>
      <c r="F14" s="15">
        <v>109.37782079883981</v>
      </c>
      <c r="G14" s="15">
        <v>69.151163027039971</v>
      </c>
      <c r="H14" s="15">
        <v>21.108833772138269</v>
      </c>
      <c r="I14" s="15">
        <v>19.800156740162379</v>
      </c>
      <c r="J14" s="15">
        <v>20.724480749150491</v>
      </c>
      <c r="K14" s="15">
        <v>13.921081231260789</v>
      </c>
      <c r="L14" s="15">
        <v>38.588781734264487</v>
      </c>
      <c r="M14" s="15">
        <v>59.589802115833962</v>
      </c>
      <c r="N14" s="15"/>
      <c r="O14" s="15">
        <v>23.709842971895071</v>
      </c>
      <c r="P14" s="15">
        <v>15.392830119470331</v>
      </c>
      <c r="Q14" s="15">
        <v>24.438896565531181</v>
      </c>
      <c r="R14" s="15">
        <v>23.478326483693959</v>
      </c>
      <c r="S14" s="15">
        <v>19.035056604037329</v>
      </c>
      <c r="T14" s="15">
        <v>17.732262527882959</v>
      </c>
      <c r="U14" s="15">
        <v>17.248262847780129</v>
      </c>
    </row>
    <row r="15" spans="1:21" x14ac:dyDescent="0.25">
      <c r="A15" s="13" t="s">
        <v>101</v>
      </c>
      <c r="B15" s="15">
        <v>25.600490232169001</v>
      </c>
      <c r="C15" s="15"/>
      <c r="D15" s="15">
        <v>202.12047995549591</v>
      </c>
      <c r="E15" s="15">
        <v>28.27740484169929</v>
      </c>
      <c r="F15" s="15">
        <v>107.1074874898254</v>
      </c>
      <c r="G15" s="15">
        <v>70.291420939438709</v>
      </c>
      <c r="H15" s="15">
        <v>21.955620512016111</v>
      </c>
      <c r="I15" s="15">
        <v>20.508131825274429</v>
      </c>
      <c r="J15" s="15">
        <v>22.050012553119309</v>
      </c>
      <c r="K15" s="15">
        <v>14.07792639780752</v>
      </c>
      <c r="L15" s="15">
        <v>41.872035889774267</v>
      </c>
      <c r="M15" s="15">
        <v>62.87408692254327</v>
      </c>
      <c r="N15" s="15"/>
      <c r="O15" s="15">
        <v>24.168912129268559</v>
      </c>
      <c r="P15" s="15">
        <v>16.05580723384378</v>
      </c>
      <c r="Q15" s="15">
        <v>24.956983496629029</v>
      </c>
      <c r="R15" s="15">
        <v>25.264998548902302</v>
      </c>
      <c r="S15" s="15">
        <v>19.860961442563699</v>
      </c>
      <c r="T15" s="15">
        <v>17.608104387827389</v>
      </c>
      <c r="U15" s="15">
        <v>17.793601519016502</v>
      </c>
    </row>
    <row r="16" spans="1:21" x14ac:dyDescent="0.25">
      <c r="A16" s="13" t="s">
        <v>102</v>
      </c>
      <c r="B16" s="15">
        <v>26.343596941953692</v>
      </c>
      <c r="C16" s="15"/>
      <c r="D16" s="15">
        <v>242.19126040783391</v>
      </c>
      <c r="E16" s="15">
        <v>30.085648095358739</v>
      </c>
      <c r="F16" s="15">
        <v>114.18094942973271</v>
      </c>
      <c r="G16" s="15">
        <v>71.553324165362355</v>
      </c>
      <c r="H16" s="15">
        <v>22.427481098787101</v>
      </c>
      <c r="I16" s="15">
        <v>20.444495114942288</v>
      </c>
      <c r="J16" s="15">
        <v>22.903926979639682</v>
      </c>
      <c r="K16" s="15">
        <v>14.13789881535109</v>
      </c>
      <c r="L16" s="15">
        <v>43.66541485231415</v>
      </c>
      <c r="M16" s="15">
        <v>59.393407830094922</v>
      </c>
      <c r="N16" s="15"/>
      <c r="O16" s="15">
        <v>25.18486944847194</v>
      </c>
      <c r="P16" s="15">
        <v>16.06192219594741</v>
      </c>
      <c r="Q16" s="15">
        <v>26.84865678072406</v>
      </c>
      <c r="R16" s="15">
        <v>26.906998795310109</v>
      </c>
      <c r="S16" s="15">
        <v>19.812304926096839</v>
      </c>
      <c r="T16" s="15">
        <v>17.881833817270739</v>
      </c>
      <c r="U16" s="15">
        <v>18.476362727209999</v>
      </c>
    </row>
    <row r="17" spans="1:21" x14ac:dyDescent="0.25">
      <c r="A17" s="13" t="s">
        <v>103</v>
      </c>
      <c r="B17" s="15">
        <v>26.85638589312455</v>
      </c>
      <c r="C17" s="15"/>
      <c r="D17" s="15">
        <v>168.37091689626359</v>
      </c>
      <c r="E17" s="15">
        <v>29.6627298482166</v>
      </c>
      <c r="F17" s="15">
        <v>135.14675625149431</v>
      </c>
      <c r="G17" s="15">
        <v>74.421877589772734</v>
      </c>
      <c r="H17" s="15">
        <v>19.552291065161139</v>
      </c>
      <c r="I17" s="15">
        <v>21.140443963530601</v>
      </c>
      <c r="J17" s="15">
        <v>21.482530553663711</v>
      </c>
      <c r="K17" s="15">
        <v>13.657385233585559</v>
      </c>
      <c r="L17" s="15">
        <v>42.707758872345408</v>
      </c>
      <c r="M17" s="15">
        <v>70.285450180256305</v>
      </c>
      <c r="N17" s="15"/>
      <c r="O17" s="15">
        <v>26.791798241270929</v>
      </c>
      <c r="P17" s="15">
        <v>16.703378721870401</v>
      </c>
      <c r="Q17" s="15">
        <v>28.299359235656912</v>
      </c>
      <c r="R17" s="15">
        <v>27.770537673325141</v>
      </c>
      <c r="S17" s="15">
        <v>20.078642379592829</v>
      </c>
      <c r="T17" s="15">
        <v>18.716570855439649</v>
      </c>
      <c r="U17" s="15">
        <v>20.090912291515629</v>
      </c>
    </row>
    <row r="18" spans="1:21" x14ac:dyDescent="0.25">
      <c r="A18" s="13" t="s">
        <v>104</v>
      </c>
      <c r="B18" s="15">
        <v>27.62622790706471</v>
      </c>
      <c r="C18" s="15"/>
      <c r="D18" s="15">
        <v>197.91891061882239</v>
      </c>
      <c r="E18" s="15">
        <v>32.166631212529992</v>
      </c>
      <c r="F18" s="15">
        <v>98.231583863000893</v>
      </c>
      <c r="G18" s="15">
        <v>71.579599305185795</v>
      </c>
      <c r="H18" s="15">
        <v>20.67923897361948</v>
      </c>
      <c r="I18" s="15">
        <v>21.966344570036441</v>
      </c>
      <c r="J18" s="15">
        <v>23.381478299487959</v>
      </c>
      <c r="K18" s="15">
        <v>14.69922682277948</v>
      </c>
      <c r="L18" s="15">
        <v>42.93840475172825</v>
      </c>
      <c r="M18" s="15">
        <v>72.501394457161624</v>
      </c>
      <c r="N18" s="15"/>
      <c r="O18" s="15">
        <v>27.694029807358412</v>
      </c>
      <c r="P18" s="15">
        <v>16.965812160801431</v>
      </c>
      <c r="Q18" s="15">
        <v>28.600231923429199</v>
      </c>
      <c r="R18" s="15">
        <v>28.149858635898209</v>
      </c>
      <c r="S18" s="15">
        <v>20.177419963132369</v>
      </c>
      <c r="T18" s="15">
        <v>19.097824760618099</v>
      </c>
      <c r="U18" s="15">
        <v>20.996578788791989</v>
      </c>
    </row>
    <row r="19" spans="1:21" x14ac:dyDescent="0.25">
      <c r="A19" s="13" t="s">
        <v>105</v>
      </c>
      <c r="B19" s="15">
        <v>28.213579119754161</v>
      </c>
      <c r="C19" s="15"/>
      <c r="D19" s="15">
        <v>196.27113307865949</v>
      </c>
      <c r="E19" s="15">
        <v>33.160201660659183</v>
      </c>
      <c r="F19" s="15">
        <v>80.481746333023992</v>
      </c>
      <c r="G19" s="15">
        <v>66.772008730999403</v>
      </c>
      <c r="H19" s="15">
        <v>22.006946418024469</v>
      </c>
      <c r="I19" s="15">
        <v>21.69802673923289</v>
      </c>
      <c r="J19" s="15">
        <v>24.820578034135341</v>
      </c>
      <c r="K19" s="15">
        <v>15.67039420360997</v>
      </c>
      <c r="L19" s="15">
        <v>42.955236434733258</v>
      </c>
      <c r="M19" s="15">
        <v>69.347003561338497</v>
      </c>
      <c r="N19" s="15"/>
      <c r="O19" s="15">
        <v>27.98147323013357</v>
      </c>
      <c r="P19" s="15">
        <v>17.020918833354578</v>
      </c>
      <c r="Q19" s="15">
        <v>30.35044569987982</v>
      </c>
      <c r="R19" s="15">
        <v>28.268768234810519</v>
      </c>
      <c r="S19" s="15">
        <v>20.744470006507239</v>
      </c>
      <c r="T19" s="15">
        <v>20.75352764413109</v>
      </c>
      <c r="U19" s="15">
        <v>20.326658115523131</v>
      </c>
    </row>
    <row r="20" spans="1:21" x14ac:dyDescent="0.25">
      <c r="A20" s="13" t="s">
        <v>106</v>
      </c>
      <c r="B20" s="15">
        <v>28.41237590923955</v>
      </c>
      <c r="C20" s="15"/>
      <c r="D20" s="15">
        <v>157.16061779007549</v>
      </c>
      <c r="E20" s="15">
        <v>33.963924464405437</v>
      </c>
      <c r="F20" s="15">
        <v>101.6073950542592</v>
      </c>
      <c r="G20" s="15">
        <v>64.95542051547514</v>
      </c>
      <c r="H20" s="15">
        <v>22.37049166498285</v>
      </c>
      <c r="I20" s="15">
        <v>21.80602120386294</v>
      </c>
      <c r="J20" s="15">
        <v>24.315328810907459</v>
      </c>
      <c r="K20" s="15">
        <v>15.77252325310929</v>
      </c>
      <c r="L20" s="15">
        <v>43.939753937138171</v>
      </c>
      <c r="M20" s="15">
        <v>68.124554563501533</v>
      </c>
      <c r="N20" s="15"/>
      <c r="O20" s="15">
        <v>27.306152221973001</v>
      </c>
      <c r="P20" s="15">
        <v>17.019831494017549</v>
      </c>
      <c r="Q20" s="15">
        <v>31.263848719280951</v>
      </c>
      <c r="R20" s="15">
        <v>28.027946734845919</v>
      </c>
      <c r="S20" s="15">
        <v>20.996735647138149</v>
      </c>
      <c r="T20" s="15">
        <v>19.79410425865689</v>
      </c>
      <c r="U20" s="15">
        <v>21.875916729672209</v>
      </c>
    </row>
    <row r="21" spans="1:21" x14ac:dyDescent="0.25">
      <c r="A21" s="13" t="s">
        <v>107</v>
      </c>
      <c r="B21" s="15">
        <v>28.993640360660802</v>
      </c>
      <c r="C21" s="15"/>
      <c r="D21" s="15">
        <v>140.49813808072</v>
      </c>
      <c r="E21" s="15">
        <v>35.919711375747539</v>
      </c>
      <c r="F21" s="15">
        <v>100.0768801979515</v>
      </c>
      <c r="G21" s="15">
        <v>66.851424790198834</v>
      </c>
      <c r="H21" s="15">
        <v>23.507934672195539</v>
      </c>
      <c r="I21" s="15">
        <v>21.706581644698801</v>
      </c>
      <c r="J21" s="15">
        <v>25.550137206896501</v>
      </c>
      <c r="K21" s="15">
        <v>15.88354194463162</v>
      </c>
      <c r="L21" s="15">
        <v>42.669241793109713</v>
      </c>
      <c r="M21" s="15">
        <v>71.742292001750315</v>
      </c>
      <c r="N21" s="15"/>
      <c r="O21" s="15">
        <v>27.86362507426805</v>
      </c>
      <c r="P21" s="15">
        <v>18.927582692689409</v>
      </c>
      <c r="Q21" s="15">
        <v>31.723363062713979</v>
      </c>
      <c r="R21" s="15">
        <v>27.674720178584739</v>
      </c>
      <c r="S21" s="15">
        <v>20.550133919609401</v>
      </c>
      <c r="T21" s="15">
        <v>21.63064056536253</v>
      </c>
      <c r="U21" s="15">
        <v>21.94914926741605</v>
      </c>
    </row>
    <row r="22" spans="1:21" x14ac:dyDescent="0.25">
      <c r="A22" s="13" t="s">
        <v>108</v>
      </c>
      <c r="B22" s="15">
        <v>29.37277379245916</v>
      </c>
      <c r="C22" s="15"/>
      <c r="D22" s="15">
        <v>126.3324011967736</v>
      </c>
      <c r="E22" s="15">
        <v>36.687825910830227</v>
      </c>
      <c r="F22" s="15">
        <v>105.4891073347485</v>
      </c>
      <c r="G22" s="15">
        <v>67.867968575491275</v>
      </c>
      <c r="H22" s="15">
        <v>24.025617723427612</v>
      </c>
      <c r="I22" s="15">
        <v>22.60732566819685</v>
      </c>
      <c r="J22" s="15">
        <v>26.11493782726604</v>
      </c>
      <c r="K22" s="15">
        <v>16.086572840170071</v>
      </c>
      <c r="L22" s="15">
        <v>42.367902558172233</v>
      </c>
      <c r="M22" s="15">
        <v>73.711022851502051</v>
      </c>
      <c r="N22" s="15"/>
      <c r="O22" s="15">
        <v>27.511885004016602</v>
      </c>
      <c r="P22" s="15">
        <v>19.865211250798861</v>
      </c>
      <c r="Q22" s="15">
        <v>32.822075075923998</v>
      </c>
      <c r="R22" s="15">
        <v>27.719282904920071</v>
      </c>
      <c r="S22" s="15">
        <v>20.916188554736099</v>
      </c>
      <c r="T22" s="15">
        <v>21.068207169329622</v>
      </c>
      <c r="U22" s="15">
        <v>21.862218632923621</v>
      </c>
    </row>
    <row r="23" spans="1:21" x14ac:dyDescent="0.25">
      <c r="A23" s="13" t="s">
        <v>109</v>
      </c>
      <c r="B23" s="15">
        <v>29.670761315114131</v>
      </c>
      <c r="C23" s="15"/>
      <c r="D23" s="15">
        <v>83.828872787438371</v>
      </c>
      <c r="E23" s="15">
        <v>37.203319733204047</v>
      </c>
      <c r="F23" s="15">
        <v>105.7091240870059</v>
      </c>
      <c r="G23" s="15">
        <v>71.46934644700201</v>
      </c>
      <c r="H23" s="15">
        <v>25.911856191608859</v>
      </c>
      <c r="I23" s="15">
        <v>23.02614716057229</v>
      </c>
      <c r="J23" s="15">
        <v>25.927794777790119</v>
      </c>
      <c r="K23" s="15">
        <v>15.993775627487491</v>
      </c>
      <c r="L23" s="15">
        <v>42.955396250383352</v>
      </c>
      <c r="M23" s="15">
        <v>72.396351468542392</v>
      </c>
      <c r="N23" s="15"/>
      <c r="O23" s="15">
        <v>28.12355375315061</v>
      </c>
      <c r="P23" s="15">
        <v>20.03659033728059</v>
      </c>
      <c r="Q23" s="15">
        <v>34.202097839555719</v>
      </c>
      <c r="R23" s="15">
        <v>27.785310991670009</v>
      </c>
      <c r="S23" s="15">
        <v>21.645159880650969</v>
      </c>
      <c r="T23" s="15">
        <v>20.830934743868831</v>
      </c>
      <c r="U23" s="15">
        <v>23.054481872378538</v>
      </c>
    </row>
    <row r="24" spans="1:21" x14ac:dyDescent="0.25">
      <c r="A24" s="13" t="s">
        <v>110</v>
      </c>
      <c r="B24" s="15">
        <v>30.31143352071393</v>
      </c>
      <c r="C24" s="15"/>
      <c r="D24" s="15">
        <v>93.81922547245955</v>
      </c>
      <c r="E24" s="15">
        <v>37.83404505695551</v>
      </c>
      <c r="F24" s="15">
        <v>97.560271455039413</v>
      </c>
      <c r="G24" s="15">
        <v>68.896191822128287</v>
      </c>
      <c r="H24" s="15">
        <v>26.083759176561081</v>
      </c>
      <c r="I24" s="15">
        <v>22.908277551716878</v>
      </c>
      <c r="J24" s="15">
        <v>25.52153996269486</v>
      </c>
      <c r="K24" s="15">
        <v>16.755313346288968</v>
      </c>
      <c r="L24" s="15">
        <v>45.256158808397963</v>
      </c>
      <c r="M24" s="15">
        <v>77.153921676497603</v>
      </c>
      <c r="N24" s="15"/>
      <c r="O24" s="15">
        <v>28.314246778417349</v>
      </c>
      <c r="P24" s="15">
        <v>20.343677455917302</v>
      </c>
      <c r="Q24" s="15">
        <v>36.99246872561627</v>
      </c>
      <c r="R24" s="15">
        <v>27.742202501535839</v>
      </c>
      <c r="S24" s="15">
        <v>22.829306590551369</v>
      </c>
      <c r="T24" s="15">
        <v>20.880049666575001</v>
      </c>
      <c r="U24" s="15">
        <v>23.974646096128069</v>
      </c>
    </row>
    <row r="25" spans="1:21" x14ac:dyDescent="0.25">
      <c r="A25" s="13" t="s">
        <v>111</v>
      </c>
      <c r="B25" s="15">
        <v>31.495493200577041</v>
      </c>
      <c r="C25" s="15"/>
      <c r="D25" s="15">
        <v>137.03792272861739</v>
      </c>
      <c r="E25" s="15">
        <v>39.060026551923983</v>
      </c>
      <c r="F25" s="15">
        <v>98.101585649555304</v>
      </c>
      <c r="G25" s="15">
        <v>65.581806797917849</v>
      </c>
      <c r="H25" s="15">
        <v>26.68898084760869</v>
      </c>
      <c r="I25" s="15">
        <v>24.359323030868349</v>
      </c>
      <c r="J25" s="15">
        <v>26.494069663917831</v>
      </c>
      <c r="K25" s="15">
        <v>17.517258550606311</v>
      </c>
      <c r="L25" s="15">
        <v>43.972883212468723</v>
      </c>
      <c r="M25" s="15">
        <v>85.301191858241495</v>
      </c>
      <c r="N25" s="15"/>
      <c r="O25" s="15">
        <v>30.407235291386449</v>
      </c>
      <c r="P25" s="15">
        <v>21.164570711696239</v>
      </c>
      <c r="Q25" s="15">
        <v>38.15472818361151</v>
      </c>
      <c r="R25" s="15">
        <v>28.496678382715931</v>
      </c>
      <c r="S25" s="15">
        <v>23.375084363397551</v>
      </c>
      <c r="T25" s="15">
        <v>21.08067058727427</v>
      </c>
      <c r="U25" s="15">
        <v>25.216428472484221</v>
      </c>
    </row>
    <row r="26" spans="1:21" x14ac:dyDescent="0.25">
      <c r="A26" s="13" t="s">
        <v>112</v>
      </c>
      <c r="B26" s="15">
        <v>32.183949866118901</v>
      </c>
      <c r="C26" s="15"/>
      <c r="D26" s="15">
        <v>165.3661135701567</v>
      </c>
      <c r="E26" s="15">
        <v>39.797377970739923</v>
      </c>
      <c r="F26" s="15">
        <v>88.298342009386744</v>
      </c>
      <c r="G26" s="15">
        <v>65.394206876237106</v>
      </c>
      <c r="H26" s="15">
        <v>27.743746121663779</v>
      </c>
      <c r="I26" s="15">
        <v>25.30918967472271</v>
      </c>
      <c r="J26" s="15">
        <v>26.509970430333631</v>
      </c>
      <c r="K26" s="15">
        <v>18.281794831607201</v>
      </c>
      <c r="L26" s="15">
        <v>45.360281181199909</v>
      </c>
      <c r="M26" s="15">
        <v>82.632114988710484</v>
      </c>
      <c r="N26" s="15"/>
      <c r="O26" s="15">
        <v>30.347985033961589</v>
      </c>
      <c r="P26" s="15">
        <v>21.957537621232799</v>
      </c>
      <c r="Q26" s="15">
        <v>38.805723492052003</v>
      </c>
      <c r="R26" s="15">
        <v>29.510189860828941</v>
      </c>
      <c r="S26" s="15">
        <v>23.973196870024001</v>
      </c>
      <c r="T26" s="15">
        <v>21.740369690272281</v>
      </c>
      <c r="U26" s="15">
        <v>26.23761388669714</v>
      </c>
    </row>
    <row r="27" spans="1:21" x14ac:dyDescent="0.25">
      <c r="A27" s="13" t="s">
        <v>113</v>
      </c>
      <c r="B27" s="15">
        <v>33.014206715486473</v>
      </c>
      <c r="C27" s="15"/>
      <c r="D27" s="15">
        <v>165.94615189438369</v>
      </c>
      <c r="E27" s="15">
        <v>40.458256426615748</v>
      </c>
      <c r="F27" s="15">
        <v>109.755552064276</v>
      </c>
      <c r="G27" s="15">
        <v>69.104003960157925</v>
      </c>
      <c r="H27" s="15">
        <v>28.66144080654508</v>
      </c>
      <c r="I27" s="15">
        <v>26.667159093684418</v>
      </c>
      <c r="J27" s="15">
        <v>26.943759236427201</v>
      </c>
      <c r="K27" s="15">
        <v>18.148888613013838</v>
      </c>
      <c r="L27" s="15">
        <v>46.509812916724172</v>
      </c>
      <c r="M27" s="15">
        <v>82.930378168372897</v>
      </c>
      <c r="N27" s="15"/>
      <c r="O27" s="15">
        <v>30.390592105183028</v>
      </c>
      <c r="P27" s="15">
        <v>22.962629781080469</v>
      </c>
      <c r="Q27" s="15">
        <v>39.924359954538943</v>
      </c>
      <c r="R27" s="15">
        <v>30.850179445877849</v>
      </c>
      <c r="S27" s="15">
        <v>24.871662670293752</v>
      </c>
      <c r="T27" s="15">
        <v>22.764984379680289</v>
      </c>
      <c r="U27" s="15">
        <v>26.315163656823461</v>
      </c>
    </row>
    <row r="28" spans="1:21" x14ac:dyDescent="0.25">
      <c r="A28" s="13" t="s">
        <v>114</v>
      </c>
      <c r="B28" s="15">
        <v>35.090425523551531</v>
      </c>
      <c r="C28" s="15"/>
      <c r="D28" s="15">
        <v>118.17697907317719</v>
      </c>
      <c r="E28" s="15">
        <v>45.036899116373057</v>
      </c>
      <c r="F28" s="15">
        <v>119.7100044246902</v>
      </c>
      <c r="G28" s="15">
        <v>71.836012875393223</v>
      </c>
      <c r="H28" s="15">
        <v>30.099269404304721</v>
      </c>
      <c r="I28" s="15">
        <v>29.34332282994783</v>
      </c>
      <c r="J28" s="15">
        <v>23.060515048528089</v>
      </c>
      <c r="K28" s="15">
        <v>17.6518406155812</v>
      </c>
      <c r="L28" s="15">
        <v>47.154807245740344</v>
      </c>
      <c r="M28" s="15">
        <v>84.323761595374407</v>
      </c>
      <c r="N28" s="15"/>
      <c r="O28" s="15">
        <v>31.905010952299271</v>
      </c>
      <c r="P28" s="15">
        <v>22.905459865121859</v>
      </c>
      <c r="Q28" s="15">
        <v>40.003260895608001</v>
      </c>
      <c r="R28" s="15">
        <v>35.656216049575953</v>
      </c>
      <c r="S28" s="15">
        <v>26.036058165151719</v>
      </c>
      <c r="T28" s="15">
        <v>23.112845634113171</v>
      </c>
      <c r="U28" s="15">
        <v>28.207771033816709</v>
      </c>
    </row>
    <row r="29" spans="1:21" x14ac:dyDescent="0.25">
      <c r="A29" s="13" t="s">
        <v>115</v>
      </c>
      <c r="B29" s="15">
        <v>35.519298258496278</v>
      </c>
      <c r="C29" s="15"/>
      <c r="D29" s="15">
        <v>180.12817088071219</v>
      </c>
      <c r="E29" s="15">
        <v>44.219266887593477</v>
      </c>
      <c r="F29" s="15">
        <v>65.927842970605468</v>
      </c>
      <c r="G29" s="15">
        <v>71.157859674309165</v>
      </c>
      <c r="H29" s="15">
        <v>30.25896424111863</v>
      </c>
      <c r="I29" s="15">
        <v>30.46150316533911</v>
      </c>
      <c r="J29" s="15">
        <v>23.77950107521961</v>
      </c>
      <c r="K29" s="15">
        <v>20.565925490418749</v>
      </c>
      <c r="L29" s="15">
        <v>49.481520424155413</v>
      </c>
      <c r="M29" s="15">
        <v>91.415892575154714</v>
      </c>
      <c r="N29" s="15"/>
      <c r="O29" s="15">
        <v>33.775143639160838</v>
      </c>
      <c r="P29" s="15">
        <v>22.662844143269741</v>
      </c>
      <c r="Q29" s="15">
        <v>40.071428855490268</v>
      </c>
      <c r="R29" s="15">
        <v>33.858956071677319</v>
      </c>
      <c r="S29" s="15">
        <v>26.686322629095251</v>
      </c>
      <c r="T29" s="15">
        <v>24.697794733867219</v>
      </c>
      <c r="U29" s="15">
        <v>28.943132505366219</v>
      </c>
    </row>
    <row r="30" spans="1:21" x14ac:dyDescent="0.25">
      <c r="A30" s="13" t="s">
        <v>116</v>
      </c>
      <c r="B30" s="15">
        <v>37.801626847925903</v>
      </c>
      <c r="C30" s="15"/>
      <c r="D30" s="15">
        <v>360.52558440862617</v>
      </c>
      <c r="E30" s="15">
        <v>44.545655607677077</v>
      </c>
      <c r="F30" s="15">
        <v>101.6259022056641</v>
      </c>
      <c r="G30" s="15">
        <v>72.249217953014238</v>
      </c>
      <c r="H30" s="15">
        <v>34.527986946322663</v>
      </c>
      <c r="I30" s="15">
        <v>31.865986138040139</v>
      </c>
      <c r="J30" s="15">
        <v>27.759174511480591</v>
      </c>
      <c r="K30" s="15">
        <v>20.473854512285751</v>
      </c>
      <c r="L30" s="15">
        <v>50.448624950570682</v>
      </c>
      <c r="M30" s="15">
        <v>102.9087424044007</v>
      </c>
      <c r="N30" s="15"/>
      <c r="O30" s="15">
        <v>37.401165070331032</v>
      </c>
      <c r="P30" s="15">
        <v>24.59859654979838</v>
      </c>
      <c r="Q30" s="15">
        <v>43.072508042215141</v>
      </c>
      <c r="R30" s="15">
        <v>35.451227322814248</v>
      </c>
      <c r="S30" s="15">
        <v>28.068573489893769</v>
      </c>
      <c r="T30" s="15">
        <v>24.02091372041486</v>
      </c>
      <c r="U30" s="15">
        <v>26.968753591821638</v>
      </c>
    </row>
    <row r="31" spans="1:21" x14ac:dyDescent="0.25">
      <c r="A31" s="13" t="s">
        <v>117</v>
      </c>
      <c r="B31" s="15">
        <v>39.267692880005121</v>
      </c>
      <c r="C31" s="15"/>
      <c r="D31" s="15">
        <v>269.34932982648911</v>
      </c>
      <c r="E31" s="15">
        <v>47.375655235262833</v>
      </c>
      <c r="F31" s="15">
        <v>136.9039517358504</v>
      </c>
      <c r="G31" s="15">
        <v>72.489355700163884</v>
      </c>
      <c r="H31" s="15">
        <v>36.70290896489972</v>
      </c>
      <c r="I31" s="15">
        <v>32.587209349420633</v>
      </c>
      <c r="J31" s="15">
        <v>27.14063286266023</v>
      </c>
      <c r="K31" s="15">
        <v>21.199876381445758</v>
      </c>
      <c r="L31" s="15">
        <v>51.220896033317892</v>
      </c>
      <c r="M31" s="15">
        <v>104.0781561523785</v>
      </c>
      <c r="N31" s="15"/>
      <c r="O31" s="15">
        <v>37.792025537018162</v>
      </c>
      <c r="P31" s="15">
        <v>27.85020725268862</v>
      </c>
      <c r="Q31" s="15">
        <v>44.705713749199283</v>
      </c>
      <c r="R31" s="15">
        <v>38.319283770164567</v>
      </c>
      <c r="S31" s="15">
        <v>30.076100733355741</v>
      </c>
      <c r="T31" s="15">
        <v>24.437809761971611</v>
      </c>
      <c r="U31" s="15">
        <v>28.237852498398681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4E3B8-A047-4F79-84D7-A5C34B3F8715}">
  <dimension ref="A1:U30"/>
  <sheetViews>
    <sheetView workbookViewId="0">
      <selection activeCell="B5" sqref="B5"/>
    </sheetView>
  </sheetViews>
  <sheetFormatPr defaultColWidth="15.7109375" defaultRowHeight="15" x14ac:dyDescent="0.25"/>
  <sheetData>
    <row r="1" spans="1:21" ht="27" x14ac:dyDescent="0.25">
      <c r="A1" s="7" t="s">
        <v>83</v>
      </c>
      <c r="B1" s="12" t="s">
        <v>84</v>
      </c>
      <c r="C1" s="12" t="s">
        <v>32</v>
      </c>
      <c r="D1" s="12" t="s">
        <v>33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2" t="s">
        <v>39</v>
      </c>
      <c r="K1" s="12" t="s">
        <v>40</v>
      </c>
      <c r="L1" s="12" t="s">
        <v>41</v>
      </c>
      <c r="M1" s="12" t="s">
        <v>42</v>
      </c>
      <c r="N1" s="12" t="s">
        <v>43</v>
      </c>
      <c r="O1" s="12" t="s">
        <v>44</v>
      </c>
      <c r="P1" s="12" t="s">
        <v>45</v>
      </c>
      <c r="Q1" s="12" t="s">
        <v>46</v>
      </c>
      <c r="R1" s="12" t="s">
        <v>47</v>
      </c>
      <c r="S1" s="12" t="s">
        <v>48</v>
      </c>
      <c r="T1" s="12" t="s">
        <v>49</v>
      </c>
      <c r="U1" s="12" t="s">
        <v>85</v>
      </c>
    </row>
    <row r="2" spans="1:21" ht="27" x14ac:dyDescent="0.25">
      <c r="A2" s="7" t="s">
        <v>86</v>
      </c>
      <c r="B2" s="12" t="s">
        <v>87</v>
      </c>
      <c r="C2" s="12" t="s">
        <v>56</v>
      </c>
      <c r="D2" s="12" t="s">
        <v>57</v>
      </c>
      <c r="E2" s="12" t="s">
        <v>58</v>
      </c>
      <c r="F2" s="12" t="s">
        <v>59</v>
      </c>
      <c r="G2" s="12" t="s">
        <v>60</v>
      </c>
      <c r="H2" s="12" t="s">
        <v>61</v>
      </c>
      <c r="I2" s="12" t="s">
        <v>62</v>
      </c>
      <c r="J2" s="12" t="s">
        <v>63</v>
      </c>
      <c r="K2" s="12" t="s">
        <v>88</v>
      </c>
      <c r="L2" s="12" t="s">
        <v>65</v>
      </c>
      <c r="M2" s="12" t="s">
        <v>66</v>
      </c>
      <c r="N2" s="12" t="s">
        <v>89</v>
      </c>
      <c r="O2" s="12" t="s">
        <v>68</v>
      </c>
      <c r="P2" s="12" t="s">
        <v>69</v>
      </c>
      <c r="Q2" s="12" t="s">
        <v>70</v>
      </c>
      <c r="R2" s="12" t="s">
        <v>71</v>
      </c>
      <c r="S2" s="12" t="s">
        <v>72</v>
      </c>
      <c r="T2" s="12" t="s">
        <v>73</v>
      </c>
      <c r="U2" s="12" t="s">
        <v>90</v>
      </c>
    </row>
    <row r="3" spans="1:21" ht="27" x14ac:dyDescent="0.25">
      <c r="A3" s="7" t="s">
        <v>76</v>
      </c>
      <c r="B3" s="12" t="s">
        <v>77</v>
      </c>
      <c r="C3" s="12" t="s">
        <v>77</v>
      </c>
      <c r="D3" s="12" t="s">
        <v>77</v>
      </c>
      <c r="E3" s="12" t="s">
        <v>77</v>
      </c>
      <c r="F3" s="12" t="s">
        <v>77</v>
      </c>
      <c r="G3" s="12" t="s">
        <v>77</v>
      </c>
      <c r="H3" s="12" t="s">
        <v>77</v>
      </c>
      <c r="I3" s="12" t="s">
        <v>77</v>
      </c>
      <c r="J3" s="12" t="s">
        <v>77</v>
      </c>
      <c r="K3" s="12" t="s">
        <v>77</v>
      </c>
      <c r="L3" s="12" t="s">
        <v>77</v>
      </c>
      <c r="M3" s="12" t="s">
        <v>77</v>
      </c>
      <c r="N3" s="12" t="s">
        <v>77</v>
      </c>
      <c r="O3" s="12" t="s">
        <v>77</v>
      </c>
      <c r="P3" s="12" t="s">
        <v>77</v>
      </c>
      <c r="Q3" s="12" t="s">
        <v>77</v>
      </c>
      <c r="R3" s="12" t="s">
        <v>77</v>
      </c>
      <c r="S3" s="12" t="s">
        <v>77</v>
      </c>
      <c r="T3" s="12" t="s">
        <v>77</v>
      </c>
      <c r="U3" s="12" t="s">
        <v>77</v>
      </c>
    </row>
    <row r="4" spans="1:21" x14ac:dyDescent="0.25">
      <c r="A4" s="13" t="s">
        <v>91</v>
      </c>
      <c r="B4" s="15">
        <f>'OpH CP'!B5/'OpH Index 2022=100'!B5</f>
        <v>0.22454729707048907</v>
      </c>
      <c r="C4" s="15" t="e">
        <f>'OpH CP'!C5/'OpH Index 2022=100'!C5</f>
        <v>#DIV/0!</v>
      </c>
      <c r="D4" s="15">
        <f>'OpH CP'!D5/'OpH Index 2022=100'!D5</f>
        <v>0.32096542595998412</v>
      </c>
      <c r="E4" s="15">
        <f>'OpH CP'!E5/'OpH Index 2022=100'!E5</f>
        <v>0.45883992376619009</v>
      </c>
      <c r="F4" s="15">
        <f>'OpH CP'!F5/'OpH Index 2022=100'!F5</f>
        <v>0.45064913260571715</v>
      </c>
      <c r="G4" s="15">
        <f>'OpH CP'!G5/'OpH Index 2022=100'!G5</f>
        <v>0.28345129526301865</v>
      </c>
      <c r="H4" s="15">
        <f>'OpH CP'!H5/'OpH Index 2022=100'!H5</f>
        <v>0.11799045695392513</v>
      </c>
      <c r="I4" s="15">
        <f>'OpH CP'!I5/'OpH Index 2022=100'!I5</f>
        <v>0.17118952611927257</v>
      </c>
      <c r="J4" s="15">
        <f>'OpH CP'!J5/'OpH Index 2022=100'!J5</f>
        <v>0.16270494863331794</v>
      </c>
      <c r="K4" s="15">
        <f>'OpH CP'!K5/'OpH Index 2022=100'!K5</f>
        <v>8.0582128650864726E-2</v>
      </c>
      <c r="L4" s="15">
        <f>'OpH CP'!L5/'OpH Index 2022=100'!L5</f>
        <v>2.0572097982976802</v>
      </c>
      <c r="M4" s="15">
        <f>'OpH CP'!M5/'OpH Index 2022=100'!M5</f>
        <v>0.46636790858448801</v>
      </c>
      <c r="N4" s="15" t="e">
        <f>'OpH CP'!N5/'OpH Index 2022=100'!N5</f>
        <v>#DIV/0!</v>
      </c>
      <c r="O4" s="15">
        <f>'OpH CP'!O5/'OpH Index 2022=100'!O5</f>
        <v>0.18865604877808612</v>
      </c>
      <c r="P4" s="15">
        <f>'OpH CP'!P5/'OpH Index 2022=100'!P5</f>
        <v>0.13647688750578657</v>
      </c>
      <c r="Q4" s="15">
        <f>'OpH CP'!Q5/'OpH Index 2022=100'!Q5</f>
        <v>0.20295014951586543</v>
      </c>
      <c r="R4" s="15">
        <f>'OpH CP'!R5/'OpH Index 2022=100'!R5</f>
        <v>0.12397422514907219</v>
      </c>
      <c r="S4" s="15">
        <f>'OpH CP'!S5/'OpH Index 2022=100'!S5</f>
        <v>9.6725113175301969E-2</v>
      </c>
      <c r="T4" s="15">
        <f>'OpH CP'!T5/'OpH Index 2022=100'!T5</f>
        <v>8.7299405435722691E-2</v>
      </c>
      <c r="U4" s="15">
        <f>'OpH CP'!U5/'OpH Index 2022=100'!U5</f>
        <v>0.10037917180000391</v>
      </c>
    </row>
    <row r="5" spans="1:21" x14ac:dyDescent="0.25">
      <c r="A5" s="13" t="s">
        <v>92</v>
      </c>
      <c r="B5" s="15">
        <f>'OpH CP'!B6/'OpH Index 2022=100'!B6</f>
        <v>0.22637646141389764</v>
      </c>
      <c r="C5" s="15" t="e">
        <f>'OpH CP'!C6/'OpH Index 2022=100'!C6</f>
        <v>#DIV/0!</v>
      </c>
      <c r="D5" s="15">
        <f>'OpH CP'!D6/'OpH Index 2022=100'!D6</f>
        <v>0.25868539279942782</v>
      </c>
      <c r="E5" s="15">
        <f>'OpH CP'!E6/'OpH Index 2022=100'!E6</f>
        <v>0.44077247999027164</v>
      </c>
      <c r="F5" s="15">
        <f>'OpH CP'!F6/'OpH Index 2022=100'!F6</f>
        <v>0.45123842278181503</v>
      </c>
      <c r="G5" s="15">
        <f>'OpH CP'!G6/'OpH Index 2022=100'!G6</f>
        <v>0.30580059764482015</v>
      </c>
      <c r="H5" s="15">
        <f>'OpH CP'!H6/'OpH Index 2022=100'!H6</f>
        <v>0.12585367916557258</v>
      </c>
      <c r="I5" s="15">
        <f>'OpH CP'!I6/'OpH Index 2022=100'!I6</f>
        <v>0.18558602105014044</v>
      </c>
      <c r="J5" s="15">
        <f>'OpH CP'!J6/'OpH Index 2022=100'!J6</f>
        <v>0.16113966776102917</v>
      </c>
      <c r="K5" s="15">
        <f>'OpH CP'!K6/'OpH Index 2022=100'!K6</f>
        <v>8.6614407320282055E-2</v>
      </c>
      <c r="L5" s="15">
        <f>'OpH CP'!L6/'OpH Index 2022=100'!L6</f>
        <v>1.8241502087484209</v>
      </c>
      <c r="M5" s="15">
        <f>'OpH CP'!M6/'OpH Index 2022=100'!M6</f>
        <v>0.46138999303907258</v>
      </c>
      <c r="N5" s="15" t="e">
        <f>'OpH CP'!N6/'OpH Index 2022=100'!N6</f>
        <v>#DIV/0!</v>
      </c>
      <c r="O5" s="15">
        <f>'OpH CP'!O6/'OpH Index 2022=100'!O6</f>
        <v>0.19399889539226459</v>
      </c>
      <c r="P5" s="15">
        <f>'OpH CP'!P6/'OpH Index 2022=100'!P6</f>
        <v>0.1425777729219011</v>
      </c>
      <c r="Q5" s="15">
        <f>'OpH CP'!Q6/'OpH Index 2022=100'!Q6</f>
        <v>0.20339895111131825</v>
      </c>
      <c r="R5" s="15">
        <f>'OpH CP'!R6/'OpH Index 2022=100'!R6</f>
        <v>0.12836693326494034</v>
      </c>
      <c r="S5" s="15">
        <f>'OpH CP'!S6/'OpH Index 2022=100'!S6</f>
        <v>0.10100300709307325</v>
      </c>
      <c r="T5" s="15">
        <f>'OpH CP'!T6/'OpH Index 2022=100'!T6</f>
        <v>9.2135653836844036E-2</v>
      </c>
      <c r="U5" s="15">
        <f>'OpH CP'!U6/'OpH Index 2022=100'!U6</f>
        <v>0.1074515022194938</v>
      </c>
    </row>
    <row r="6" spans="1:21" x14ac:dyDescent="0.25">
      <c r="A6" s="13" t="s">
        <v>93</v>
      </c>
      <c r="B6" s="15">
        <f>'OpH CP'!B7/'OpH Index 2022=100'!B7</f>
        <v>0.22776719082566596</v>
      </c>
      <c r="C6" s="15" t="e">
        <f>'OpH CP'!C7/'OpH Index 2022=100'!C7</f>
        <v>#DIV/0!</v>
      </c>
      <c r="D6" s="15">
        <f>'OpH CP'!D7/'OpH Index 2022=100'!D7</f>
        <v>0.28425106163553032</v>
      </c>
      <c r="E6" s="15">
        <f>'OpH CP'!E7/'OpH Index 2022=100'!E7</f>
        <v>0.42069954804055082</v>
      </c>
      <c r="F6" s="15">
        <f>'OpH CP'!F7/'OpH Index 2022=100'!F7</f>
        <v>0.35540611548864381</v>
      </c>
      <c r="G6" s="15">
        <f>'OpH CP'!G7/'OpH Index 2022=100'!G7</f>
        <v>0.32702606935320183</v>
      </c>
      <c r="H6" s="15">
        <f>'OpH CP'!H7/'OpH Index 2022=100'!H7</f>
        <v>0.13314018765261151</v>
      </c>
      <c r="I6" s="15">
        <f>'OpH CP'!I7/'OpH Index 2022=100'!I7</f>
        <v>0.19342954200221363</v>
      </c>
      <c r="J6" s="15">
        <f>'OpH CP'!J7/'OpH Index 2022=100'!J7</f>
        <v>0.16251701345716488</v>
      </c>
      <c r="K6" s="15">
        <f>'OpH CP'!K7/'OpH Index 2022=100'!K7</f>
        <v>8.9560958344181082E-2</v>
      </c>
      <c r="L6" s="15">
        <f>'OpH CP'!L7/'OpH Index 2022=100'!L7</f>
        <v>1.6267705003351562</v>
      </c>
      <c r="M6" s="15">
        <f>'OpH CP'!M7/'OpH Index 2022=100'!M7</f>
        <v>0.47138294870500186</v>
      </c>
      <c r="N6" s="15" t="e">
        <f>'OpH CP'!N7/'OpH Index 2022=100'!N7</f>
        <v>#DIV/0!</v>
      </c>
      <c r="O6" s="15">
        <f>'OpH CP'!O7/'OpH Index 2022=100'!O7</f>
        <v>0.19936422415652805</v>
      </c>
      <c r="P6" s="15">
        <f>'OpH CP'!P7/'OpH Index 2022=100'!P7</f>
        <v>0.14657905932011939</v>
      </c>
      <c r="Q6" s="15">
        <f>'OpH CP'!Q7/'OpH Index 2022=100'!Q7</f>
        <v>0.21376636288060408</v>
      </c>
      <c r="R6" s="15">
        <f>'OpH CP'!R7/'OpH Index 2022=100'!R7</f>
        <v>0.13526031623879381</v>
      </c>
      <c r="S6" s="15">
        <f>'OpH CP'!S7/'OpH Index 2022=100'!S7</f>
        <v>0.10547009533247391</v>
      </c>
      <c r="T6" s="15">
        <f>'OpH CP'!T7/'OpH Index 2022=100'!T7</f>
        <v>9.6803712859666755E-2</v>
      </c>
      <c r="U6" s="15">
        <f>'OpH CP'!U7/'OpH Index 2022=100'!U7</f>
        <v>0.11467865576050212</v>
      </c>
    </row>
    <row r="7" spans="1:21" x14ac:dyDescent="0.25">
      <c r="A7" s="13" t="s">
        <v>94</v>
      </c>
      <c r="B7" s="15">
        <f>'OpH CP'!B8/'OpH Index 2022=100'!B8</f>
        <v>0.22950916380305095</v>
      </c>
      <c r="C7" s="15" t="e">
        <f>'OpH CP'!C8/'OpH Index 2022=100'!C8</f>
        <v>#DIV/0!</v>
      </c>
      <c r="D7" s="15">
        <f>'OpH CP'!D8/'OpH Index 2022=100'!D8</f>
        <v>0.45527026267515247</v>
      </c>
      <c r="E7" s="15">
        <f>'OpH CP'!E8/'OpH Index 2022=100'!E8</f>
        <v>0.40774600720396986</v>
      </c>
      <c r="F7" s="15">
        <f>'OpH CP'!F8/'OpH Index 2022=100'!F8</f>
        <v>0.38953438626266024</v>
      </c>
      <c r="G7" s="15">
        <f>'OpH CP'!G8/'OpH Index 2022=100'!G8</f>
        <v>0.32323647104205971</v>
      </c>
      <c r="H7" s="15">
        <f>'OpH CP'!H8/'OpH Index 2022=100'!H8</f>
        <v>0.14584092753295161</v>
      </c>
      <c r="I7" s="15">
        <f>'OpH CP'!I8/'OpH Index 2022=100'!I8</f>
        <v>0.18219911036386599</v>
      </c>
      <c r="J7" s="15">
        <f>'OpH CP'!J8/'OpH Index 2022=100'!J8</f>
        <v>0.16835319090635825</v>
      </c>
      <c r="K7" s="15">
        <f>'OpH CP'!K8/'OpH Index 2022=100'!K8</f>
        <v>9.5351779145454618E-2</v>
      </c>
      <c r="L7" s="15">
        <f>'OpH CP'!L8/'OpH Index 2022=100'!L8</f>
        <v>1.384726820729421</v>
      </c>
      <c r="M7" s="15">
        <f>'OpH CP'!M8/'OpH Index 2022=100'!M8</f>
        <v>0.45900168970904298</v>
      </c>
      <c r="N7" s="15" t="e">
        <f>'OpH CP'!N8/'OpH Index 2022=100'!N8</f>
        <v>#DIV/0!</v>
      </c>
      <c r="O7" s="15">
        <f>'OpH CP'!O8/'OpH Index 2022=100'!O8</f>
        <v>0.20387407262095325</v>
      </c>
      <c r="P7" s="15">
        <f>'OpH CP'!P8/'OpH Index 2022=100'!P8</f>
        <v>0.15265912222731826</v>
      </c>
      <c r="Q7" s="15">
        <f>'OpH CP'!Q8/'OpH Index 2022=100'!Q8</f>
        <v>0.22720667778488476</v>
      </c>
      <c r="R7" s="15">
        <f>'OpH CP'!R8/'OpH Index 2022=100'!R8</f>
        <v>0.14437648612225734</v>
      </c>
      <c r="S7" s="15">
        <f>'OpH CP'!S8/'OpH Index 2022=100'!S8</f>
        <v>0.10994915139341034</v>
      </c>
      <c r="T7" s="15">
        <f>'OpH CP'!T8/'OpH Index 2022=100'!T8</f>
        <v>0.10128856139727327</v>
      </c>
      <c r="U7" s="15">
        <f>'OpH CP'!U8/'OpH Index 2022=100'!U8</f>
        <v>0.12235626699924027</v>
      </c>
    </row>
    <row r="8" spans="1:21" x14ac:dyDescent="0.25">
      <c r="A8" s="13" t="s">
        <v>95</v>
      </c>
      <c r="B8" s="15">
        <f>'OpH CP'!B9/'OpH Index 2022=100'!B9</f>
        <v>0.23395547928315277</v>
      </c>
      <c r="C8" s="15" t="e">
        <f>'OpH CP'!C9/'OpH Index 2022=100'!C9</f>
        <v>#DIV/0!</v>
      </c>
      <c r="D8" s="15">
        <f>'OpH CP'!D9/'OpH Index 2022=100'!D9</f>
        <v>0.47376465296734172</v>
      </c>
      <c r="E8" s="15">
        <f>'OpH CP'!E9/'OpH Index 2022=100'!E9</f>
        <v>0.38410810167460618</v>
      </c>
      <c r="F8" s="15">
        <f>'OpH CP'!F9/'OpH Index 2022=100'!F9</f>
        <v>0.28508924927654938</v>
      </c>
      <c r="G8" s="15">
        <f>'OpH CP'!G9/'OpH Index 2022=100'!G9</f>
        <v>0.3338547255975966</v>
      </c>
      <c r="H8" s="15">
        <f>'OpH CP'!H9/'OpH Index 2022=100'!H9</f>
        <v>0.15532486018826488</v>
      </c>
      <c r="I8" s="15">
        <f>'OpH CP'!I9/'OpH Index 2022=100'!I9</f>
        <v>0.19718158316375042</v>
      </c>
      <c r="J8" s="15">
        <f>'OpH CP'!J9/'OpH Index 2022=100'!J9</f>
        <v>0.17981870640704792</v>
      </c>
      <c r="K8" s="15">
        <f>'OpH CP'!K9/'OpH Index 2022=100'!K9</f>
        <v>9.9658536600537695E-2</v>
      </c>
      <c r="L8" s="15">
        <f>'OpH CP'!L9/'OpH Index 2022=100'!L9</f>
        <v>1.288313565342996</v>
      </c>
      <c r="M8" s="15">
        <f>'OpH CP'!M9/'OpH Index 2022=100'!M9</f>
        <v>0.4737506669232493</v>
      </c>
      <c r="N8" s="15" t="e">
        <f>'OpH CP'!N9/'OpH Index 2022=100'!N9</f>
        <v>#DIV/0!</v>
      </c>
      <c r="O8" s="15">
        <f>'OpH CP'!O9/'OpH Index 2022=100'!O9</f>
        <v>0.21065651691465845</v>
      </c>
      <c r="P8" s="15">
        <f>'OpH CP'!P9/'OpH Index 2022=100'!P9</f>
        <v>0.15977385890485654</v>
      </c>
      <c r="Q8" s="15">
        <f>'OpH CP'!Q9/'OpH Index 2022=100'!Q9</f>
        <v>0.23347864305448934</v>
      </c>
      <c r="R8" s="15">
        <f>'OpH CP'!R9/'OpH Index 2022=100'!R9</f>
        <v>0.15735482815250301</v>
      </c>
      <c r="S8" s="15">
        <f>'OpH CP'!S9/'OpH Index 2022=100'!S9</f>
        <v>0.11396980423976553</v>
      </c>
      <c r="T8" s="15">
        <f>'OpH CP'!T9/'OpH Index 2022=100'!T9</f>
        <v>0.10537315326262635</v>
      </c>
      <c r="U8" s="15">
        <f>'OpH CP'!U9/'OpH Index 2022=100'!U9</f>
        <v>0.13265211075301558</v>
      </c>
    </row>
    <row r="9" spans="1:21" x14ac:dyDescent="0.25">
      <c r="A9" s="13" t="s">
        <v>96</v>
      </c>
      <c r="B9" s="15">
        <f>'OpH CP'!B10/'OpH Index 2022=100'!B10</f>
        <v>0.24001061643290048</v>
      </c>
      <c r="C9" s="15" t="e">
        <f>'OpH CP'!C10/'OpH Index 2022=100'!C10</f>
        <v>#DIV/0!</v>
      </c>
      <c r="D9" s="15">
        <f>'OpH CP'!D10/'OpH Index 2022=100'!D10</f>
        <v>0.4357308039212015</v>
      </c>
      <c r="E9" s="15">
        <f>'OpH CP'!E10/'OpH Index 2022=100'!E10</f>
        <v>0.3743134758008036</v>
      </c>
      <c r="F9" s="15">
        <f>'OpH CP'!F10/'OpH Index 2022=100'!F10</f>
        <v>0.33571228634262107</v>
      </c>
      <c r="G9" s="15">
        <f>'OpH CP'!G10/'OpH Index 2022=100'!G10</f>
        <v>0.34951098434691374</v>
      </c>
      <c r="H9" s="15">
        <f>'OpH CP'!H10/'OpH Index 2022=100'!H10</f>
        <v>0.1683858940340989</v>
      </c>
      <c r="I9" s="15">
        <f>'OpH CP'!I10/'OpH Index 2022=100'!I10</f>
        <v>0.20048489867038416</v>
      </c>
      <c r="J9" s="15">
        <f>'OpH CP'!J10/'OpH Index 2022=100'!J10</f>
        <v>0.18969552674383111</v>
      </c>
      <c r="K9" s="15">
        <f>'OpH CP'!K10/'OpH Index 2022=100'!K10</f>
        <v>0.10347450789381338</v>
      </c>
      <c r="L9" s="15">
        <f>'OpH CP'!L10/'OpH Index 2022=100'!L10</f>
        <v>1.2050022820142139</v>
      </c>
      <c r="M9" s="15">
        <f>'OpH CP'!M10/'OpH Index 2022=100'!M10</f>
        <v>0.47409732799856225</v>
      </c>
      <c r="N9" s="15" t="e">
        <f>'OpH CP'!N10/'OpH Index 2022=100'!N10</f>
        <v>#DIV/0!</v>
      </c>
      <c r="O9" s="15">
        <f>'OpH CP'!O10/'OpH Index 2022=100'!O10</f>
        <v>0.22010742058021107</v>
      </c>
      <c r="P9" s="15">
        <f>'OpH CP'!P10/'OpH Index 2022=100'!P10</f>
        <v>0.16974513228878405</v>
      </c>
      <c r="Q9" s="15">
        <f>'OpH CP'!Q10/'OpH Index 2022=100'!Q10</f>
        <v>0.24493157830920931</v>
      </c>
      <c r="R9" s="15">
        <f>'OpH CP'!R10/'OpH Index 2022=100'!R10</f>
        <v>0.17291369546972149</v>
      </c>
      <c r="S9" s="15">
        <f>'OpH CP'!S10/'OpH Index 2022=100'!S10</f>
        <v>0.12282834039685446</v>
      </c>
      <c r="T9" s="15">
        <f>'OpH CP'!T10/'OpH Index 2022=100'!T10</f>
        <v>0.11280512404759144</v>
      </c>
      <c r="U9" s="15">
        <f>'OpH CP'!U10/'OpH Index 2022=100'!U10</f>
        <v>0.14190607004996694</v>
      </c>
    </row>
    <row r="10" spans="1:21" x14ac:dyDescent="0.25">
      <c r="A10" s="13" t="s">
        <v>97</v>
      </c>
      <c r="B10" s="15">
        <f>'OpH CP'!B11/'OpH Index 2022=100'!B11</f>
        <v>0.2466526951909033</v>
      </c>
      <c r="C10" s="15" t="e">
        <f>'OpH CP'!C11/'OpH Index 2022=100'!C11</f>
        <v>#DIV/0!</v>
      </c>
      <c r="D10" s="15">
        <f>'OpH CP'!D11/'OpH Index 2022=100'!D11</f>
        <v>0.47029283990461229</v>
      </c>
      <c r="E10" s="15">
        <f>'OpH CP'!E11/'OpH Index 2022=100'!E11</f>
        <v>0.36699213314426726</v>
      </c>
      <c r="F10" s="15">
        <f>'OpH CP'!F11/'OpH Index 2022=100'!F11</f>
        <v>0.3239803565519897</v>
      </c>
      <c r="G10" s="15">
        <f>'OpH CP'!G11/'OpH Index 2022=100'!G11</f>
        <v>0.36532978425748247</v>
      </c>
      <c r="H10" s="15">
        <f>'OpH CP'!H11/'OpH Index 2022=100'!H11</f>
        <v>0.18468158627760795</v>
      </c>
      <c r="I10" s="15">
        <f>'OpH CP'!I11/'OpH Index 2022=100'!I11</f>
        <v>0.20907190753882804</v>
      </c>
      <c r="J10" s="15">
        <f>'OpH CP'!J11/'OpH Index 2022=100'!J11</f>
        <v>0.19291383314104091</v>
      </c>
      <c r="K10" s="15">
        <f>'OpH CP'!K11/'OpH Index 2022=100'!K11</f>
        <v>0.1068742480657037</v>
      </c>
      <c r="L10" s="15">
        <f>'OpH CP'!L11/'OpH Index 2022=100'!L11</f>
        <v>1.1157577930927962</v>
      </c>
      <c r="M10" s="15">
        <f>'OpH CP'!M11/'OpH Index 2022=100'!M11</f>
        <v>0.50140884140429942</v>
      </c>
      <c r="N10" s="15" t="e">
        <f>'OpH CP'!N11/'OpH Index 2022=100'!N11</f>
        <v>#DIV/0!</v>
      </c>
      <c r="O10" s="15">
        <f>'OpH CP'!O11/'OpH Index 2022=100'!O11</f>
        <v>0.22260445026097334</v>
      </c>
      <c r="P10" s="15">
        <f>'OpH CP'!P11/'OpH Index 2022=100'!P11</f>
        <v>0.1747201080686758</v>
      </c>
      <c r="Q10" s="15">
        <f>'OpH CP'!Q11/'OpH Index 2022=100'!Q11</f>
        <v>0.26492160169491791</v>
      </c>
      <c r="R10" s="15">
        <f>'OpH CP'!R11/'OpH Index 2022=100'!R11</f>
        <v>0.18595959586267075</v>
      </c>
      <c r="S10" s="15">
        <f>'OpH CP'!S11/'OpH Index 2022=100'!S11</f>
        <v>0.13040795971342797</v>
      </c>
      <c r="T10" s="15">
        <f>'OpH CP'!T11/'OpH Index 2022=100'!T11</f>
        <v>0.11702001513579732</v>
      </c>
      <c r="U10" s="15">
        <f>'OpH CP'!U11/'OpH Index 2022=100'!U11</f>
        <v>0.15023095991516724</v>
      </c>
    </row>
    <row r="11" spans="1:21" x14ac:dyDescent="0.25">
      <c r="A11" s="13" t="s">
        <v>98</v>
      </c>
      <c r="B11" s="15">
        <f>'OpH CP'!B12/'OpH Index 2022=100'!B12</f>
        <v>0.25339886942417639</v>
      </c>
      <c r="C11" s="15" t="e">
        <f>'OpH CP'!C12/'OpH Index 2022=100'!C12</f>
        <v>#DIV/0!</v>
      </c>
      <c r="D11" s="15">
        <f>'OpH CP'!D12/'OpH Index 2022=100'!D12</f>
        <v>0.53564776149779114</v>
      </c>
      <c r="E11" s="15">
        <f>'OpH CP'!E12/'OpH Index 2022=100'!E12</f>
        <v>0.35616063963854577</v>
      </c>
      <c r="F11" s="15">
        <f>'OpH CP'!F12/'OpH Index 2022=100'!F12</f>
        <v>0.39648232315442089</v>
      </c>
      <c r="G11" s="15">
        <f>'OpH CP'!G12/'OpH Index 2022=100'!G12</f>
        <v>0.39174977923160192</v>
      </c>
      <c r="H11" s="15">
        <f>'OpH CP'!H12/'OpH Index 2022=100'!H12</f>
        <v>0.19606855269062834</v>
      </c>
      <c r="I11" s="15">
        <f>'OpH CP'!I12/'OpH Index 2022=100'!I12</f>
        <v>0.21047975818432685</v>
      </c>
      <c r="J11" s="15">
        <f>'OpH CP'!J12/'OpH Index 2022=100'!J12</f>
        <v>0.19560079080132911</v>
      </c>
      <c r="K11" s="15">
        <f>'OpH CP'!K12/'OpH Index 2022=100'!K12</f>
        <v>0.10977490884167991</v>
      </c>
      <c r="L11" s="15">
        <f>'OpH CP'!L12/'OpH Index 2022=100'!L12</f>
        <v>1.0584424877687038</v>
      </c>
      <c r="M11" s="15">
        <f>'OpH CP'!M12/'OpH Index 2022=100'!M12</f>
        <v>0.56005409639779558</v>
      </c>
      <c r="N11" s="15" t="e">
        <f>'OpH CP'!N12/'OpH Index 2022=100'!N12</f>
        <v>#DIV/0!</v>
      </c>
      <c r="O11" s="15">
        <f>'OpH CP'!O12/'OpH Index 2022=100'!O12</f>
        <v>0.22549891045199202</v>
      </c>
      <c r="P11" s="15">
        <f>'OpH CP'!P12/'OpH Index 2022=100'!P12</f>
        <v>0.17545181317625436</v>
      </c>
      <c r="Q11" s="15">
        <f>'OpH CP'!Q12/'OpH Index 2022=100'!Q12</f>
        <v>0.2751055782567608</v>
      </c>
      <c r="R11" s="15">
        <f>'OpH CP'!R12/'OpH Index 2022=100'!R12</f>
        <v>0.19748435320762361</v>
      </c>
      <c r="S11" s="15">
        <f>'OpH CP'!S12/'OpH Index 2022=100'!S12</f>
        <v>0.13896075239919753</v>
      </c>
      <c r="T11" s="15">
        <f>'OpH CP'!T12/'OpH Index 2022=100'!T12</f>
        <v>0.12060275188018718</v>
      </c>
      <c r="U11" s="15">
        <f>'OpH CP'!U12/'OpH Index 2022=100'!U12</f>
        <v>0.16092977404739395</v>
      </c>
    </row>
    <row r="12" spans="1:21" x14ac:dyDescent="0.25">
      <c r="A12" s="13" t="s">
        <v>99</v>
      </c>
      <c r="B12" s="15">
        <f>'OpH CP'!B13/'OpH Index 2022=100'!B13</f>
        <v>0.26060386067696689</v>
      </c>
      <c r="C12" s="15" t="e">
        <f>'OpH CP'!C13/'OpH Index 2022=100'!C13</f>
        <v>#DIV/0!</v>
      </c>
      <c r="D12" s="15">
        <f>'OpH CP'!D13/'OpH Index 2022=100'!D13</f>
        <v>0.7008588791477065</v>
      </c>
      <c r="E12" s="15">
        <f>'OpH CP'!E13/'OpH Index 2022=100'!E13</f>
        <v>0.35534222882325861</v>
      </c>
      <c r="F12" s="15">
        <f>'OpH CP'!F13/'OpH Index 2022=100'!F13</f>
        <v>0.52284524043640945</v>
      </c>
      <c r="G12" s="15">
        <f>'OpH CP'!G13/'OpH Index 2022=100'!G13</f>
        <v>0.42515291761944807</v>
      </c>
      <c r="H12" s="15">
        <f>'OpH CP'!H13/'OpH Index 2022=100'!H13</f>
        <v>0.21760149180820257</v>
      </c>
      <c r="I12" s="15">
        <f>'OpH CP'!I13/'OpH Index 2022=100'!I13</f>
        <v>0.20731849471429711</v>
      </c>
      <c r="J12" s="15">
        <f>'OpH CP'!J13/'OpH Index 2022=100'!J13</f>
        <v>0.19667146924722451</v>
      </c>
      <c r="K12" s="15">
        <f>'OpH CP'!K13/'OpH Index 2022=100'!K13</f>
        <v>0.11594241011339104</v>
      </c>
      <c r="L12" s="15">
        <f>'OpH CP'!L13/'OpH Index 2022=100'!L13</f>
        <v>1.0077781599537032</v>
      </c>
      <c r="M12" s="15">
        <f>'OpH CP'!M13/'OpH Index 2022=100'!M13</f>
        <v>0.56456374835007073</v>
      </c>
      <c r="N12" s="15" t="e">
        <f>'OpH CP'!N13/'OpH Index 2022=100'!N13</f>
        <v>#DIV/0!</v>
      </c>
      <c r="O12" s="15">
        <f>'OpH CP'!O13/'OpH Index 2022=100'!O13</f>
        <v>0.23136356455117468</v>
      </c>
      <c r="P12" s="15">
        <f>'OpH CP'!P13/'OpH Index 2022=100'!P13</f>
        <v>0.17861980422884863</v>
      </c>
      <c r="Q12" s="15">
        <f>'OpH CP'!Q13/'OpH Index 2022=100'!Q13</f>
        <v>0.29062316301553842</v>
      </c>
      <c r="R12" s="15">
        <f>'OpH CP'!R13/'OpH Index 2022=100'!R13</f>
        <v>0.21416085111420344</v>
      </c>
      <c r="S12" s="15">
        <f>'OpH CP'!S13/'OpH Index 2022=100'!S13</f>
        <v>0.14510596550592589</v>
      </c>
      <c r="T12" s="15">
        <f>'OpH CP'!T13/'OpH Index 2022=100'!T13</f>
        <v>0.12580403044866187</v>
      </c>
      <c r="U12" s="15">
        <f>'OpH CP'!U13/'OpH Index 2022=100'!U13</f>
        <v>0.17140507265008931</v>
      </c>
    </row>
    <row r="13" spans="1:21" x14ac:dyDescent="0.25">
      <c r="A13" s="13" t="s">
        <v>100</v>
      </c>
      <c r="B13" s="15">
        <f>'OpH CP'!B14/'OpH Index 2022=100'!B14</f>
        <v>0.26771458030940254</v>
      </c>
      <c r="C13" s="15" t="e">
        <f>'OpH CP'!C14/'OpH Index 2022=100'!C14</f>
        <v>#DIV/0!</v>
      </c>
      <c r="D13" s="15">
        <f>'OpH CP'!D14/'OpH Index 2022=100'!D14</f>
        <v>0.86973424226335894</v>
      </c>
      <c r="E13" s="15">
        <f>'OpH CP'!E14/'OpH Index 2022=100'!E14</f>
        <v>0.33387238209749104</v>
      </c>
      <c r="F13" s="15">
        <f>'OpH CP'!F14/'OpH Index 2022=100'!F14</f>
        <v>0.61843916752141403</v>
      </c>
      <c r="G13" s="15">
        <f>'OpH CP'!G14/'OpH Index 2022=100'!G14</f>
        <v>0.48635501264064035</v>
      </c>
      <c r="H13" s="15">
        <f>'OpH CP'!H14/'OpH Index 2022=100'!H14</f>
        <v>0.22583631002413773</v>
      </c>
      <c r="I13" s="15">
        <f>'OpH CP'!I14/'OpH Index 2022=100'!I14</f>
        <v>0.20651376879824637</v>
      </c>
      <c r="J13" s="15">
        <f>'OpH CP'!J14/'OpH Index 2022=100'!J14</f>
        <v>0.19261061305757016</v>
      </c>
      <c r="K13" s="15">
        <f>'OpH CP'!K14/'OpH Index 2022=100'!K14</f>
        <v>0.12183376912645903</v>
      </c>
      <c r="L13" s="15">
        <f>'OpH CP'!L14/'OpH Index 2022=100'!L14</f>
        <v>0.95216616758643535</v>
      </c>
      <c r="M13" s="15">
        <f>'OpH CP'!M14/'OpH Index 2022=100'!M14</f>
        <v>0.64922244297226261</v>
      </c>
      <c r="N13" s="15" t="e">
        <f>'OpH CP'!N14/'OpH Index 2022=100'!N14</f>
        <v>#DIV/0!</v>
      </c>
      <c r="O13" s="15">
        <f>'OpH CP'!O14/'OpH Index 2022=100'!O14</f>
        <v>0.23488691563550426</v>
      </c>
      <c r="P13" s="15">
        <f>'OpH CP'!P14/'OpH Index 2022=100'!P14</f>
        <v>0.17928019087448036</v>
      </c>
      <c r="Q13" s="15">
        <f>'OpH CP'!Q14/'OpH Index 2022=100'!Q14</f>
        <v>0.29690209865932582</v>
      </c>
      <c r="R13" s="15">
        <f>'OpH CP'!R14/'OpH Index 2022=100'!R14</f>
        <v>0.23246131531970241</v>
      </c>
      <c r="S13" s="15">
        <f>'OpH CP'!S14/'OpH Index 2022=100'!S14</f>
        <v>0.15330464715697098</v>
      </c>
      <c r="T13" s="15">
        <f>'OpH CP'!T14/'OpH Index 2022=100'!T14</f>
        <v>0.1304271684124238</v>
      </c>
      <c r="U13" s="15">
        <f>'OpH CP'!U14/'OpH Index 2022=100'!U14</f>
        <v>0.17881835293852441</v>
      </c>
    </row>
    <row r="14" spans="1:21" x14ac:dyDescent="0.25">
      <c r="A14" s="13" t="s">
        <v>101</v>
      </c>
      <c r="B14" s="15">
        <f>'OpH CP'!B15/'OpH Index 2022=100'!B15</f>
        <v>0.2727254424825945</v>
      </c>
      <c r="C14" s="15" t="e">
        <f>'OpH CP'!C15/'OpH Index 2022=100'!C15</f>
        <v>#DIV/0!</v>
      </c>
      <c r="D14" s="15">
        <f>'OpH CP'!D15/'OpH Index 2022=100'!D15</f>
        <v>0.92729031397907724</v>
      </c>
      <c r="E14" s="15">
        <f>'OpH CP'!E15/'OpH Index 2022=100'!E15</f>
        <v>0.33641855507409468</v>
      </c>
      <c r="F14" s="15">
        <f>'OpH CP'!F15/'OpH Index 2022=100'!F15</f>
        <v>0.68420951338644143</v>
      </c>
      <c r="G14" s="15">
        <f>'OpH CP'!G15/'OpH Index 2022=100'!G15</f>
        <v>0.517173063950775</v>
      </c>
      <c r="H14" s="15">
        <f>'OpH CP'!H15/'OpH Index 2022=100'!H15</f>
        <v>0.2456547227714338</v>
      </c>
      <c r="I14" s="15">
        <f>'OpH CP'!I15/'OpH Index 2022=100'!I15</f>
        <v>0.21403008843243182</v>
      </c>
      <c r="J14" s="15">
        <f>'OpH CP'!J15/'OpH Index 2022=100'!J15</f>
        <v>0.19669357939563389</v>
      </c>
      <c r="K14" s="15">
        <f>'OpH CP'!K15/'OpH Index 2022=100'!K15</f>
        <v>0.12791351762716685</v>
      </c>
      <c r="L14" s="15">
        <f>'OpH CP'!L15/'OpH Index 2022=100'!L15</f>
        <v>0.93223326061456391</v>
      </c>
      <c r="M14" s="15">
        <f>'OpH CP'!M15/'OpH Index 2022=100'!M15</f>
        <v>0.56701682191746694</v>
      </c>
      <c r="N14" s="15" t="e">
        <f>'OpH CP'!N15/'OpH Index 2022=100'!N15</f>
        <v>#DIV/0!</v>
      </c>
      <c r="O14" s="15">
        <f>'OpH CP'!O15/'OpH Index 2022=100'!O15</f>
        <v>0.24343015365195367</v>
      </c>
      <c r="P14" s="15">
        <f>'OpH CP'!P15/'OpH Index 2022=100'!P15</f>
        <v>0.18490646046380993</v>
      </c>
      <c r="Q14" s="15">
        <f>'OpH CP'!Q15/'OpH Index 2022=100'!Q15</f>
        <v>0.30496822424968778</v>
      </c>
      <c r="R14" s="15">
        <f>'OpH CP'!R15/'OpH Index 2022=100'!R15</f>
        <v>0.25085356860050401</v>
      </c>
      <c r="S14" s="15">
        <f>'OpH CP'!S15/'OpH Index 2022=100'!S15</f>
        <v>0.15859607717795066</v>
      </c>
      <c r="T14" s="15">
        <f>'OpH CP'!T15/'OpH Index 2022=100'!T15</f>
        <v>0.13864546453645191</v>
      </c>
      <c r="U14" s="15">
        <f>'OpH CP'!U15/'OpH Index 2022=100'!U15</f>
        <v>0.18996581179748168</v>
      </c>
    </row>
    <row r="15" spans="1:21" x14ac:dyDescent="0.25">
      <c r="A15" s="13" t="s">
        <v>102</v>
      </c>
      <c r="B15" s="15">
        <f>'OpH CP'!B16/'OpH Index 2022=100'!B16</f>
        <v>0.28220237205714055</v>
      </c>
      <c r="C15" s="15" t="e">
        <f>'OpH CP'!C16/'OpH Index 2022=100'!C16</f>
        <v>#DIV/0!</v>
      </c>
      <c r="D15" s="15">
        <f>'OpH CP'!D16/'OpH Index 2022=100'!D16</f>
        <v>1.2377639631413444</v>
      </c>
      <c r="E15" s="15">
        <f>'OpH CP'!E16/'OpH Index 2022=100'!E16</f>
        <v>0.34588788108392993</v>
      </c>
      <c r="F15" s="15">
        <f>'OpH CP'!F16/'OpH Index 2022=100'!F16</f>
        <v>0.83855754173314534</v>
      </c>
      <c r="G15" s="15">
        <f>'OpH CP'!G16/'OpH Index 2022=100'!G16</f>
        <v>0.54972108028164801</v>
      </c>
      <c r="H15" s="15">
        <f>'OpH CP'!H16/'OpH Index 2022=100'!H16</f>
        <v>0.26747298973665412</v>
      </c>
      <c r="I15" s="15">
        <f>'OpH CP'!I16/'OpH Index 2022=100'!I16</f>
        <v>0.2207315825413374</v>
      </c>
      <c r="J15" s="15">
        <f>'OpH CP'!J16/'OpH Index 2022=100'!J16</f>
        <v>0.20258659617229141</v>
      </c>
      <c r="K15" s="15">
        <f>'OpH CP'!K16/'OpH Index 2022=100'!K16</f>
        <v>0.12978304191101242</v>
      </c>
      <c r="L15" s="15">
        <f>'OpH CP'!L16/'OpH Index 2022=100'!L16</f>
        <v>0.91970974861629617</v>
      </c>
      <c r="M15" s="15">
        <f>'OpH CP'!M16/'OpH Index 2022=100'!M16</f>
        <v>0.53775370552370194</v>
      </c>
      <c r="N15" s="15" t="e">
        <f>'OpH CP'!N16/'OpH Index 2022=100'!N16</f>
        <v>#DIV/0!</v>
      </c>
      <c r="O15" s="15">
        <f>'OpH CP'!O16/'OpH Index 2022=100'!O16</f>
        <v>0.25644559562189956</v>
      </c>
      <c r="P15" s="15">
        <f>'OpH CP'!P16/'OpH Index 2022=100'!P16</f>
        <v>0.18720533238799406</v>
      </c>
      <c r="Q15" s="15">
        <f>'OpH CP'!Q16/'OpH Index 2022=100'!Q16</f>
        <v>0.31788148228627278</v>
      </c>
      <c r="R15" s="15">
        <f>'OpH CP'!R16/'OpH Index 2022=100'!R16</f>
        <v>0.27375077934042835</v>
      </c>
      <c r="S15" s="15">
        <f>'OpH CP'!S16/'OpH Index 2022=100'!S16</f>
        <v>0.1609994524971527</v>
      </c>
      <c r="T15" s="15">
        <f>'OpH CP'!T16/'OpH Index 2022=100'!T16</f>
        <v>0.14181947460532929</v>
      </c>
      <c r="U15" s="15">
        <f>'OpH CP'!U16/'OpH Index 2022=100'!U16</f>
        <v>0.19771347465057562</v>
      </c>
    </row>
    <row r="16" spans="1:21" x14ac:dyDescent="0.25">
      <c r="A16" s="13" t="s">
        <v>103</v>
      </c>
      <c r="B16" s="15">
        <f>'OpH CP'!B17/'OpH Index 2022=100'!B17</f>
        <v>0.29457717221921542</v>
      </c>
      <c r="C16" s="15" t="e">
        <f>'OpH CP'!C17/'OpH Index 2022=100'!C17</f>
        <v>#DIV/0!</v>
      </c>
      <c r="D16" s="15">
        <f>'OpH CP'!D17/'OpH Index 2022=100'!D17</f>
        <v>0.93444291769432419</v>
      </c>
      <c r="E16" s="15">
        <f>'OpH CP'!E17/'OpH Index 2022=100'!E17</f>
        <v>0.35076870320271036</v>
      </c>
      <c r="F16" s="15">
        <f>'OpH CP'!F17/'OpH Index 2022=100'!F17</f>
        <v>1.0270271919949605</v>
      </c>
      <c r="G16" s="15">
        <f>'OpH CP'!G17/'OpH Index 2022=100'!G17</f>
        <v>0.5410065604122557</v>
      </c>
      <c r="H16" s="15">
        <f>'OpH CP'!H17/'OpH Index 2022=100'!H17</f>
        <v>0.26336494769083746</v>
      </c>
      <c r="I16" s="15">
        <f>'OpH CP'!I17/'OpH Index 2022=100'!I17</f>
        <v>0.24361505739988837</v>
      </c>
      <c r="J16" s="15">
        <f>'OpH CP'!J17/'OpH Index 2022=100'!J17</f>
        <v>0.21352824679217405</v>
      </c>
      <c r="K16" s="15">
        <f>'OpH CP'!K17/'OpH Index 2022=100'!K17</f>
        <v>0.12797229820032568</v>
      </c>
      <c r="L16" s="15">
        <f>'OpH CP'!L17/'OpH Index 2022=100'!L17</f>
        <v>0.86048722407066147</v>
      </c>
      <c r="M16" s="15">
        <f>'OpH CP'!M17/'OpH Index 2022=100'!M17</f>
        <v>0.65307333477080309</v>
      </c>
      <c r="N16" s="15" t="e">
        <f>'OpH CP'!N17/'OpH Index 2022=100'!N17</f>
        <v>#DIV/0!</v>
      </c>
      <c r="O16" s="15">
        <f>'OpH CP'!O17/'OpH Index 2022=100'!O17</f>
        <v>0.27070559120549043</v>
      </c>
      <c r="P16" s="15">
        <f>'OpH CP'!P17/'OpH Index 2022=100'!P17</f>
        <v>0.19206948510225677</v>
      </c>
      <c r="Q16" s="15">
        <f>'OpH CP'!Q17/'OpH Index 2022=100'!Q17</f>
        <v>0.32567097231073333</v>
      </c>
      <c r="R16" s="15">
        <f>'OpH CP'!R17/'OpH Index 2022=100'!R17</f>
        <v>0.2896173481843255</v>
      </c>
      <c r="S16" s="15">
        <f>'OpH CP'!S17/'OpH Index 2022=100'!S17</f>
        <v>0.17215422526273841</v>
      </c>
      <c r="T16" s="15">
        <f>'OpH CP'!T17/'OpH Index 2022=100'!T17</f>
        <v>0.14958950695002204</v>
      </c>
      <c r="U16" s="15">
        <f>'OpH CP'!U17/'OpH Index 2022=100'!U17</f>
        <v>0.20542503490775249</v>
      </c>
    </row>
    <row r="17" spans="1:21" x14ac:dyDescent="0.25">
      <c r="A17" s="13" t="s">
        <v>104</v>
      </c>
      <c r="B17" s="15">
        <f>'OpH CP'!B18/'OpH Index 2022=100'!B18</f>
        <v>0.29731110318339876</v>
      </c>
      <c r="C17" s="15" t="e">
        <f>'OpH CP'!C18/'OpH Index 2022=100'!C18</f>
        <v>#DIV/0!</v>
      </c>
      <c r="D17" s="15">
        <f>'OpH CP'!D18/'OpH Index 2022=100'!D18</f>
        <v>1.3414275048443811</v>
      </c>
      <c r="E17" s="15">
        <f>'OpH CP'!E18/'OpH Index 2022=100'!E18</f>
        <v>0.37971624967939094</v>
      </c>
      <c r="F17" s="15">
        <f>'OpH CP'!F18/'OpH Index 2022=100'!F18</f>
        <v>0.85579116100482433</v>
      </c>
      <c r="G17" s="15">
        <f>'OpH CP'!G18/'OpH Index 2022=100'!G18</f>
        <v>0.5836602356941416</v>
      </c>
      <c r="H17" s="15">
        <f>'OpH CP'!H18/'OpH Index 2022=100'!H18</f>
        <v>0.24524475331425366</v>
      </c>
      <c r="I17" s="15">
        <f>'OpH CP'!I18/'OpH Index 2022=100'!I18</f>
        <v>0.22991150836675031</v>
      </c>
      <c r="J17" s="15">
        <f>'OpH CP'!J18/'OpH Index 2022=100'!J18</f>
        <v>0.21380672303863921</v>
      </c>
      <c r="K17" s="15">
        <f>'OpH CP'!K18/'OpH Index 2022=100'!K18</f>
        <v>0.13293078493870217</v>
      </c>
      <c r="L17" s="15">
        <f>'OpH CP'!L18/'OpH Index 2022=100'!L18</f>
        <v>0.82177701931322944</v>
      </c>
      <c r="M17" s="15">
        <f>'OpH CP'!M18/'OpH Index 2022=100'!M18</f>
        <v>0.67566851457477217</v>
      </c>
      <c r="N17" s="15" t="e">
        <f>'OpH CP'!N18/'OpH Index 2022=100'!N18</f>
        <v>#DIV/0!</v>
      </c>
      <c r="O17" s="15">
        <f>'OpH CP'!O18/'OpH Index 2022=100'!O18</f>
        <v>0.27336703105580462</v>
      </c>
      <c r="P17" s="15">
        <f>'OpH CP'!P18/'OpH Index 2022=100'!P18</f>
        <v>0.19442668911224997</v>
      </c>
      <c r="Q17" s="15">
        <f>'OpH CP'!Q18/'OpH Index 2022=100'!Q18</f>
        <v>0.34040289745147528</v>
      </c>
      <c r="R17" s="15">
        <f>'OpH CP'!R18/'OpH Index 2022=100'!R18</f>
        <v>0.29837359039394717</v>
      </c>
      <c r="S17" s="15">
        <f>'OpH CP'!S18/'OpH Index 2022=100'!S18</f>
        <v>0.17458659119795664</v>
      </c>
      <c r="T17" s="15">
        <f>'OpH CP'!T18/'OpH Index 2022=100'!T18</f>
        <v>0.155584592638115</v>
      </c>
      <c r="U17" s="15">
        <f>'OpH CP'!U18/'OpH Index 2022=100'!U18</f>
        <v>0.21238023153238691</v>
      </c>
    </row>
    <row r="18" spans="1:21" x14ac:dyDescent="0.25">
      <c r="A18" s="13" t="s">
        <v>105</v>
      </c>
      <c r="B18" s="15">
        <f>'OpH CP'!B19/'OpH Index 2022=100'!B19</f>
        <v>0.30028713663564949</v>
      </c>
      <c r="C18" s="15" t="e">
        <f>'OpH CP'!C19/'OpH Index 2022=100'!C19</f>
        <v>#DIV/0!</v>
      </c>
      <c r="D18" s="15">
        <f>'OpH CP'!D19/'OpH Index 2022=100'!D19</f>
        <v>1.9490474655939409</v>
      </c>
      <c r="E18" s="15">
        <f>'OpH CP'!E19/'OpH Index 2022=100'!E19</f>
        <v>0.38926378003668649</v>
      </c>
      <c r="F18" s="15">
        <f>'OpH CP'!F19/'OpH Index 2022=100'!F19</f>
        <v>0.81468218763923772</v>
      </c>
      <c r="G18" s="15">
        <f>'OpH CP'!G19/'OpH Index 2022=100'!G19</f>
        <v>0.64482411575956267</v>
      </c>
      <c r="H18" s="15">
        <f>'OpH CP'!H19/'OpH Index 2022=100'!H19</f>
        <v>0.24124156959344281</v>
      </c>
      <c r="I18" s="15">
        <f>'OpH CP'!I19/'OpH Index 2022=100'!I19</f>
        <v>0.22408890034747114</v>
      </c>
      <c r="J18" s="15">
        <f>'OpH CP'!J19/'OpH Index 2022=100'!J19</f>
        <v>0.21652666619469488</v>
      </c>
      <c r="K18" s="15">
        <f>'OpH CP'!K19/'OpH Index 2022=100'!K19</f>
        <v>0.1359748795627802</v>
      </c>
      <c r="L18" s="15">
        <f>'OpH CP'!L19/'OpH Index 2022=100'!L19</f>
        <v>0.77925041904357339</v>
      </c>
      <c r="M18" s="15">
        <f>'OpH CP'!M19/'OpH Index 2022=100'!M19</f>
        <v>0.70459449806861474</v>
      </c>
      <c r="N18" s="15" t="e">
        <f>'OpH CP'!N19/'OpH Index 2022=100'!N19</f>
        <v>#DIV/0!</v>
      </c>
      <c r="O18" s="15">
        <f>'OpH CP'!O19/'OpH Index 2022=100'!O19</f>
        <v>0.27983852189230318</v>
      </c>
      <c r="P18" s="15">
        <f>'OpH CP'!P19/'OpH Index 2022=100'!P19</f>
        <v>0.19276155198266426</v>
      </c>
      <c r="Q18" s="15">
        <f>'OpH CP'!Q19/'OpH Index 2022=100'!Q19</f>
        <v>0.33813546803494116</v>
      </c>
      <c r="R18" s="15">
        <f>'OpH CP'!R19/'OpH Index 2022=100'!R19</f>
        <v>0.29397237931188092</v>
      </c>
      <c r="S18" s="15">
        <f>'OpH CP'!S19/'OpH Index 2022=100'!S19</f>
        <v>0.17873674061164452</v>
      </c>
      <c r="T18" s="15">
        <f>'OpH CP'!T19/'OpH Index 2022=100'!T19</f>
        <v>0.1610919599828112</v>
      </c>
      <c r="U18" s="15">
        <f>'OpH CP'!U19/'OpH Index 2022=100'!U19</f>
        <v>0.21706295948200105</v>
      </c>
    </row>
    <row r="19" spans="1:21" x14ac:dyDescent="0.25">
      <c r="A19" s="13" t="s">
        <v>106</v>
      </c>
      <c r="B19" s="15">
        <f>'OpH CP'!B20/'OpH Index 2022=100'!B20</f>
        <v>0.30423056812883387</v>
      </c>
      <c r="C19" s="15" t="e">
        <f>'OpH CP'!C20/'OpH Index 2022=100'!C20</f>
        <v>#DIV/0!</v>
      </c>
      <c r="D19" s="15">
        <f>'OpH CP'!D20/'OpH Index 2022=100'!D20</f>
        <v>2.0822145553746925</v>
      </c>
      <c r="E19" s="15">
        <f>'OpH CP'!E20/'OpH Index 2022=100'!E20</f>
        <v>0.38974315751378075</v>
      </c>
      <c r="F19" s="15">
        <f>'OpH CP'!F20/'OpH Index 2022=100'!F20</f>
        <v>0.95790846921550232</v>
      </c>
      <c r="G19" s="15">
        <f>'OpH CP'!G20/'OpH Index 2022=100'!G20</f>
        <v>0.67272868757270921</v>
      </c>
      <c r="H19" s="15">
        <f>'OpH CP'!H20/'OpH Index 2022=100'!H20</f>
        <v>0.2481699061766941</v>
      </c>
      <c r="I19" s="15">
        <f>'OpH CP'!I20/'OpH Index 2022=100'!I20</f>
        <v>0.22867252916789491</v>
      </c>
      <c r="J19" s="15">
        <f>'OpH CP'!J20/'OpH Index 2022=100'!J20</f>
        <v>0.21757086059400071</v>
      </c>
      <c r="K19" s="15">
        <f>'OpH CP'!K20/'OpH Index 2022=100'!K20</f>
        <v>0.14086039218858676</v>
      </c>
      <c r="L19" s="15">
        <f>'OpH CP'!L20/'OpH Index 2022=100'!L20</f>
        <v>0.75459298071599434</v>
      </c>
      <c r="M19" s="15">
        <f>'OpH CP'!M20/'OpH Index 2022=100'!M20</f>
        <v>0.69129479098838964</v>
      </c>
      <c r="N19" s="15" t="e">
        <f>'OpH CP'!N20/'OpH Index 2022=100'!N20</f>
        <v>#DIV/0!</v>
      </c>
      <c r="O19" s="15">
        <f>'OpH CP'!O20/'OpH Index 2022=100'!O20</f>
        <v>0.28329176869244904</v>
      </c>
      <c r="P19" s="15">
        <f>'OpH CP'!P20/'OpH Index 2022=100'!P20</f>
        <v>0.19561197116064941</v>
      </c>
      <c r="Q19" s="15">
        <f>'OpH CP'!Q20/'OpH Index 2022=100'!Q20</f>
        <v>0.34724017246533917</v>
      </c>
      <c r="R19" s="15">
        <f>'OpH CP'!R20/'OpH Index 2022=100'!R20</f>
        <v>0.29330683089859355</v>
      </c>
      <c r="S19" s="15">
        <f>'OpH CP'!S20/'OpH Index 2022=100'!S20</f>
        <v>0.18206608718789807</v>
      </c>
      <c r="T19" s="15">
        <f>'OpH CP'!T20/'OpH Index 2022=100'!T20</f>
        <v>0.16797626426287601</v>
      </c>
      <c r="U19" s="15">
        <f>'OpH CP'!U20/'OpH Index 2022=100'!U20</f>
        <v>0.22154781802684659</v>
      </c>
    </row>
    <row r="20" spans="1:21" x14ac:dyDescent="0.25">
      <c r="A20" s="13" t="s">
        <v>107</v>
      </c>
      <c r="B20" s="15">
        <f>'OpH CP'!B21/'OpH Index 2022=100'!B21</f>
        <v>0.3112601721572596</v>
      </c>
      <c r="C20" s="15" t="e">
        <f>'OpH CP'!C21/'OpH Index 2022=100'!C21</f>
        <v>#DIV/0!</v>
      </c>
      <c r="D20" s="15">
        <f>'OpH CP'!D21/'OpH Index 2022=100'!D21</f>
        <v>2.2394510840839192</v>
      </c>
      <c r="E20" s="15">
        <f>'OpH CP'!E21/'OpH Index 2022=100'!E21</f>
        <v>0.40030282301393405</v>
      </c>
      <c r="F20" s="15">
        <f>'OpH CP'!F21/'OpH Index 2022=100'!F21</f>
        <v>0.96320381333629479</v>
      </c>
      <c r="G20" s="15">
        <f>'OpH CP'!G21/'OpH Index 2022=100'!G21</f>
        <v>0.68051668770828833</v>
      </c>
      <c r="H20" s="15">
        <f>'OpH CP'!H21/'OpH Index 2022=100'!H21</f>
        <v>0.25588496699590452</v>
      </c>
      <c r="I20" s="15">
        <f>'OpH CP'!I21/'OpH Index 2022=100'!I21</f>
        <v>0.23580917042235008</v>
      </c>
      <c r="J20" s="15">
        <f>'OpH CP'!J21/'OpH Index 2022=100'!J21</f>
        <v>0.22293193790045968</v>
      </c>
      <c r="K20" s="15">
        <f>'OpH CP'!K21/'OpH Index 2022=100'!K21</f>
        <v>0.13815576741562591</v>
      </c>
      <c r="L20" s="15">
        <f>'OpH CP'!L21/'OpH Index 2022=100'!L21</f>
        <v>0.72528267752559727</v>
      </c>
      <c r="M20" s="15">
        <f>'OpH CP'!M21/'OpH Index 2022=100'!M21</f>
        <v>0.74969336027719391</v>
      </c>
      <c r="N20" s="15" t="e">
        <f>'OpH CP'!N21/'OpH Index 2022=100'!N21</f>
        <v>#DIV/0!</v>
      </c>
      <c r="O20" s="15">
        <f>'OpH CP'!O21/'OpH Index 2022=100'!O21</f>
        <v>0.29000862684978013</v>
      </c>
      <c r="P20" s="15">
        <f>'OpH CP'!P21/'OpH Index 2022=100'!P21</f>
        <v>0.19730986985929291</v>
      </c>
      <c r="Q20" s="15">
        <f>'OpH CP'!Q21/'OpH Index 2022=100'!Q21</f>
        <v>0.35208958607822244</v>
      </c>
      <c r="R20" s="15">
        <f>'OpH CP'!R21/'OpH Index 2022=100'!R21</f>
        <v>0.3030116337671232</v>
      </c>
      <c r="S20" s="15">
        <f>'OpH CP'!S21/'OpH Index 2022=100'!S21</f>
        <v>0.18286500345636572</v>
      </c>
      <c r="T20" s="15">
        <f>'OpH CP'!T21/'OpH Index 2022=100'!T21</f>
        <v>0.17520246055667807</v>
      </c>
      <c r="U20" s="15">
        <f>'OpH CP'!U21/'OpH Index 2022=100'!U21</f>
        <v>0.22731639844971577</v>
      </c>
    </row>
    <row r="21" spans="1:21" x14ac:dyDescent="0.25">
      <c r="A21" s="13" t="s">
        <v>108</v>
      </c>
      <c r="B21" s="15">
        <f>'OpH CP'!B22/'OpH Index 2022=100'!B22</f>
        <v>0.31367773793073916</v>
      </c>
      <c r="C21" s="15" t="e">
        <f>'OpH CP'!C22/'OpH Index 2022=100'!C22</f>
        <v>#DIV/0!</v>
      </c>
      <c r="D21" s="15">
        <f>'OpH CP'!D22/'OpH Index 2022=100'!D22</f>
        <v>1.8029954677505511</v>
      </c>
      <c r="E21" s="15">
        <f>'OpH CP'!E22/'OpH Index 2022=100'!E22</f>
        <v>0.39569724637817499</v>
      </c>
      <c r="F21" s="15">
        <f>'OpH CP'!F22/'OpH Index 2022=100'!F22</f>
        <v>1.0707771258120595</v>
      </c>
      <c r="G21" s="15">
        <f>'OpH CP'!G22/'OpH Index 2022=100'!G22</f>
        <v>0.68635815247534127</v>
      </c>
      <c r="H21" s="15">
        <f>'OpH CP'!H22/'OpH Index 2022=100'!H22</f>
        <v>0.2651321265027336</v>
      </c>
      <c r="I21" s="15">
        <f>'OpH CP'!I22/'OpH Index 2022=100'!I22</f>
        <v>0.23241089693345282</v>
      </c>
      <c r="J21" s="15">
        <f>'OpH CP'!J22/'OpH Index 2022=100'!J22</f>
        <v>0.22600791668881404</v>
      </c>
      <c r="K21" s="15">
        <f>'OpH CP'!K22/'OpH Index 2022=100'!K22</f>
        <v>0.15160804663643004</v>
      </c>
      <c r="L21" s="15">
        <f>'OpH CP'!L22/'OpH Index 2022=100'!L22</f>
        <v>0.67768127158369651</v>
      </c>
      <c r="M21" s="15">
        <f>'OpH CP'!M22/'OpH Index 2022=100'!M22</f>
        <v>0.78227009464026187</v>
      </c>
      <c r="N21" s="15" t="e">
        <f>'OpH CP'!N22/'OpH Index 2022=100'!N22</f>
        <v>#DIV/0!</v>
      </c>
      <c r="O21" s="15">
        <f>'OpH CP'!O22/'OpH Index 2022=100'!O22</f>
        <v>0.2955516656740782</v>
      </c>
      <c r="P21" s="15">
        <f>'OpH CP'!P22/'OpH Index 2022=100'!P22</f>
        <v>0.1990365953986282</v>
      </c>
      <c r="Q21" s="15">
        <f>'OpH CP'!Q22/'OpH Index 2022=100'!Q22</f>
        <v>0.3541616330923143</v>
      </c>
      <c r="R21" s="15">
        <f>'OpH CP'!R22/'OpH Index 2022=100'!R22</f>
        <v>0.31285475492781722</v>
      </c>
      <c r="S21" s="15">
        <f>'OpH CP'!S22/'OpH Index 2022=100'!S22</f>
        <v>0.1877440983915459</v>
      </c>
      <c r="T21" s="15">
        <f>'OpH CP'!T22/'OpH Index 2022=100'!T22</f>
        <v>0.18072807290202192</v>
      </c>
      <c r="U21" s="15">
        <f>'OpH CP'!U22/'OpH Index 2022=100'!U22</f>
        <v>0.23142672753886825</v>
      </c>
    </row>
    <row r="22" spans="1:21" x14ac:dyDescent="0.25">
      <c r="A22" s="13" t="s">
        <v>109</v>
      </c>
      <c r="B22" s="15">
        <f>'OpH CP'!B23/'OpH Index 2022=100'!B23</f>
        <v>0.31587123778843107</v>
      </c>
      <c r="C22" s="15" t="e">
        <f>'OpH CP'!C23/'OpH Index 2022=100'!C23</f>
        <v>#DIV/0!</v>
      </c>
      <c r="D22" s="15">
        <f>'OpH CP'!D23/'OpH Index 2022=100'!D23</f>
        <v>1.0403456883452615</v>
      </c>
      <c r="E22" s="15">
        <f>'OpH CP'!E23/'OpH Index 2022=100'!E23</f>
        <v>0.3995565323749149</v>
      </c>
      <c r="F22" s="15">
        <f>'OpH CP'!F23/'OpH Index 2022=100'!F23</f>
        <v>0.91462345254886812</v>
      </c>
      <c r="G22" s="15">
        <f>'OpH CP'!G23/'OpH Index 2022=100'!G23</f>
        <v>0.67023598391874339</v>
      </c>
      <c r="H22" s="15">
        <f>'OpH CP'!H23/'OpH Index 2022=100'!H23</f>
        <v>0.27782894945513115</v>
      </c>
      <c r="I22" s="15">
        <f>'OpH CP'!I23/'OpH Index 2022=100'!I23</f>
        <v>0.23571439181019491</v>
      </c>
      <c r="J22" s="15">
        <f>'OpH CP'!J23/'OpH Index 2022=100'!J23</f>
        <v>0.24965443956821826</v>
      </c>
      <c r="K22" s="15">
        <f>'OpH CP'!K23/'OpH Index 2022=100'!K23</f>
        <v>0.16154142248312342</v>
      </c>
      <c r="L22" s="15">
        <f>'OpH CP'!L23/'OpH Index 2022=100'!L23</f>
        <v>0.63344441194603718</v>
      </c>
      <c r="M22" s="15">
        <f>'OpH CP'!M23/'OpH Index 2022=100'!M23</f>
        <v>0.78615998584634739</v>
      </c>
      <c r="N22" s="15" t="e">
        <f>'OpH CP'!N23/'OpH Index 2022=100'!N23</f>
        <v>#DIV/0!</v>
      </c>
      <c r="O22" s="15">
        <f>'OpH CP'!O23/'OpH Index 2022=100'!O23</f>
        <v>0.30324866717995641</v>
      </c>
      <c r="P22" s="15">
        <f>'OpH CP'!P23/'OpH Index 2022=100'!P23</f>
        <v>0.20112446838857678</v>
      </c>
      <c r="Q22" s="15">
        <f>'OpH CP'!Q23/'OpH Index 2022=100'!Q23</f>
        <v>0.3661995445298849</v>
      </c>
      <c r="R22" s="15">
        <f>'OpH CP'!R23/'OpH Index 2022=100'!R23</f>
        <v>0.31445208242517714</v>
      </c>
      <c r="S22" s="15">
        <f>'OpH CP'!S23/'OpH Index 2022=100'!S23</f>
        <v>0.18929916557513896</v>
      </c>
      <c r="T22" s="15">
        <f>'OpH CP'!T23/'OpH Index 2022=100'!T23</f>
        <v>0.18955471245229041</v>
      </c>
      <c r="U22" s="15">
        <f>'OpH CP'!U23/'OpH Index 2022=100'!U23</f>
        <v>0.23896015104237983</v>
      </c>
    </row>
    <row r="23" spans="1:21" x14ac:dyDescent="0.25">
      <c r="A23" s="13" t="s">
        <v>110</v>
      </c>
      <c r="B23" s="15">
        <f>'OpH CP'!B24/'OpH Index 2022=100'!B24</f>
        <v>0.32088707845408909</v>
      </c>
      <c r="C23" s="15" t="e">
        <f>'OpH CP'!C24/'OpH Index 2022=100'!C24</f>
        <v>#DIV/0!</v>
      </c>
      <c r="D23" s="15">
        <f>'OpH CP'!D24/'OpH Index 2022=100'!D24</f>
        <v>0.8839458237293909</v>
      </c>
      <c r="E23" s="15">
        <f>'OpH CP'!E24/'OpH Index 2022=100'!E24</f>
        <v>0.41289342330691575</v>
      </c>
      <c r="F23" s="15">
        <f>'OpH CP'!F24/'OpH Index 2022=100'!F24</f>
        <v>0.80856943257786285</v>
      </c>
      <c r="G23" s="15">
        <f>'OpH CP'!G24/'OpH Index 2022=100'!G24</f>
        <v>0.66475345998422386</v>
      </c>
      <c r="H23" s="15">
        <f>'OpH CP'!H24/'OpH Index 2022=100'!H24</f>
        <v>0.29084981864147386</v>
      </c>
      <c r="I23" s="15">
        <f>'OpH CP'!I24/'OpH Index 2022=100'!I24</f>
        <v>0.23460619192649892</v>
      </c>
      <c r="J23" s="15">
        <f>'OpH CP'!J24/'OpH Index 2022=100'!J24</f>
        <v>0.25420559855632013</v>
      </c>
      <c r="K23" s="15">
        <f>'OpH CP'!K24/'OpH Index 2022=100'!K24</f>
        <v>0.16540567532742398</v>
      </c>
      <c r="L23" s="15">
        <f>'OpH CP'!L24/'OpH Index 2022=100'!L24</f>
        <v>0.6190632386387438</v>
      </c>
      <c r="M23" s="15">
        <f>'OpH CP'!M24/'OpH Index 2022=100'!M24</f>
        <v>0.80095977328931967</v>
      </c>
      <c r="N23" s="15" t="e">
        <f>'OpH CP'!N24/'OpH Index 2022=100'!N24</f>
        <v>#DIV/0!</v>
      </c>
      <c r="O23" s="15">
        <f>'OpH CP'!O24/'OpH Index 2022=100'!O24</f>
        <v>0.31438803710958235</v>
      </c>
      <c r="P23" s="15">
        <f>'OpH CP'!P24/'OpH Index 2022=100'!P24</f>
        <v>0.20788834867093769</v>
      </c>
      <c r="Q23" s="15">
        <f>'OpH CP'!Q24/'OpH Index 2022=100'!Q24</f>
        <v>0.3720734437795562</v>
      </c>
      <c r="R23" s="15">
        <f>'OpH CP'!R24/'OpH Index 2022=100'!R24</f>
        <v>0.31547071618516515</v>
      </c>
      <c r="S23" s="15">
        <f>'OpH CP'!S24/'OpH Index 2022=100'!S24</f>
        <v>0.19471919669472623</v>
      </c>
      <c r="T23" s="15">
        <f>'OpH CP'!T24/'OpH Index 2022=100'!T24</f>
        <v>0.19981699482787568</v>
      </c>
      <c r="U23" s="15">
        <f>'OpH CP'!U24/'OpH Index 2022=100'!U24</f>
        <v>0.24451963340943358</v>
      </c>
    </row>
    <row r="24" spans="1:21" x14ac:dyDescent="0.25">
      <c r="A24" s="13" t="s">
        <v>111</v>
      </c>
      <c r="B24" s="15">
        <f>'OpH CP'!B25/'OpH Index 2022=100'!B25</f>
        <v>0.3270505898760091</v>
      </c>
      <c r="C24" s="15" t="e">
        <f>'OpH CP'!C25/'OpH Index 2022=100'!C25</f>
        <v>#DIV/0!</v>
      </c>
      <c r="D24" s="15">
        <f>'OpH CP'!D25/'OpH Index 2022=100'!D25</f>
        <v>1.2861529724800485</v>
      </c>
      <c r="E24" s="15">
        <f>'OpH CP'!E25/'OpH Index 2022=100'!E25</f>
        <v>0.42169601036965931</v>
      </c>
      <c r="F24" s="15">
        <f>'OpH CP'!F25/'OpH Index 2022=100'!F25</f>
        <v>0.89761975875543554</v>
      </c>
      <c r="G24" s="15">
        <f>'OpH CP'!G25/'OpH Index 2022=100'!G25</f>
        <v>0.68640522147295657</v>
      </c>
      <c r="H24" s="15">
        <f>'OpH CP'!H25/'OpH Index 2022=100'!H25</f>
        <v>0.29705135833758328</v>
      </c>
      <c r="I24" s="15">
        <f>'OpH CP'!I25/'OpH Index 2022=100'!I25</f>
        <v>0.24289081307321053</v>
      </c>
      <c r="J24" s="15">
        <f>'OpH CP'!J25/'OpH Index 2022=100'!J25</f>
        <v>0.25748011591687492</v>
      </c>
      <c r="K24" s="15">
        <f>'OpH CP'!K25/'OpH Index 2022=100'!K25</f>
        <v>0.16692268488753653</v>
      </c>
      <c r="L24" s="15">
        <f>'OpH CP'!L25/'OpH Index 2022=100'!L25</f>
        <v>0.60415851764505235</v>
      </c>
      <c r="M24" s="15">
        <f>'OpH CP'!M25/'OpH Index 2022=100'!M25</f>
        <v>0.81188836801007147</v>
      </c>
      <c r="N24" s="15" t="e">
        <f>'OpH CP'!N25/'OpH Index 2022=100'!N25</f>
        <v>#DIV/0!</v>
      </c>
      <c r="O24" s="15">
        <f>'OpH CP'!O25/'OpH Index 2022=100'!O25</f>
        <v>0.32208189288331268</v>
      </c>
      <c r="P24" s="15">
        <f>'OpH CP'!P25/'OpH Index 2022=100'!P25</f>
        <v>0.21125711367058492</v>
      </c>
      <c r="Q24" s="15">
        <f>'OpH CP'!Q25/'OpH Index 2022=100'!Q25</f>
        <v>0.37811848369402157</v>
      </c>
      <c r="R24" s="15">
        <f>'OpH CP'!R25/'OpH Index 2022=100'!R25</f>
        <v>0.3195750001888587</v>
      </c>
      <c r="S24" s="15">
        <f>'OpH CP'!S25/'OpH Index 2022=100'!S25</f>
        <v>0.19477935152861731</v>
      </c>
      <c r="T24" s="15">
        <f>'OpH CP'!T25/'OpH Index 2022=100'!T25</f>
        <v>0.20438110264716933</v>
      </c>
      <c r="U24" s="15">
        <f>'OpH CP'!U25/'OpH Index 2022=100'!U25</f>
        <v>0.24772598761117301</v>
      </c>
    </row>
    <row r="25" spans="1:21" x14ac:dyDescent="0.25">
      <c r="A25" s="13" t="s">
        <v>112</v>
      </c>
      <c r="B25" s="15">
        <f>'OpH CP'!B26/'OpH Index 2022=100'!B26</f>
        <v>0.33312189001592574</v>
      </c>
      <c r="C25" s="15" t="e">
        <f>'OpH CP'!C26/'OpH Index 2022=100'!C26</f>
        <v>#DIV/0!</v>
      </c>
      <c r="D25" s="15">
        <f>'OpH CP'!D26/'OpH Index 2022=100'!D26</f>
        <v>1.6504900228387707</v>
      </c>
      <c r="E25" s="15">
        <f>'OpH CP'!E26/'OpH Index 2022=100'!E26</f>
        <v>0.41351007928960315</v>
      </c>
      <c r="F25" s="15">
        <f>'OpH CP'!F26/'OpH Index 2022=100'!F26</f>
        <v>0.88308300416416574</v>
      </c>
      <c r="G25" s="15">
        <f>'OpH CP'!G26/'OpH Index 2022=100'!G26</f>
        <v>0.69919705815893374</v>
      </c>
      <c r="H25" s="15">
        <f>'OpH CP'!H26/'OpH Index 2022=100'!H26</f>
        <v>0.31611044006319361</v>
      </c>
      <c r="I25" s="15">
        <f>'OpH CP'!I26/'OpH Index 2022=100'!I26</f>
        <v>0.2551510084296344</v>
      </c>
      <c r="J25" s="15">
        <f>'OpH CP'!J26/'OpH Index 2022=100'!J26</f>
        <v>0.25787286149602606</v>
      </c>
      <c r="K25" s="15">
        <f>'OpH CP'!K26/'OpH Index 2022=100'!K26</f>
        <v>0.17632068356356592</v>
      </c>
      <c r="L25" s="15">
        <f>'OpH CP'!L26/'OpH Index 2022=100'!L26</f>
        <v>0.56112517161209052</v>
      </c>
      <c r="M25" s="15">
        <f>'OpH CP'!M26/'OpH Index 2022=100'!M26</f>
        <v>0.81714395342972412</v>
      </c>
      <c r="N25" s="15" t="e">
        <f>'OpH CP'!N26/'OpH Index 2022=100'!N26</f>
        <v>#DIV/0!</v>
      </c>
      <c r="O25" s="15">
        <f>'OpH CP'!O26/'OpH Index 2022=100'!O26</f>
        <v>0.33026047787495577</v>
      </c>
      <c r="P25" s="15">
        <f>'OpH CP'!P26/'OpH Index 2022=100'!P26</f>
        <v>0.22105347561831609</v>
      </c>
      <c r="Q25" s="15">
        <f>'OpH CP'!Q26/'OpH Index 2022=100'!Q26</f>
        <v>0.38561075490967656</v>
      </c>
      <c r="R25" s="15">
        <f>'OpH CP'!R26/'OpH Index 2022=100'!R26</f>
        <v>0.32101127522121164</v>
      </c>
      <c r="S25" s="15">
        <f>'OpH CP'!S26/'OpH Index 2022=100'!S26</f>
        <v>0.20153700215678547</v>
      </c>
      <c r="T25" s="15">
        <f>'OpH CP'!T26/'OpH Index 2022=100'!T26</f>
        <v>0.21119628374760041</v>
      </c>
      <c r="U25" s="15">
        <f>'OpH CP'!U26/'OpH Index 2022=100'!U26</f>
        <v>0.25147217997876564</v>
      </c>
    </row>
    <row r="26" spans="1:21" x14ac:dyDescent="0.25">
      <c r="A26" s="13" t="s">
        <v>113</v>
      </c>
      <c r="B26" s="15">
        <f>'OpH CP'!B27/'OpH Index 2022=100'!B27</f>
        <v>0.34091754326761825</v>
      </c>
      <c r="C26" s="15" t="e">
        <f>'OpH CP'!C27/'OpH Index 2022=100'!C27</f>
        <v>#DIV/0!</v>
      </c>
      <c r="D26" s="15">
        <f>'OpH CP'!D27/'OpH Index 2022=100'!D27</f>
        <v>1.5049318101653619</v>
      </c>
      <c r="E26" s="15">
        <f>'OpH CP'!E27/'OpH Index 2022=100'!E27</f>
        <v>0.41989902703379556</v>
      </c>
      <c r="F26" s="15">
        <f>'OpH CP'!F27/'OpH Index 2022=100'!F27</f>
        <v>0.92993074861285052</v>
      </c>
      <c r="G26" s="15">
        <f>'OpH CP'!G27/'OpH Index 2022=100'!G27</f>
        <v>0.70167741511038773</v>
      </c>
      <c r="H26" s="15">
        <f>'OpH CP'!H27/'OpH Index 2022=100'!H27</f>
        <v>0.32506951216035374</v>
      </c>
      <c r="I26" s="15">
        <f>'OpH CP'!I27/'OpH Index 2022=100'!I27</f>
        <v>0.27047425410275522</v>
      </c>
      <c r="J26" s="15">
        <f>'OpH CP'!J27/'OpH Index 2022=100'!J27</f>
        <v>0.26963315162107515</v>
      </c>
      <c r="K26" s="15">
        <f>'OpH CP'!K27/'OpH Index 2022=100'!K27</f>
        <v>0.18190458511752258</v>
      </c>
      <c r="L26" s="15">
        <f>'OpH CP'!L27/'OpH Index 2022=100'!L27</f>
        <v>0.53755111140906309</v>
      </c>
      <c r="M26" s="15">
        <f>'OpH CP'!M27/'OpH Index 2022=100'!M27</f>
        <v>0.8421702520997365</v>
      </c>
      <c r="N26" s="15" t="e">
        <f>'OpH CP'!N27/'OpH Index 2022=100'!N27</f>
        <v>#DIV/0!</v>
      </c>
      <c r="O26" s="15">
        <f>'OpH CP'!O27/'OpH Index 2022=100'!O27</f>
        <v>0.33677606178204256</v>
      </c>
      <c r="P26" s="15">
        <f>'OpH CP'!P27/'OpH Index 2022=100'!P27</f>
        <v>0.22674372968465134</v>
      </c>
      <c r="Q26" s="15">
        <f>'OpH CP'!Q27/'OpH Index 2022=100'!Q27</f>
        <v>0.38887275337582328</v>
      </c>
      <c r="R26" s="15">
        <f>'OpH CP'!R27/'OpH Index 2022=100'!R27</f>
        <v>0.32199978695452675</v>
      </c>
      <c r="S26" s="15">
        <f>'OpH CP'!S27/'OpH Index 2022=100'!S27</f>
        <v>0.21716849799566201</v>
      </c>
      <c r="T26" s="15">
        <f>'OpH CP'!T27/'OpH Index 2022=100'!T27</f>
        <v>0.21873380083404351</v>
      </c>
      <c r="U26" s="15">
        <f>'OpH CP'!U27/'OpH Index 2022=100'!U27</f>
        <v>0.25791961953022996</v>
      </c>
    </row>
    <row r="27" spans="1:21" x14ac:dyDescent="0.25">
      <c r="A27" s="13" t="s">
        <v>114</v>
      </c>
      <c r="B27" s="15">
        <f>'OpH CP'!B28/'OpH Index 2022=100'!B28</f>
        <v>0.36196073947673196</v>
      </c>
      <c r="C27" s="15" t="e">
        <f>'OpH CP'!C28/'OpH Index 2022=100'!C28</f>
        <v>#DIV/0!</v>
      </c>
      <c r="D27" s="15">
        <f>'OpH CP'!D28/'OpH Index 2022=100'!D28</f>
        <v>1.0279955616114216</v>
      </c>
      <c r="E27" s="15">
        <f>'OpH CP'!E28/'OpH Index 2022=100'!E28</f>
        <v>0.39553596183232442</v>
      </c>
      <c r="F27" s="15">
        <f>'OpH CP'!F28/'OpH Index 2022=100'!F28</f>
        <v>0.87230051550326382</v>
      </c>
      <c r="G27" s="15">
        <f>'OpH CP'!G28/'OpH Index 2022=100'!G28</f>
        <v>0.69316239726933471</v>
      </c>
      <c r="H27" s="15">
        <f>'OpH CP'!H28/'OpH Index 2022=100'!H28</f>
        <v>0.32070761750061044</v>
      </c>
      <c r="I27" s="15">
        <f>'OpH CP'!I28/'OpH Index 2022=100'!I28</f>
        <v>0.30845617966749006</v>
      </c>
      <c r="J27" s="15">
        <f>'OpH CP'!J28/'OpH Index 2022=100'!J28</f>
        <v>0.29616480020920982</v>
      </c>
      <c r="K27" s="15">
        <f>'OpH CP'!K28/'OpH Index 2022=100'!K28</f>
        <v>0.18469807734360605</v>
      </c>
      <c r="L27" s="15">
        <f>'OpH CP'!L28/'OpH Index 2022=100'!L28</f>
        <v>0.51160501226805966</v>
      </c>
      <c r="M27" s="15">
        <f>'OpH CP'!M28/'OpH Index 2022=100'!M28</f>
        <v>0.87351745572598161</v>
      </c>
      <c r="N27" s="15" t="e">
        <f>'OpH CP'!N28/'OpH Index 2022=100'!N28</f>
        <v>#DIV/0!</v>
      </c>
      <c r="O27" s="15">
        <f>'OpH CP'!O28/'OpH Index 2022=100'!O28</f>
        <v>0.34715095320107237</v>
      </c>
      <c r="P27" s="15">
        <f>'OpH CP'!P28/'OpH Index 2022=100'!P28</f>
        <v>0.23167701536469967</v>
      </c>
      <c r="Q27" s="15">
        <f>'OpH CP'!Q28/'OpH Index 2022=100'!Q28</f>
        <v>0.41916004640587695</v>
      </c>
      <c r="R27" s="15">
        <f>'OpH CP'!R28/'OpH Index 2022=100'!R28</f>
        <v>0.40197461109173865</v>
      </c>
      <c r="S27" s="15">
        <f>'OpH CP'!S28/'OpH Index 2022=100'!S28</f>
        <v>0.3215621822101381</v>
      </c>
      <c r="T27" s="15">
        <f>'OpH CP'!T28/'OpH Index 2022=100'!T28</f>
        <v>0.23151124769211145</v>
      </c>
      <c r="U27" s="15">
        <f>'OpH CP'!U28/'OpH Index 2022=100'!U28</f>
        <v>0.26609750749137784</v>
      </c>
    </row>
    <row r="28" spans="1:21" x14ac:dyDescent="0.25">
      <c r="A28" s="13" t="s">
        <v>115</v>
      </c>
      <c r="B28" s="15">
        <f>'OpH CP'!B29/'OpH Index 2022=100'!B29</f>
        <v>0.35855301777707516</v>
      </c>
      <c r="C28" s="15" t="e">
        <f>'OpH CP'!C29/'OpH Index 2022=100'!C29</f>
        <v>#DIV/0!</v>
      </c>
      <c r="D28" s="15">
        <f>'OpH CP'!D29/'OpH Index 2022=100'!D29</f>
        <v>1.834147644243719</v>
      </c>
      <c r="E28" s="15">
        <f>'OpH CP'!E29/'OpH Index 2022=100'!E29</f>
        <v>0.39798168565754954</v>
      </c>
      <c r="F28" s="15">
        <f>'OpH CP'!F29/'OpH Index 2022=100'!F29</f>
        <v>0.64757250327777827</v>
      </c>
      <c r="G28" s="15">
        <f>'OpH CP'!G29/'OpH Index 2022=100'!G29</f>
        <v>0.71379966216496571</v>
      </c>
      <c r="H28" s="15">
        <f>'OpH CP'!H29/'OpH Index 2022=100'!H29</f>
        <v>0.32005848107306534</v>
      </c>
      <c r="I28" s="15">
        <f>'OpH CP'!I29/'OpH Index 2022=100'!I29</f>
        <v>0.30620865075698939</v>
      </c>
      <c r="J28" s="15">
        <f>'OpH CP'!J29/'OpH Index 2022=100'!J29</f>
        <v>0.29185542297800826</v>
      </c>
      <c r="K28" s="15">
        <f>'OpH CP'!K29/'OpH Index 2022=100'!K29</f>
        <v>0.19675809344620357</v>
      </c>
      <c r="L28" s="15">
        <f>'OpH CP'!L29/'OpH Index 2022=100'!L29</f>
        <v>0.49811357714941429</v>
      </c>
      <c r="M28" s="15">
        <f>'OpH CP'!M29/'OpH Index 2022=100'!M29</f>
        <v>0.93276414172314848</v>
      </c>
      <c r="N28" s="15" t="e">
        <f>'OpH CP'!N29/'OpH Index 2022=100'!N29</f>
        <v>#DIV/0!</v>
      </c>
      <c r="O28" s="15">
        <f>'OpH CP'!O29/'OpH Index 2022=100'!O29</f>
        <v>0.35700485141036109</v>
      </c>
      <c r="P28" s="15">
        <f>'OpH CP'!P29/'OpH Index 2022=100'!P29</f>
        <v>0.23705635790570739</v>
      </c>
      <c r="Q28" s="15">
        <f>'OpH CP'!Q29/'OpH Index 2022=100'!Q29</f>
        <v>0.42462619851751693</v>
      </c>
      <c r="R28" s="15">
        <f>'OpH CP'!R29/'OpH Index 2022=100'!R29</f>
        <v>0.36218713659529383</v>
      </c>
      <c r="S28" s="15">
        <f>'OpH CP'!S29/'OpH Index 2022=100'!S29</f>
        <v>0.27644006029410179</v>
      </c>
      <c r="T28" s="15">
        <f>'OpH CP'!T29/'OpH Index 2022=100'!T29</f>
        <v>0.23629875590082516</v>
      </c>
      <c r="U28" s="15">
        <f>'OpH CP'!U29/'OpH Index 2022=100'!U29</f>
        <v>0.26867132419663892</v>
      </c>
    </row>
    <row r="29" spans="1:21" x14ac:dyDescent="0.25">
      <c r="A29" s="13" t="s">
        <v>116</v>
      </c>
      <c r="B29" s="15">
        <f>'OpH CP'!B30/'OpH Index 2022=100'!B30</f>
        <v>0.37801626847925901</v>
      </c>
      <c r="C29" s="15" t="e">
        <f>'OpH CP'!C30/'OpH Index 2022=100'!C30</f>
        <v>#DIV/0!</v>
      </c>
      <c r="D29" s="15">
        <f>'OpH CP'!D30/'OpH Index 2022=100'!D30</f>
        <v>3.6052558440862619</v>
      </c>
      <c r="E29" s="15">
        <f>'OpH CP'!E30/'OpH Index 2022=100'!E30</f>
        <v>0.44545655607677076</v>
      </c>
      <c r="F29" s="15">
        <f>'OpH CP'!F30/'OpH Index 2022=100'!F30</f>
        <v>1.016259022056641</v>
      </c>
      <c r="G29" s="15">
        <f>'OpH CP'!G30/'OpH Index 2022=100'!G30</f>
        <v>0.72249217953014233</v>
      </c>
      <c r="H29" s="15">
        <f>'OpH CP'!H30/'OpH Index 2022=100'!H30</f>
        <v>0.34527986946322664</v>
      </c>
      <c r="I29" s="15">
        <f>'OpH CP'!I30/'OpH Index 2022=100'!I30</f>
        <v>0.31865986138040137</v>
      </c>
      <c r="J29" s="15">
        <f>'OpH CP'!J30/'OpH Index 2022=100'!J30</f>
        <v>0.27759174511480589</v>
      </c>
      <c r="K29" s="15">
        <f>'OpH CP'!K30/'OpH Index 2022=100'!K30</f>
        <v>0.2047385451228575</v>
      </c>
      <c r="L29" s="15">
        <f>'OpH CP'!L30/'OpH Index 2022=100'!L30</f>
        <v>0.50448624950570686</v>
      </c>
      <c r="M29" s="15">
        <f>'OpH CP'!M30/'OpH Index 2022=100'!M30</f>
        <v>1.0290874240440069</v>
      </c>
      <c r="N29" s="15" t="e">
        <f>'OpH CP'!N30/'OpH Index 2022=100'!N30</f>
        <v>#DIV/0!</v>
      </c>
      <c r="O29" s="15">
        <f>'OpH CP'!O30/'OpH Index 2022=100'!O30</f>
        <v>0.37401165070331033</v>
      </c>
      <c r="P29" s="15">
        <f>'OpH CP'!P30/'OpH Index 2022=100'!P30</f>
        <v>0.24598596549798379</v>
      </c>
      <c r="Q29" s="15">
        <f>'OpH CP'!Q30/'OpH Index 2022=100'!Q30</f>
        <v>0.43072508042215141</v>
      </c>
      <c r="R29" s="15">
        <f>'OpH CP'!R30/'OpH Index 2022=100'!R30</f>
        <v>0.35451227322814249</v>
      </c>
      <c r="S29" s="15">
        <f>'OpH CP'!S30/'OpH Index 2022=100'!S30</f>
        <v>0.28068573489893767</v>
      </c>
      <c r="T29" s="15">
        <f>'OpH CP'!T30/'OpH Index 2022=100'!T30</f>
        <v>0.2402091372041486</v>
      </c>
      <c r="U29" s="15">
        <f>'OpH CP'!U30/'OpH Index 2022=100'!U30</f>
        <v>0.26968753591821637</v>
      </c>
    </row>
    <row r="30" spans="1:21" x14ac:dyDescent="0.25">
      <c r="A30" s="13" t="s">
        <v>117</v>
      </c>
      <c r="B30" s="15">
        <f>'OpH CP'!B31/'OpH Index 2022=100'!B31</f>
        <v>0.39472581690003367</v>
      </c>
      <c r="C30" s="15" t="e">
        <f>'OpH CP'!C31/'OpH Index 2022=100'!C31</f>
        <v>#DIV/0!</v>
      </c>
      <c r="D30" s="15">
        <f>'OpH CP'!D31/'OpH Index 2022=100'!D31</f>
        <v>3.2016695414023504</v>
      </c>
      <c r="E30" s="15">
        <f>'OpH CP'!E31/'OpH Index 2022=100'!E31</f>
        <v>0.46681948915003435</v>
      </c>
      <c r="F30" s="15">
        <f>'OpH CP'!F31/'OpH Index 2022=100'!F31</f>
        <v>1.338516976788849</v>
      </c>
      <c r="G30" s="15">
        <f>'OpH CP'!G31/'OpH Index 2022=100'!G31</f>
        <v>0.76197911032140497</v>
      </c>
      <c r="H30" s="15">
        <f>'OpH CP'!H31/'OpH Index 2022=100'!H31</f>
        <v>0.3612118471312068</v>
      </c>
      <c r="I30" s="15">
        <f>'OpH CP'!I31/'OpH Index 2022=100'!I31</f>
        <v>0.32869823166468237</v>
      </c>
      <c r="J30" s="15">
        <f>'OpH CP'!J31/'OpH Index 2022=100'!J31</f>
        <v>0.27714898195748883</v>
      </c>
      <c r="K30" s="15">
        <f>'OpH CP'!K31/'OpH Index 2022=100'!K31</f>
        <v>0.21782469056200587</v>
      </c>
      <c r="L30" s="15">
        <f>'OpH CP'!L31/'OpH Index 2022=100'!L31</f>
        <v>0.5133567095226973</v>
      </c>
      <c r="M30" s="15">
        <f>'OpH CP'!M31/'OpH Index 2022=100'!M31</f>
        <v>1.0815194914764541</v>
      </c>
      <c r="N30" s="15" t="e">
        <f>'OpH CP'!N31/'OpH Index 2022=100'!N31</f>
        <v>#DIV/0!</v>
      </c>
      <c r="O30" s="15">
        <f>'OpH CP'!O31/'OpH Index 2022=100'!O31</f>
        <v>0.38723699567415204</v>
      </c>
      <c r="P30" s="15">
        <f>'OpH CP'!P31/'OpH Index 2022=100'!P31</f>
        <v>0.25488265185281167</v>
      </c>
      <c r="Q30" s="15">
        <f>'OpH CP'!Q31/'OpH Index 2022=100'!Q31</f>
        <v>0.450863571509795</v>
      </c>
      <c r="R30" s="15">
        <f>'OpH CP'!R31/'OpH Index 2022=100'!R31</f>
        <v>0.3756600702929252</v>
      </c>
      <c r="S30" s="15">
        <f>'OpH CP'!S31/'OpH Index 2022=100'!S31</f>
        <v>0.30682003204280683</v>
      </c>
      <c r="T30" s="15">
        <f>'OpH CP'!T31/'OpH Index 2022=100'!T31</f>
        <v>0.24455245798729711</v>
      </c>
      <c r="U30" s="15">
        <f>'OpH CP'!U31/'OpH Index 2022=100'!U31</f>
        <v>0.28093576481036747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D4315-FCDC-4B9E-A97A-8D76B42312A1}">
  <dimension ref="A1:U31"/>
  <sheetViews>
    <sheetView workbookViewId="0">
      <selection activeCell="B26" sqref="B26"/>
    </sheetView>
  </sheetViews>
  <sheetFormatPr defaultColWidth="15.7109375" defaultRowHeight="15" x14ac:dyDescent="0.25"/>
  <sheetData>
    <row r="1" spans="1:21" ht="27" x14ac:dyDescent="0.25">
      <c r="A1" s="7" t="s">
        <v>83</v>
      </c>
      <c r="B1" s="12" t="s">
        <v>84</v>
      </c>
      <c r="C1" s="12" t="s">
        <v>32</v>
      </c>
      <c r="D1" s="12" t="s">
        <v>33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2" t="s">
        <v>39</v>
      </c>
      <c r="K1" s="12" t="s">
        <v>40</v>
      </c>
      <c r="L1" s="12" t="s">
        <v>41</v>
      </c>
      <c r="M1" s="12" t="s">
        <v>42</v>
      </c>
      <c r="N1" s="12" t="s">
        <v>43</v>
      </c>
      <c r="O1" s="12" t="s">
        <v>44</v>
      </c>
      <c r="P1" s="12" t="s">
        <v>45</v>
      </c>
      <c r="Q1" s="12" t="s">
        <v>46</v>
      </c>
      <c r="R1" s="12" t="s">
        <v>47</v>
      </c>
      <c r="S1" s="12" t="s">
        <v>48</v>
      </c>
      <c r="T1" s="12" t="s">
        <v>49</v>
      </c>
      <c r="U1" s="12" t="s">
        <v>85</v>
      </c>
    </row>
    <row r="2" spans="1:21" ht="27" x14ac:dyDescent="0.25">
      <c r="A2" s="7" t="s">
        <v>86</v>
      </c>
      <c r="B2" s="12" t="s">
        <v>87</v>
      </c>
      <c r="C2" s="12" t="s">
        <v>56</v>
      </c>
      <c r="D2" s="12" t="s">
        <v>57</v>
      </c>
      <c r="E2" s="12" t="s">
        <v>58</v>
      </c>
      <c r="F2" s="12" t="s">
        <v>59</v>
      </c>
      <c r="G2" s="12" t="s">
        <v>60</v>
      </c>
      <c r="H2" s="12" t="s">
        <v>61</v>
      </c>
      <c r="I2" s="12" t="s">
        <v>62</v>
      </c>
      <c r="J2" s="12" t="s">
        <v>63</v>
      </c>
      <c r="K2" s="12" t="s">
        <v>88</v>
      </c>
      <c r="L2" s="12" t="s">
        <v>65</v>
      </c>
      <c r="M2" s="12" t="s">
        <v>66</v>
      </c>
      <c r="N2" s="12" t="s">
        <v>89</v>
      </c>
      <c r="O2" s="12" t="s">
        <v>68</v>
      </c>
      <c r="P2" s="12" t="s">
        <v>69</v>
      </c>
      <c r="Q2" s="12" t="s">
        <v>70</v>
      </c>
      <c r="R2" s="12" t="s">
        <v>71</v>
      </c>
      <c r="S2" s="12" t="s">
        <v>72</v>
      </c>
      <c r="T2" s="12" t="s">
        <v>73</v>
      </c>
      <c r="U2" s="12" t="s">
        <v>90</v>
      </c>
    </row>
    <row r="3" spans="1:21" ht="27" x14ac:dyDescent="0.25">
      <c r="A3" s="7" t="s">
        <v>76</v>
      </c>
      <c r="B3" s="12" t="s">
        <v>77</v>
      </c>
      <c r="C3" s="12" t="s">
        <v>77</v>
      </c>
      <c r="D3" s="12" t="s">
        <v>77</v>
      </c>
      <c r="E3" s="12" t="s">
        <v>77</v>
      </c>
      <c r="F3" s="12" t="s">
        <v>77</v>
      </c>
      <c r="G3" s="12" t="s">
        <v>77</v>
      </c>
      <c r="H3" s="12" t="s">
        <v>77</v>
      </c>
      <c r="I3" s="12" t="s">
        <v>77</v>
      </c>
      <c r="J3" s="12" t="s">
        <v>77</v>
      </c>
      <c r="K3" s="12" t="s">
        <v>77</v>
      </c>
      <c r="L3" s="12" t="s">
        <v>77</v>
      </c>
      <c r="M3" s="12" t="s">
        <v>77</v>
      </c>
      <c r="N3" s="12" t="s">
        <v>77</v>
      </c>
      <c r="O3" s="12" t="s">
        <v>77</v>
      </c>
      <c r="P3" s="12" t="s">
        <v>77</v>
      </c>
      <c r="Q3" s="12" t="s">
        <v>77</v>
      </c>
      <c r="R3" s="12" t="s">
        <v>77</v>
      </c>
      <c r="S3" s="12" t="s">
        <v>77</v>
      </c>
      <c r="T3" s="12" t="s">
        <v>77</v>
      </c>
      <c r="U3" s="12" t="s">
        <v>77</v>
      </c>
    </row>
    <row r="4" spans="1:21" x14ac:dyDescent="0.25">
      <c r="A4" s="13" t="s">
        <v>91</v>
      </c>
      <c r="B4" s="15">
        <f>'OpH Implicit Deflator'!B4*B$31</f>
        <v>65.865574096965958</v>
      </c>
      <c r="C4" s="15" t="e">
        <f>'OpH Implicit Deflator'!C4*C$31</f>
        <v>#DIV/0!</v>
      </c>
      <c r="D4" s="15">
        <f>'OpH Implicit Deflator'!D4*D$31</f>
        <v>21.32757270408926</v>
      </c>
      <c r="E4" s="15">
        <f>'OpH Implicit Deflator'!E4*E$31</f>
        <v>109.27387162753783</v>
      </c>
      <c r="F4" s="15">
        <f>'OpH Implicit Deflator'!F4*F$31</f>
        <v>48.460504535196499</v>
      </c>
      <c r="G4" s="15">
        <f>'OpH Implicit Deflator'!G4*G$31</f>
        <v>40.396240374706395</v>
      </c>
      <c r="H4" s="15">
        <f>'OpH Implicit Deflator'!H4*H$31</f>
        <v>36.296992655442118</v>
      </c>
      <c r="I4" s="15">
        <f>'OpH Implicit Deflator'!I4*I$31</f>
        <v>63.292355380426109</v>
      </c>
      <c r="J4" s="15">
        <f>'OpH Implicit Deflator'!J4*J$31</f>
        <v>60.343080090527174</v>
      </c>
      <c r="K4" s="15">
        <f>'OpH Implicit Deflator'!K4*K$31</f>
        <v>44.29911901275235</v>
      </c>
      <c r="L4" s="15">
        <f>'OpH Implicit Deflator'!L4*L$31</f>
        <v>382.70031530679779</v>
      </c>
      <c r="M4" s="15">
        <f>'OpH Implicit Deflator'!M4*M$31</f>
        <v>55.376915465930878</v>
      </c>
      <c r="N4" s="15" t="e">
        <f>'OpH Implicit Deflator'!N4*N$31</f>
        <v>#DIV/0!</v>
      </c>
      <c r="O4" s="15">
        <f>'OpH Implicit Deflator'!O4*O$31</f>
        <v>56.018247787511115</v>
      </c>
      <c r="P4" s="15">
        <f>'OpH Implicit Deflator'!P4*P$31</f>
        <v>60.189927940055803</v>
      </c>
      <c r="Q4" s="15">
        <f>'OpH Implicit Deflator'!Q4*Q$31</f>
        <v>52.189346708928639</v>
      </c>
      <c r="R4" s="15">
        <f>'OpH Implicit Deflator'!R4*R$31</f>
        <v>38.501337631810301</v>
      </c>
      <c r="S4" s="15">
        <f>'OpH Implicit Deflator'!S4*S$31</f>
        <v>44.539200698083789</v>
      </c>
      <c r="T4" s="15">
        <f>'OpH Implicit Deflator'!T4*T$31</f>
        <v>39.911255189113639</v>
      </c>
      <c r="U4" s="15">
        <f>'OpH Implicit Deflator'!U4*U$31</f>
        <v>38.918780968595058</v>
      </c>
    </row>
    <row r="5" spans="1:21" x14ac:dyDescent="0.25">
      <c r="A5" s="13" t="s">
        <v>92</v>
      </c>
      <c r="B5" s="15">
        <f>'OpH Implicit Deflator'!B5*B$31</f>
        <v>66.402115668243411</v>
      </c>
      <c r="C5" s="15" t="e">
        <f>'OpH Implicit Deflator'!C5*C$31</f>
        <v>#DIV/0!</v>
      </c>
      <c r="D5" s="15">
        <f>'OpH Implicit Deflator'!D5*D$31</f>
        <v>17.189177014671746</v>
      </c>
      <c r="E5" s="15">
        <f>'OpH Implicit Deflator'!E5*E$31</f>
        <v>104.97106485431225</v>
      </c>
      <c r="F5" s="15">
        <f>'OpH Implicit Deflator'!F5*F$31</f>
        <v>48.523873788979849</v>
      </c>
      <c r="G5" s="15">
        <f>'OpH Implicit Deflator'!G5*G$31</f>
        <v>43.581365319662119</v>
      </c>
      <c r="H5" s="15">
        <f>'OpH Implicit Deflator'!H5*H$31</f>
        <v>38.71592827305507</v>
      </c>
      <c r="I5" s="15">
        <f>'OpH Implicit Deflator'!I5*I$31</f>
        <v>68.61504125994739</v>
      </c>
      <c r="J5" s="15">
        <f>'OpH Implicit Deflator'!J5*J$31</f>
        <v>59.762557679659643</v>
      </c>
      <c r="K5" s="15">
        <f>'OpH Implicit Deflator'!K5*K$31</f>
        <v>47.615296373273566</v>
      </c>
      <c r="L5" s="15">
        <f>'OpH Implicit Deflator'!L5*L$31</f>
        <v>339.34451441591159</v>
      </c>
      <c r="M5" s="15">
        <f>'OpH Implicit Deflator'!M5*M$31</f>
        <v>54.785833611281618</v>
      </c>
      <c r="N5" s="15" t="e">
        <f>'OpH Implicit Deflator'!N5*N$31</f>
        <v>#DIV/0!</v>
      </c>
      <c r="O5" s="15">
        <f>'OpH Implicit Deflator'!O5*O$31</f>
        <v>57.604716429583512</v>
      </c>
      <c r="P5" s="15">
        <f>'OpH Implicit Deflator'!P5*P$31</f>
        <v>62.880580256924489</v>
      </c>
      <c r="Q5" s="15">
        <f>'OpH Implicit Deflator'!Q5*Q$31</f>
        <v>52.304757622024702</v>
      </c>
      <c r="R5" s="15">
        <f>'OpH Implicit Deflator'!R5*R$31</f>
        <v>39.865533601445669</v>
      </c>
      <c r="S5" s="15">
        <f>'OpH Implicit Deflator'!S5*S$31</f>
        <v>46.509050817808216</v>
      </c>
      <c r="T5" s="15">
        <f>'OpH Implicit Deflator'!T5*T$31</f>
        <v>42.122275334459481</v>
      </c>
      <c r="U5" s="15">
        <f>'OpH Implicit Deflator'!U5*U$31</f>
        <v>41.660848606710879</v>
      </c>
    </row>
    <row r="6" spans="1:21" x14ac:dyDescent="0.25">
      <c r="A6" s="13" t="s">
        <v>93</v>
      </c>
      <c r="B6" s="15">
        <f>'OpH Implicit Deflator'!B6*B$31</f>
        <v>66.810052848136976</v>
      </c>
      <c r="C6" s="15" t="e">
        <f>'OpH Implicit Deflator'!C6*C$31</f>
        <v>#DIV/0!</v>
      </c>
      <c r="D6" s="15">
        <f>'OpH Implicit Deflator'!D6*D$31</f>
        <v>18.887969522306584</v>
      </c>
      <c r="E6" s="15">
        <f>'OpH Implicit Deflator'!E6*E$31</f>
        <v>100.19064607327391</v>
      </c>
      <c r="F6" s="15">
        <f>'OpH Implicit Deflator'!F6*F$31</f>
        <v>38.218557244052029</v>
      </c>
      <c r="G6" s="15">
        <f>'OpH Implicit Deflator'!G6*G$31</f>
        <v>46.606326826374222</v>
      </c>
      <c r="H6" s="15">
        <f>'OpH Implicit Deflator'!H6*H$31</f>
        <v>40.957451459469596</v>
      </c>
      <c r="I6" s="15">
        <f>'OpH Implicit Deflator'!I6*I$31</f>
        <v>71.514955330546272</v>
      </c>
      <c r="J6" s="15">
        <f>'OpH Implicit Deflator'!J6*J$31</f>
        <v>60.273379768061936</v>
      </c>
      <c r="K6" s="15">
        <f>'OpH Implicit Deflator'!K6*K$31</f>
        <v>49.235129662245008</v>
      </c>
      <c r="L6" s="15">
        <f>'OpH Implicit Deflator'!L6*L$31</f>
        <v>302.62619978051242</v>
      </c>
      <c r="M6" s="15">
        <f>'OpH Implicit Deflator'!M6*M$31</f>
        <v>55.972405523672776</v>
      </c>
      <c r="N6" s="15" t="e">
        <f>'OpH Implicit Deflator'!N6*N$31</f>
        <v>#DIV/0!</v>
      </c>
      <c r="O6" s="15">
        <f>'OpH Implicit Deflator'!O6*O$31</f>
        <v>59.19786076884354</v>
      </c>
      <c r="P6" s="15">
        <f>'OpH Implicit Deflator'!P6*P$31</f>
        <v>64.645253707336167</v>
      </c>
      <c r="Q6" s="15">
        <f>'OpH Implicit Deflator'!Q6*Q$31</f>
        <v>54.970774122097232</v>
      </c>
      <c r="R6" s="15">
        <f>'OpH Implicit Deflator'!R6*R$31</f>
        <v>42.00633718366263</v>
      </c>
      <c r="S6" s="15">
        <f>'OpH Implicit Deflator'!S6*S$31</f>
        <v>48.566019614217112</v>
      </c>
      <c r="T6" s="15">
        <f>'OpH Implicit Deflator'!T6*T$31</f>
        <v>44.256403212740366</v>
      </c>
      <c r="U6" s="15">
        <f>'OpH Implicit Deflator'!U6*U$31</f>
        <v>44.4629439084067</v>
      </c>
    </row>
    <row r="7" spans="1:21" x14ac:dyDescent="0.25">
      <c r="A7" s="13" t="s">
        <v>94</v>
      </c>
      <c r="B7" s="15">
        <f>'OpH Implicit Deflator'!B7*B$31</f>
        <v>67.321018919489177</v>
      </c>
      <c r="C7" s="15" t="e">
        <f>'OpH Implicit Deflator'!C7*C$31</f>
        <v>#DIV/0!</v>
      </c>
      <c r="D7" s="15">
        <f>'OpH Implicit Deflator'!D7*D$31</f>
        <v>30.251886470864576</v>
      </c>
      <c r="E7" s="15">
        <f>'OpH Implicit Deflator'!E7*E$31</f>
        <v>97.105728032837874</v>
      </c>
      <c r="F7" s="15">
        <f>'OpH Implicit Deflator'!F7*F$31</f>
        <v>41.888537059745239</v>
      </c>
      <c r="G7" s="15">
        <f>'OpH Implicit Deflator'!G7*G$31</f>
        <v>46.066249829518625</v>
      </c>
      <c r="H7" s="15">
        <f>'OpH Implicit Deflator'!H7*H$31</f>
        <v>44.864535761511107</v>
      </c>
      <c r="I7" s="15">
        <f>'OpH Implicit Deflator'!I7*I$31</f>
        <v>67.36282940063019</v>
      </c>
      <c r="J7" s="15">
        <f>'OpH Implicit Deflator'!J7*J$31</f>
        <v>62.437867856453664</v>
      </c>
      <c r="K7" s="15">
        <f>'OpH Implicit Deflator'!K7*K$31</f>
        <v>52.418568275148736</v>
      </c>
      <c r="L7" s="15">
        <f>'OpH Implicit Deflator'!L7*L$31</f>
        <v>257.59909920001598</v>
      </c>
      <c r="M7" s="15">
        <f>'OpH Implicit Deflator'!M7*M$31</f>
        <v>54.502244476652969</v>
      </c>
      <c r="N7" s="15" t="e">
        <f>'OpH Implicit Deflator'!N7*N$31</f>
        <v>#DIV/0!</v>
      </c>
      <c r="O7" s="15">
        <f>'OpH Implicit Deflator'!O7*O$31</f>
        <v>60.536984589153526</v>
      </c>
      <c r="P7" s="15">
        <f>'OpH Implicit Deflator'!P7*P$31</f>
        <v>67.326722745379627</v>
      </c>
      <c r="Q7" s="15">
        <f>'OpH Implicit Deflator'!Q7*Q$31</f>
        <v>58.426998500793005</v>
      </c>
      <c r="R7" s="15">
        <f>'OpH Implicit Deflator'!R7*R$31</f>
        <v>44.837447716276408</v>
      </c>
      <c r="S7" s="15">
        <f>'OpH Implicit Deflator'!S7*S$31</f>
        <v>50.62849925664937</v>
      </c>
      <c r="T7" s="15">
        <f>'OpH Implicit Deflator'!T7*T$31</f>
        <v>46.306771523676105</v>
      </c>
      <c r="U7" s="15">
        <f>'OpH Implicit Deflator'!U7*U$31</f>
        <v>47.439689629698478</v>
      </c>
    </row>
    <row r="8" spans="1:21" x14ac:dyDescent="0.25">
      <c r="A8" s="13" t="s">
        <v>95</v>
      </c>
      <c r="B8" s="15">
        <f>'OpH Implicit Deflator'!B8*B$31</f>
        <v>68.625239124024517</v>
      </c>
      <c r="C8" s="15" t="e">
        <f>'OpH Implicit Deflator'!C8*C$31</f>
        <v>#DIV/0!</v>
      </c>
      <c r="D8" s="15">
        <f>'OpH Implicit Deflator'!D8*D$31</f>
        <v>31.480805294113921</v>
      </c>
      <c r="E8" s="15">
        <f>'OpH Implicit Deflator'!E8*E$31</f>
        <v>91.476301907146663</v>
      </c>
      <c r="F8" s="15">
        <f>'OpH Implicit Deflator'!F8*F$31</f>
        <v>30.657040828234617</v>
      </c>
      <c r="G8" s="15">
        <f>'OpH Implicit Deflator'!G8*G$31</f>
        <v>47.579517084082667</v>
      </c>
      <c r="H8" s="15">
        <f>'OpH Implicit Deflator'!H8*H$31</f>
        <v>47.782044878956405</v>
      </c>
      <c r="I8" s="15">
        <f>'OpH Implicit Deflator'!I8*I$31</f>
        <v>72.90216357851186</v>
      </c>
      <c r="J8" s="15">
        <f>'OpH Implicit Deflator'!J8*J$31</f>
        <v>66.690132621285898</v>
      </c>
      <c r="K8" s="15">
        <f>'OpH Implicit Deflator'!K8*K$31</f>
        <v>54.786159753010949</v>
      </c>
      <c r="L8" s="15">
        <f>'OpH Implicit Deflator'!L8*L$31</f>
        <v>239.66345487892059</v>
      </c>
      <c r="M8" s="15">
        <f>'OpH Implicit Deflator'!M8*M$31</f>
        <v>56.253550364914098</v>
      </c>
      <c r="N8" s="15" t="e">
        <f>'OpH Implicit Deflator'!N8*N$31</f>
        <v>#DIV/0!</v>
      </c>
      <c r="O8" s="15">
        <f>'OpH Implicit Deflator'!O8*O$31</f>
        <v>62.550917603814973</v>
      </c>
      <c r="P8" s="15">
        <f>'OpH Implicit Deflator'!P8*P$31</f>
        <v>70.464510364659446</v>
      </c>
      <c r="Q8" s="15">
        <f>'OpH Implicit Deflator'!Q8*Q$31</f>
        <v>60.039856489725722</v>
      </c>
      <c r="R8" s="15">
        <f>'OpH Implicit Deflator'!R8*R$31</f>
        <v>48.867991386194575</v>
      </c>
      <c r="S8" s="15">
        <f>'OpH Implicit Deflator'!S8*S$31</f>
        <v>52.479897080672409</v>
      </c>
      <c r="T8" s="15">
        <f>'OpH Implicit Deflator'!T8*T$31</f>
        <v>48.174151804994452</v>
      </c>
      <c r="U8" s="15">
        <f>'OpH Implicit Deflator'!U8*U$31</f>
        <v>51.431570422841695</v>
      </c>
    </row>
    <row r="9" spans="1:21" x14ac:dyDescent="0.25">
      <c r="A9" s="13" t="s">
        <v>96</v>
      </c>
      <c r="B9" s="15">
        <f>'OpH Implicit Deflator'!B9*B$31</f>
        <v>70.401368651332078</v>
      </c>
      <c r="C9" s="15" t="e">
        <f>'OpH Implicit Deflator'!C9*C$31</f>
        <v>#DIV/0!</v>
      </c>
      <c r="D9" s="15">
        <f>'OpH Implicit Deflator'!D9*D$31</f>
        <v>28.953524736334959</v>
      </c>
      <c r="E9" s="15">
        <f>'OpH Implicit Deflator'!E9*E$31</f>
        <v>89.143687339546275</v>
      </c>
      <c r="F9" s="15">
        <f>'OpH Implicit Deflator'!F9*F$31</f>
        <v>36.100783509244415</v>
      </c>
      <c r="G9" s="15">
        <f>'OpH Implicit Deflator'!G9*G$31</f>
        <v>49.810778688370462</v>
      </c>
      <c r="H9" s="15">
        <f>'OpH Implicit Deflator'!H9*H$31</f>
        <v>51.799965156694149</v>
      </c>
      <c r="I9" s="15">
        <f>'OpH Implicit Deflator'!I9*I$31</f>
        <v>74.123468548033571</v>
      </c>
      <c r="J9" s="15">
        <f>'OpH Implicit Deflator'!J9*J$31</f>
        <v>70.353191216789554</v>
      </c>
      <c r="K9" s="15">
        <f>'OpH Implicit Deflator'!K9*K$31</f>
        <v>56.883947057718139</v>
      </c>
      <c r="L9" s="15">
        <f>'OpH Implicit Deflator'!L9*L$31</f>
        <v>224.16515498509256</v>
      </c>
      <c r="M9" s="15">
        <f>'OpH Implicit Deflator'!M9*M$31</f>
        <v>56.294713190892416</v>
      </c>
      <c r="N9" s="15" t="e">
        <f>'OpH Implicit Deflator'!N9*N$31</f>
        <v>#DIV/0!</v>
      </c>
      <c r="O9" s="15">
        <f>'OpH Implicit Deflator'!O9*O$31</f>
        <v>65.357204848681306</v>
      </c>
      <c r="P9" s="15">
        <f>'OpH Implicit Deflator'!P9*P$31</f>
        <v>74.862106451570099</v>
      </c>
      <c r="Q9" s="15">
        <f>'OpH Implicit Deflator'!Q9*Q$31</f>
        <v>62.985019182482276</v>
      </c>
      <c r="R9" s="15">
        <f>'OpH Implicit Deflator'!R9*R$31</f>
        <v>53.699940954973556</v>
      </c>
      <c r="S9" s="15">
        <f>'OpH Implicit Deflator'!S9*S$31</f>
        <v>56.55900442766243</v>
      </c>
      <c r="T9" s="15">
        <f>'OpH Implicit Deflator'!T9*T$31</f>
        <v>51.571875776610455</v>
      </c>
      <c r="U9" s="15">
        <f>'OpH Implicit Deflator'!U9*U$31</f>
        <v>55.019494177461972</v>
      </c>
    </row>
    <row r="10" spans="1:21" x14ac:dyDescent="0.25">
      <c r="A10" s="13" t="s">
        <v>97</v>
      </c>
      <c r="B10" s="15">
        <f>'OpH Implicit Deflator'!B10*B$31</f>
        <v>72.349663448466899</v>
      </c>
      <c r="C10" s="15" t="e">
        <f>'OpH Implicit Deflator'!C10*C$31</f>
        <v>#DIV/0!</v>
      </c>
      <c r="D10" s="15">
        <f>'OpH Implicit Deflator'!D10*D$31</f>
        <v>31.250109588216926</v>
      </c>
      <c r="E10" s="15">
        <f>'OpH Implicit Deflator'!E10*E$31</f>
        <v>87.400091335465262</v>
      </c>
      <c r="F10" s="15">
        <f>'OpH Implicit Deflator'!F10*F$31</f>
        <v>34.83919173930547</v>
      </c>
      <c r="G10" s="15">
        <f>'OpH Implicit Deflator'!G10*G$31</f>
        <v>52.065204948916424</v>
      </c>
      <c r="H10" s="15">
        <f>'OpH Implicit Deflator'!H10*H$31</f>
        <v>56.812952112994907</v>
      </c>
      <c r="I10" s="15">
        <f>'OpH Implicit Deflator'!I10*I$31</f>
        <v>77.298265682396533</v>
      </c>
      <c r="J10" s="15">
        <f>'OpH Implicit Deflator'!J10*J$31</f>
        <v>71.54677827307728</v>
      </c>
      <c r="K10" s="15">
        <f>'OpH Implicit Deflator'!K10*K$31</f>
        <v>58.752915984308892</v>
      </c>
      <c r="L10" s="15">
        <f>'OpH Implicit Deflator'!L10*L$31</f>
        <v>207.56310784440592</v>
      </c>
      <c r="M10" s="15">
        <f>'OpH Implicit Deflator'!M10*M$31</f>
        <v>59.537705131968806</v>
      </c>
      <c r="N10" s="15" t="e">
        <f>'OpH Implicit Deflator'!N10*N$31</f>
        <v>#DIV/0!</v>
      </c>
      <c r="O10" s="15">
        <f>'OpH Implicit Deflator'!O10*O$31</f>
        <v>66.098655908934603</v>
      </c>
      <c r="P10" s="15">
        <f>'OpH Implicit Deflator'!P10*P$31</f>
        <v>77.056202749981878</v>
      </c>
      <c r="Q10" s="15">
        <f>'OpH Implicit Deflator'!Q10*Q$31</f>
        <v>68.125524196570879</v>
      </c>
      <c r="R10" s="15">
        <f>'OpH Implicit Deflator'!R10*R$31</f>
        <v>57.75146549675582</v>
      </c>
      <c r="S10" s="15">
        <f>'OpH Implicit Deflator'!S10*S$31</f>
        <v>60.049206453522054</v>
      </c>
      <c r="T10" s="15">
        <f>'OpH Implicit Deflator'!T10*T$31</f>
        <v>53.498825828287096</v>
      </c>
      <c r="U10" s="15">
        <f>'OpH Implicit Deflator'!U10*U$31</f>
        <v>58.247201274875927</v>
      </c>
    </row>
    <row r="11" spans="1:21" x14ac:dyDescent="0.25">
      <c r="A11" s="13" t="s">
        <v>98</v>
      </c>
      <c r="B11" s="15">
        <f>'OpH Implicit Deflator'!B11*B$31</f>
        <v>74.328492161302421</v>
      </c>
      <c r="C11" s="15" t="e">
        <f>'OpH Implicit Deflator'!C11*C$31</f>
        <v>#DIV/0!</v>
      </c>
      <c r="D11" s="15">
        <f>'OpH Implicit Deflator'!D11*D$31</f>
        <v>35.592826058938456</v>
      </c>
      <c r="E11" s="15">
        <f>'OpH Implicit Deflator'!E11*E$31</f>
        <v>84.820544156650357</v>
      </c>
      <c r="F11" s="15">
        <f>'OpH Implicit Deflator'!F11*F$31</f>
        <v>42.635682683451599</v>
      </c>
      <c r="G11" s="15">
        <f>'OpH Implicit Deflator'!G11*G$31</f>
        <v>55.830467219751107</v>
      </c>
      <c r="H11" s="15">
        <f>'OpH Implicit Deflator'!H11*H$31</f>
        <v>60.315884866468053</v>
      </c>
      <c r="I11" s="15">
        <f>'OpH Implicit Deflator'!I11*I$31</f>
        <v>77.818777569995248</v>
      </c>
      <c r="J11" s="15">
        <f>'OpH Implicit Deflator'!J11*J$31</f>
        <v>72.543301751044964</v>
      </c>
      <c r="K11" s="15">
        <f>'OpH Implicit Deflator'!K11*K$31</f>
        <v>60.347521625558777</v>
      </c>
      <c r="L11" s="15">
        <f>'OpH Implicit Deflator'!L11*L$31</f>
        <v>196.90080911455047</v>
      </c>
      <c r="M11" s="15">
        <f>'OpH Implicit Deflator'!M11*M$31</f>
        <v>66.50129175204701</v>
      </c>
      <c r="N11" s="15" t="e">
        <f>'OpH Implicit Deflator'!N11*N$31</f>
        <v>#DIV/0!</v>
      </c>
      <c r="O11" s="15">
        <f>'OpH Implicit Deflator'!O11*O$31</f>
        <v>66.958117289800796</v>
      </c>
      <c r="P11" s="15">
        <f>'OpH Implicit Deflator'!P11*P$31</f>
        <v>77.378904113585719</v>
      </c>
      <c r="Q11" s="15">
        <f>'OpH Implicit Deflator'!Q11*Q$31</f>
        <v>70.744369686113487</v>
      </c>
      <c r="R11" s="15">
        <f>'OpH Implicit Deflator'!R11*R$31</f>
        <v>61.330585052689067</v>
      </c>
      <c r="S11" s="15">
        <f>'OpH Implicit Deflator'!S11*S$31</f>
        <v>63.987527510538527</v>
      </c>
      <c r="T11" s="15">
        <f>'OpH Implicit Deflator'!T11*T$31</f>
        <v>55.136769635201567</v>
      </c>
      <c r="U11" s="15">
        <f>'OpH Implicit Deflator'!U11*U$31</f>
        <v>62.395320813712608</v>
      </c>
    </row>
    <row r="12" spans="1:21" x14ac:dyDescent="0.25">
      <c r="A12" s="13" t="s">
        <v>99</v>
      </c>
      <c r="B12" s="15">
        <f>'OpH Implicit Deflator'!B12*B$31</f>
        <v>76.441903863068262</v>
      </c>
      <c r="C12" s="15" t="e">
        <f>'OpH Implicit Deflator'!C12*C$31</f>
        <v>#DIV/0!</v>
      </c>
      <c r="D12" s="15">
        <f>'OpH Implicit Deflator'!D12*D$31</f>
        <v>46.570806359040027</v>
      </c>
      <c r="E12" s="15">
        <f>'OpH Implicit Deflator'!E12*E$31</f>
        <v>84.625637580879399</v>
      </c>
      <c r="F12" s="15">
        <f>'OpH Implicit Deflator'!F12*F$31</f>
        <v>56.224104990218017</v>
      </c>
      <c r="G12" s="15">
        <f>'OpH Implicit Deflator'!G12*G$31</f>
        <v>60.590936584807011</v>
      </c>
      <c r="H12" s="15">
        <f>'OpH Implicit Deflator'!H12*H$31</f>
        <v>66.9399878081651</v>
      </c>
      <c r="I12" s="15">
        <f>'OpH Implicit Deflator'!I12*I$31</f>
        <v>76.649992215353421</v>
      </c>
      <c r="J12" s="15">
        <f>'OpH Implicit Deflator'!J12*J$31</f>
        <v>72.940388844919852</v>
      </c>
      <c r="K12" s="15">
        <f>'OpH Implicit Deflator'!K12*K$31</f>
        <v>63.738036091000374</v>
      </c>
      <c r="L12" s="15">
        <f>'OpH Implicit Deflator'!L12*L$31</f>
        <v>187.47578389560971</v>
      </c>
      <c r="M12" s="15">
        <f>'OpH Implicit Deflator'!M12*M$31</f>
        <v>67.036771596060916</v>
      </c>
      <c r="N12" s="15" t="e">
        <f>'OpH Implicit Deflator'!N12*N$31</f>
        <v>#DIV/0!</v>
      </c>
      <c r="O12" s="15">
        <f>'OpH Implicit Deflator'!O12*O$31</f>
        <v>68.699527907927859</v>
      </c>
      <c r="P12" s="15">
        <f>'OpH Implicit Deflator'!P12*P$31</f>
        <v>78.776072210361846</v>
      </c>
      <c r="Q12" s="15">
        <f>'OpH Implicit Deflator'!Q12*Q$31</f>
        <v>74.734771333970968</v>
      </c>
      <c r="R12" s="15">
        <f>'OpH Implicit Deflator'!R12*R$31</f>
        <v>66.509625096257452</v>
      </c>
      <c r="S12" s="15">
        <f>'OpH Implicit Deflator'!S12*S$31</f>
        <v>66.817225723421643</v>
      </c>
      <c r="T12" s="15">
        <f>'OpH Implicit Deflator'!T12*T$31</f>
        <v>57.514673072458152</v>
      </c>
      <c r="U12" s="15">
        <f>'OpH Implicit Deflator'!U12*U$31</f>
        <v>66.456779426971607</v>
      </c>
    </row>
    <row r="13" spans="1:21" x14ac:dyDescent="0.25">
      <c r="A13" s="13" t="s">
        <v>100</v>
      </c>
      <c r="B13" s="15">
        <f>'OpH Implicit Deflator'!B13*B$31</f>
        <v>78.527663241796915</v>
      </c>
      <c r="C13" s="15" t="e">
        <f>'OpH Implicit Deflator'!C13*C$31</f>
        <v>#DIV/0!</v>
      </c>
      <c r="D13" s="15">
        <f>'OpH Implicit Deflator'!D13*D$31</f>
        <v>57.792269150573176</v>
      </c>
      <c r="E13" s="15">
        <f>'OpH Implicit Deflator'!E13*E$31</f>
        <v>79.512540063737589</v>
      </c>
      <c r="F13" s="15">
        <f>'OpH Implicit Deflator'!F13*F$31</f>
        <v>66.5037873458772</v>
      </c>
      <c r="G13" s="15">
        <f>'OpH Implicit Deflator'!G13*G$31</f>
        <v>69.313191812526426</v>
      </c>
      <c r="H13" s="15">
        <f>'OpH Implicit Deflator'!H13*H$31</f>
        <v>69.473236208240522</v>
      </c>
      <c r="I13" s="15">
        <f>'OpH Implicit Deflator'!I13*I$31</f>
        <v>76.352468179758887</v>
      </c>
      <c r="J13" s="15">
        <f>'OpH Implicit Deflator'!J13*J$31</f>
        <v>71.434321744031152</v>
      </c>
      <c r="K13" s="15">
        <f>'OpH Implicit Deflator'!K13*K$31</f>
        <v>66.976744455202294</v>
      </c>
      <c r="L13" s="15">
        <f>'OpH Implicit Deflator'!L13*L$31</f>
        <v>177.13035046854557</v>
      </c>
      <c r="M13" s="15">
        <f>'OpH Implicit Deflator'!M13*M$31</f>
        <v>77.089215791414176</v>
      </c>
      <c r="N13" s="15" t="e">
        <f>'OpH Implicit Deflator'!N13*N$31</f>
        <v>#DIV/0!</v>
      </c>
      <c r="O13" s="15">
        <f>'OpH Implicit Deflator'!O13*O$31</f>
        <v>69.74572788594466</v>
      </c>
      <c r="P13" s="15">
        <f>'OpH Implicit Deflator'!P13*P$31</f>
        <v>79.067320240263356</v>
      </c>
      <c r="Q13" s="15">
        <f>'OpH Implicit Deflator'!Q13*Q$31</f>
        <v>76.349421779207788</v>
      </c>
      <c r="R13" s="15">
        <f>'OpH Implicit Deflator'!R13*R$31</f>
        <v>72.193002833424515</v>
      </c>
      <c r="S13" s="15">
        <f>'OpH Implicit Deflator'!S13*S$31</f>
        <v>70.592488584616575</v>
      </c>
      <c r="T13" s="15">
        <f>'OpH Implicit Deflator'!T13*T$31</f>
        <v>59.628264088631077</v>
      </c>
      <c r="U13" s="15">
        <f>'OpH Implicit Deflator'!U13*U$31</f>
        <v>69.331039361883697</v>
      </c>
    </row>
    <row r="14" spans="1:21" x14ac:dyDescent="0.25">
      <c r="A14" s="13" t="s">
        <v>101</v>
      </c>
      <c r="B14" s="15">
        <f>'OpH Implicit Deflator'!B14*B$31</f>
        <v>79.997479703913825</v>
      </c>
      <c r="C14" s="15" t="e">
        <f>'OpH Implicit Deflator'!C14*C$31</f>
        <v>#DIV/0!</v>
      </c>
      <c r="D14" s="15">
        <f>'OpH Implicit Deflator'!D14*D$31</f>
        <v>61.616766136213613</v>
      </c>
      <c r="E14" s="15">
        <f>'OpH Implicit Deflator'!E14*E$31</f>
        <v>80.118917505140601</v>
      </c>
      <c r="F14" s="15">
        <f>'OpH Implicit Deflator'!F14*F$31</f>
        <v>73.576394200004245</v>
      </c>
      <c r="G14" s="15">
        <f>'OpH Implicit Deflator'!G14*G$31</f>
        <v>73.705245859938856</v>
      </c>
      <c r="H14" s="15">
        <f>'OpH Implicit Deflator'!H14*H$31</f>
        <v>75.569905383884361</v>
      </c>
      <c r="I14" s="15">
        <f>'OpH Implicit Deflator'!I14*I$31</f>
        <v>79.131409066062218</v>
      </c>
      <c r="J14" s="15">
        <f>'OpH Implicit Deflator'!J14*J$31</f>
        <v>72.948588930212196</v>
      </c>
      <c r="K14" s="15">
        <f>'OpH Implicit Deflator'!K14*K$31</f>
        <v>70.319017821637715</v>
      </c>
      <c r="L14" s="15">
        <f>'OpH Implicit Deflator'!L14*L$31</f>
        <v>173.42225526628249</v>
      </c>
      <c r="M14" s="15">
        <f>'OpH Implicit Deflator'!M14*M$31</f>
        <v>67.328051602838656</v>
      </c>
      <c r="N14" s="15" t="e">
        <f>'OpH Implicit Deflator'!N14*N$31</f>
        <v>#DIV/0!</v>
      </c>
      <c r="O14" s="15">
        <f>'OpH Implicit Deflator'!O14*O$31</f>
        <v>72.282499048135662</v>
      </c>
      <c r="P14" s="15">
        <f>'OpH Implicit Deflator'!P14*P$31</f>
        <v>81.548654386594293</v>
      </c>
      <c r="Q14" s="15">
        <f>'OpH Implicit Deflator'!Q14*Q$31</f>
        <v>78.423654422235487</v>
      </c>
      <c r="R14" s="15">
        <f>'OpH Implicit Deflator'!R14*R$31</f>
        <v>77.904886513459061</v>
      </c>
      <c r="S14" s="15">
        <f>'OpH Implicit Deflator'!S14*S$31</f>
        <v>73.029043642010478</v>
      </c>
      <c r="T14" s="15">
        <f>'OpH Implicit Deflator'!T14*T$31</f>
        <v>63.38547769379467</v>
      </c>
      <c r="U14" s="15">
        <f>'OpH Implicit Deflator'!U14*U$31</f>
        <v>73.653106399382068</v>
      </c>
    </row>
    <row r="15" spans="1:21" x14ac:dyDescent="0.25">
      <c r="A15" s="13" t="s">
        <v>102</v>
      </c>
      <c r="B15" s="15">
        <f>'OpH Implicit Deflator'!B15*B$31</f>
        <v>82.777310123818822</v>
      </c>
      <c r="C15" s="15" t="e">
        <f>'OpH Implicit Deflator'!C15*C$31</f>
        <v>#DIV/0!</v>
      </c>
      <c r="D15" s="15">
        <f>'OpH Implicit Deflator'!D15*D$31</f>
        <v>82.247179226368999</v>
      </c>
      <c r="E15" s="15">
        <f>'OpH Implicit Deflator'!E15*E$31</f>
        <v>82.374061099239256</v>
      </c>
      <c r="F15" s="15">
        <f>'OpH Implicit Deflator'!F15*F$31</f>
        <v>90.174192323890381</v>
      </c>
      <c r="G15" s="15">
        <f>'OpH Implicit Deflator'!G15*G$31</f>
        <v>78.343846964942713</v>
      </c>
      <c r="H15" s="15">
        <f>'OpH Implicit Deflator'!H15*H$31</f>
        <v>82.281782735968235</v>
      </c>
      <c r="I15" s="15">
        <f>'OpH Implicit Deflator'!I15*I$31</f>
        <v>81.609091879584142</v>
      </c>
      <c r="J15" s="15">
        <f>'OpH Implicit Deflator'!J15*J$31</f>
        <v>75.134157263048053</v>
      </c>
      <c r="K15" s="15">
        <f>'OpH Implicit Deflator'!K15*K$31</f>
        <v>71.346767772326274</v>
      </c>
      <c r="L15" s="15">
        <f>'OpH Implicit Deflator'!L15*L$31</f>
        <v>171.0925210824129</v>
      </c>
      <c r="M15" s="15">
        <f>'OpH Implicit Deflator'!M15*M$31</f>
        <v>63.853324690933974</v>
      </c>
      <c r="N15" s="15" t="e">
        <f>'OpH Implicit Deflator'!N15*N$31</f>
        <v>#DIV/0!</v>
      </c>
      <c r="O15" s="15">
        <f>'OpH Implicit Deflator'!O15*O$31</f>
        <v>76.147216124840867</v>
      </c>
      <c r="P15" s="15">
        <f>'OpH Implicit Deflator'!P15*P$31</f>
        <v>82.562517891168966</v>
      </c>
      <c r="Q15" s="15">
        <f>'OpH Implicit Deflator'!Q15*Q$31</f>
        <v>81.744344268588677</v>
      </c>
      <c r="R15" s="15">
        <f>'OpH Implicit Deflator'!R15*R$31</f>
        <v>85.015826230682521</v>
      </c>
      <c r="S15" s="15">
        <f>'OpH Implicit Deflator'!S15*S$31</f>
        <v>74.135730542451284</v>
      </c>
      <c r="T15" s="15">
        <f>'OpH Implicit Deflator'!T15*T$31</f>
        <v>64.836561182846069</v>
      </c>
      <c r="U15" s="15">
        <f>'OpH Implicit Deflator'!U15*U$31</f>
        <v>76.657012371019817</v>
      </c>
    </row>
    <row r="16" spans="1:21" x14ac:dyDescent="0.25">
      <c r="A16" s="13" t="s">
        <v>103</v>
      </c>
      <c r="B16" s="15">
        <f>'OpH Implicit Deflator'!B16*B$31</f>
        <v>86.407161507665251</v>
      </c>
      <c r="C16" s="15" t="e">
        <f>'OpH Implicit Deflator'!C16*C$31</f>
        <v>#DIV/0!</v>
      </c>
      <c r="D16" s="15">
        <f>'OpH Implicit Deflator'!D16*D$31</f>
        <v>62.092043731313488</v>
      </c>
      <c r="E16" s="15">
        <f>'OpH Implicit Deflator'!E16*E$31</f>
        <v>83.53644105359615</v>
      </c>
      <c r="F16" s="15">
        <f>'OpH Implicit Deflator'!F16*F$31</f>
        <v>110.44125527916415</v>
      </c>
      <c r="G16" s="15">
        <f>'OpH Implicit Deflator'!G16*G$31</f>
        <v>77.101891661589917</v>
      </c>
      <c r="H16" s="15">
        <f>'OpH Implicit Deflator'!H16*H$31</f>
        <v>81.01804009258241</v>
      </c>
      <c r="I16" s="15">
        <f>'OpH Implicit Deflator'!I16*I$31</f>
        <v>90.069592097788785</v>
      </c>
      <c r="J16" s="15">
        <f>'OpH Implicit Deflator'!J16*J$31</f>
        <v>79.192134019281397</v>
      </c>
      <c r="K16" s="15">
        <f>'OpH Implicit Deflator'!K16*K$31</f>
        <v>70.351331780695347</v>
      </c>
      <c r="L16" s="15">
        <f>'OpH Implicit Deflator'!L16*L$31</f>
        <v>160.07542460754993</v>
      </c>
      <c r="M16" s="15">
        <f>'OpH Implicit Deflator'!M16*M$31</f>
        <v>77.546473903884817</v>
      </c>
      <c r="N16" s="15" t="e">
        <f>'OpH Implicit Deflator'!N16*N$31</f>
        <v>#DIV/0!</v>
      </c>
      <c r="O16" s="15">
        <f>'OpH Implicit Deflator'!O16*O$31</f>
        <v>80.381482511868043</v>
      </c>
      <c r="P16" s="15">
        <f>'OpH Implicit Deflator'!P16*P$31</f>
        <v>84.707738277650051</v>
      </c>
      <c r="Q16" s="15">
        <f>'OpH Implicit Deflator'!Q16*Q$31</f>
        <v>83.747439100211508</v>
      </c>
      <c r="R16" s="15">
        <f>'OpH Implicit Deflator'!R16*R$31</f>
        <v>89.943335343021729</v>
      </c>
      <c r="S16" s="15">
        <f>'OpH Implicit Deflator'!S16*S$31</f>
        <v>79.272190419706831</v>
      </c>
      <c r="T16" s="15">
        <f>'OpH Implicit Deflator'!T16*T$31</f>
        <v>68.388839026995086</v>
      </c>
      <c r="U16" s="15">
        <f>'OpH Implicit Deflator'!U16*U$31</f>
        <v>79.646920727438214</v>
      </c>
    </row>
    <row r="17" spans="1:21" x14ac:dyDescent="0.25">
      <c r="A17" s="13" t="s">
        <v>104</v>
      </c>
      <c r="B17" s="15">
        <f>'OpH Implicit Deflator'!B17*B$31</f>
        <v>87.209094707693382</v>
      </c>
      <c r="C17" s="15" t="e">
        <f>'OpH Implicit Deflator'!C17*C$31</f>
        <v>#DIV/0!</v>
      </c>
      <c r="D17" s="15">
        <f>'OpH Implicit Deflator'!D17*D$31</f>
        <v>89.135434295656566</v>
      </c>
      <c r="E17" s="15">
        <f>'OpH Implicit Deflator'!E17*E$31</f>
        <v>90.430371406607122</v>
      </c>
      <c r="F17" s="15">
        <f>'OpH Implicit Deflator'!F17*F$31</f>
        <v>92.027407662493374</v>
      </c>
      <c r="G17" s="15">
        <f>'OpH Implicit Deflator'!G17*G$31</f>
        <v>83.180707134819258</v>
      </c>
      <c r="H17" s="15">
        <f>'OpH Implicit Deflator'!H17*H$31</f>
        <v>75.443787909976834</v>
      </c>
      <c r="I17" s="15">
        <f>'OpH Implicit Deflator'!I17*I$31</f>
        <v>85.00310283854418</v>
      </c>
      <c r="J17" s="15">
        <f>'OpH Implicit Deflator'!J17*J$31</f>
        <v>79.295413695682811</v>
      </c>
      <c r="K17" s="15">
        <f>'OpH Implicit Deflator'!K17*K$31</f>
        <v>73.077204102810242</v>
      </c>
      <c r="L17" s="15">
        <f>'OpH Implicit Deflator'!L17*L$31</f>
        <v>152.87421081860205</v>
      </c>
      <c r="M17" s="15">
        <f>'OpH Implicit Deflator'!M17*M$31</f>
        <v>80.229444449048785</v>
      </c>
      <c r="N17" s="15" t="e">
        <f>'OpH Implicit Deflator'!N17*N$31</f>
        <v>#DIV/0!</v>
      </c>
      <c r="O17" s="15">
        <f>'OpH Implicit Deflator'!O17*O$31</f>
        <v>81.171752412950454</v>
      </c>
      <c r="P17" s="15">
        <f>'OpH Implicit Deflator'!P17*P$31</f>
        <v>85.747327779539049</v>
      </c>
      <c r="Q17" s="15">
        <f>'OpH Implicit Deflator'!Q17*Q$31</f>
        <v>87.53580560644096</v>
      </c>
      <c r="R17" s="15">
        <f>'OpH Implicit Deflator'!R17*R$31</f>
        <v>92.662667020982823</v>
      </c>
      <c r="S17" s="15">
        <f>'OpH Implicit Deflator'!S17*S$31</f>
        <v>80.392226685402619</v>
      </c>
      <c r="T17" s="15">
        <f>'OpH Implicit Deflator'!T17*T$31</f>
        <v>71.1296525936379</v>
      </c>
      <c r="U17" s="15">
        <f>'OpH Implicit Deflator'!U17*U$31</f>
        <v>82.343573520778435</v>
      </c>
    </row>
    <row r="18" spans="1:21" x14ac:dyDescent="0.25">
      <c r="A18" s="13" t="s">
        <v>105</v>
      </c>
      <c r="B18" s="15">
        <f>'OpH Implicit Deflator'!B18*B$31</f>
        <v>88.082042876838955</v>
      </c>
      <c r="C18" s="15" t="e">
        <f>'OpH Implicit Deflator'!C18*C$31</f>
        <v>#DIV/0!</v>
      </c>
      <c r="D18" s="15">
        <f>'OpH Implicit Deflator'!D18*D$31</f>
        <v>129.51068297106298</v>
      </c>
      <c r="E18" s="15">
        <f>'OpH Implicit Deflator'!E18*E$31</f>
        <v>92.704139560998939</v>
      </c>
      <c r="F18" s="15">
        <f>'OpH Implicit Deflator'!F18*F$31</f>
        <v>87.606758767195771</v>
      </c>
      <c r="G18" s="15">
        <f>'OpH Implicit Deflator'!G18*G$31</f>
        <v>91.897516133980034</v>
      </c>
      <c r="H18" s="15">
        <f>'OpH Implicit Deflator'!H18*H$31</f>
        <v>74.212302467307538</v>
      </c>
      <c r="I18" s="15">
        <f>'OpH Implicit Deflator'!I18*I$31</f>
        <v>82.850362630943081</v>
      </c>
      <c r="J18" s="15">
        <f>'OpH Implicit Deflator'!J18*J$31</f>
        <v>80.304170645524835</v>
      </c>
      <c r="K18" s="15">
        <f>'OpH Implicit Deflator'!K18*K$31</f>
        <v>74.750660889021191</v>
      </c>
      <c r="L18" s="15">
        <f>'OpH Implicit Deflator'!L18*L$31</f>
        <v>144.96303746837259</v>
      </c>
      <c r="M18" s="15">
        <f>'OpH Implicit Deflator'!M18*M$31</f>
        <v>83.664139918488956</v>
      </c>
      <c r="N18" s="15" t="e">
        <f>'OpH Implicit Deflator'!N18*N$31</f>
        <v>#DIV/0!</v>
      </c>
      <c r="O18" s="15">
        <f>'OpH Implicit Deflator'!O18*O$31</f>
        <v>83.093353016703233</v>
      </c>
      <c r="P18" s="15">
        <f>'OpH Implicit Deflator'!P18*P$31</f>
        <v>85.012958131522083</v>
      </c>
      <c r="Q18" s="15">
        <f>'OpH Implicit Deflator'!Q18*Q$31</f>
        <v>86.952728135250069</v>
      </c>
      <c r="R18" s="15">
        <f>'OpH Implicit Deflator'!R18*R$31</f>
        <v>91.295830376867954</v>
      </c>
      <c r="S18" s="15">
        <f>'OpH Implicit Deflator'!S18*S$31</f>
        <v>82.303254045259749</v>
      </c>
      <c r="T18" s="15">
        <f>'OpH Implicit Deflator'!T18*T$31</f>
        <v>73.647492691371454</v>
      </c>
      <c r="U18" s="15">
        <f>'OpH Implicit Deflator'!U18*U$31</f>
        <v>84.159150000824098</v>
      </c>
    </row>
    <row r="19" spans="1:21" x14ac:dyDescent="0.25">
      <c r="A19" s="13" t="s">
        <v>106</v>
      </c>
      <c r="B19" s="15">
        <f>'OpH Implicit Deflator'!B19*B$31</f>
        <v>89.238754102488258</v>
      </c>
      <c r="C19" s="15" t="e">
        <f>'OpH Implicit Deflator'!C19*C$31</f>
        <v>#DIV/0!</v>
      </c>
      <c r="D19" s="15">
        <f>'OpH Implicit Deflator'!D19*D$31</f>
        <v>138.35939550948152</v>
      </c>
      <c r="E19" s="15">
        <f>'OpH Implicit Deflator'!E19*E$31</f>
        <v>92.818304502146958</v>
      </c>
      <c r="F19" s="15">
        <f>'OpH Implicit Deflator'!F19*F$31</f>
        <v>103.00858108460069</v>
      </c>
      <c r="G19" s="15">
        <f>'OpH Implicit Deflator'!G19*G$31</f>
        <v>95.874353810700271</v>
      </c>
      <c r="H19" s="15">
        <f>'OpH Implicit Deflator'!H19*H$31</f>
        <v>76.34364248046559</v>
      </c>
      <c r="I19" s="15">
        <f>'OpH Implicit Deflator'!I19*I$31</f>
        <v>84.545026263764271</v>
      </c>
      <c r="J19" s="15">
        <f>'OpH Implicit Deflator'!J19*J$31</f>
        <v>80.691435487784759</v>
      </c>
      <c r="K19" s="15">
        <f>'OpH Implicit Deflator'!K19*K$31</f>
        <v>77.436416513405362</v>
      </c>
      <c r="L19" s="15">
        <f>'OpH Implicit Deflator'!L19*L$31</f>
        <v>140.37604326368285</v>
      </c>
      <c r="M19" s="15">
        <f>'OpH Implicit Deflator'!M19*M$31</f>
        <v>82.084921577890285</v>
      </c>
      <c r="N19" s="15" t="e">
        <f>'OpH Implicit Deflator'!N19*N$31</f>
        <v>#DIV/0!</v>
      </c>
      <c r="O19" s="15">
        <f>'OpH Implicit Deflator'!O19*O$31</f>
        <v>84.118736703973966</v>
      </c>
      <c r="P19" s="15">
        <f>'OpH Implicit Deflator'!P19*P$31</f>
        <v>86.270068606836844</v>
      </c>
      <c r="Q19" s="15">
        <f>'OpH Implicit Deflator'!Q19*Q$31</f>
        <v>89.294034989834159</v>
      </c>
      <c r="R19" s="15">
        <f>'OpH Implicit Deflator'!R19*R$31</f>
        <v>91.089138186297859</v>
      </c>
      <c r="S19" s="15">
        <f>'OpH Implicit Deflator'!S19*S$31</f>
        <v>83.836324728614599</v>
      </c>
      <c r="T19" s="15">
        <f>'OpH Implicit Deflator'!T19*T$31</f>
        <v>76.794836290675548</v>
      </c>
      <c r="U19" s="15">
        <f>'OpH Implicit Deflator'!U19*U$31</f>
        <v>85.89800901163305</v>
      </c>
    </row>
    <row r="20" spans="1:21" x14ac:dyDescent="0.25">
      <c r="A20" s="13" t="s">
        <v>107</v>
      </c>
      <c r="B20" s="15">
        <f>'OpH Implicit Deflator'!B20*B$31</f>
        <v>91.300720160629055</v>
      </c>
      <c r="C20" s="15" t="e">
        <f>'OpH Implicit Deflator'!C20*C$31</f>
        <v>#DIV/0!</v>
      </c>
      <c r="D20" s="15">
        <f>'OpH Implicit Deflator'!D20*D$31</f>
        <v>148.80747878123782</v>
      </c>
      <c r="E20" s="15">
        <f>'OpH Implicit Deflator'!E20*E$31</f>
        <v>95.333115163830968</v>
      </c>
      <c r="F20" s="15">
        <f>'OpH Implicit Deflator'!F20*F$31</f>
        <v>103.57801532781626</v>
      </c>
      <c r="G20" s="15">
        <f>'OpH Implicit Deflator'!G20*G$31</f>
        <v>96.984265568990779</v>
      </c>
      <c r="H20" s="15">
        <f>'OpH Implicit Deflator'!H20*H$31</f>
        <v>78.716999725793684</v>
      </c>
      <c r="I20" s="15">
        <f>'OpH Implicit Deflator'!I20*I$31</f>
        <v>87.18359209626081</v>
      </c>
      <c r="J20" s="15">
        <f>'OpH Implicit Deflator'!J20*J$31</f>
        <v>82.679721154523946</v>
      </c>
      <c r="K20" s="15">
        <f>'OpH Implicit Deflator'!K20*K$31</f>
        <v>75.949579460225266</v>
      </c>
      <c r="L20" s="15">
        <f>'OpH Implicit Deflator'!L20*L$31</f>
        <v>134.92348208981286</v>
      </c>
      <c r="M20" s="15">
        <f>'OpH Implicit Deflator'!M20*M$31</f>
        <v>89.019216531102231</v>
      </c>
      <c r="N20" s="15" t="e">
        <f>'OpH Implicit Deflator'!N20*N$31</f>
        <v>#DIV/0!</v>
      </c>
      <c r="O20" s="15">
        <f>'OpH Implicit Deflator'!O20*O$31</f>
        <v>86.113195016060928</v>
      </c>
      <c r="P20" s="15">
        <f>'OpH Implicit Deflator'!P20*P$31</f>
        <v>87.018886975929078</v>
      </c>
      <c r="Q20" s="15">
        <f>'OpH Implicit Deflator'!Q20*Q$31</f>
        <v>90.541078803211491</v>
      </c>
      <c r="R20" s="15">
        <f>'OpH Implicit Deflator'!R20*R$31</f>
        <v>94.103054114726774</v>
      </c>
      <c r="S20" s="15">
        <f>'OpH Implicit Deflator'!S20*S$31</f>
        <v>84.204203254202412</v>
      </c>
      <c r="T20" s="15">
        <f>'OpH Implicit Deflator'!T20*T$31</f>
        <v>80.098484956884505</v>
      </c>
      <c r="U20" s="15">
        <f>'OpH Implicit Deflator'!U20*U$31</f>
        <v>88.134589708121339</v>
      </c>
    </row>
    <row r="21" spans="1:21" x14ac:dyDescent="0.25">
      <c r="A21" s="13" t="s">
        <v>108</v>
      </c>
      <c r="B21" s="15">
        <f>'OpH Implicit Deflator'!B21*B$31</f>
        <v>92.009855205516374</v>
      </c>
      <c r="C21" s="15" t="e">
        <f>'OpH Implicit Deflator'!C21*C$31</f>
        <v>#DIV/0!</v>
      </c>
      <c r="D21" s="15">
        <f>'OpH Implicit Deflator'!D21*D$31</f>
        <v>119.80579156954879</v>
      </c>
      <c r="E21" s="15">
        <f>'OpH Implicit Deflator'!E21*E$31</f>
        <v>94.236285607379443</v>
      </c>
      <c r="F21" s="15">
        <f>'OpH Implicit Deflator'!F21*F$31</f>
        <v>115.14589956395197</v>
      </c>
      <c r="G21" s="15">
        <f>'OpH Implicit Deflator'!G21*G$31</f>
        <v>97.816765609787154</v>
      </c>
      <c r="H21" s="15">
        <f>'OpH Implicit Deflator'!H21*H$31</f>
        <v>81.561671145569136</v>
      </c>
      <c r="I21" s="15">
        <f>'OpH Implicit Deflator'!I21*I$31</f>
        <v>85.927179170686671</v>
      </c>
      <c r="J21" s="15">
        <f>'OpH Implicit Deflator'!J21*J$31</f>
        <v>83.820522561866142</v>
      </c>
      <c r="K21" s="15">
        <f>'OpH Implicit Deflator'!K21*K$31</f>
        <v>83.344818679793619</v>
      </c>
      <c r="L21" s="15">
        <f>'OpH Implicit Deflator'!L21*L$31</f>
        <v>126.06824861868769</v>
      </c>
      <c r="M21" s="15">
        <f>'OpH Implicit Deflator'!M21*M$31</f>
        <v>92.887405211698123</v>
      </c>
      <c r="N21" s="15" t="e">
        <f>'OpH Implicit Deflator'!N21*N$31</f>
        <v>#DIV/0!</v>
      </c>
      <c r="O21" s="15">
        <f>'OpH Implicit Deflator'!O21*O$31</f>
        <v>87.759107375439214</v>
      </c>
      <c r="P21" s="15">
        <f>'OpH Implicit Deflator'!P21*P$31</f>
        <v>87.780418746504068</v>
      </c>
      <c r="Q21" s="15">
        <f>'OpH Implicit Deflator'!Q21*Q$31</f>
        <v>91.073913000543214</v>
      </c>
      <c r="R21" s="15">
        <f>'OpH Implicit Deflator'!R21*R$31</f>
        <v>97.159926062932158</v>
      </c>
      <c r="S21" s="15">
        <f>'OpH Implicit Deflator'!S21*S$31</f>
        <v>86.450889573908711</v>
      </c>
      <c r="T21" s="15">
        <f>'OpH Implicit Deflator'!T21*T$31</f>
        <v>82.624666244035552</v>
      </c>
      <c r="U21" s="15">
        <f>'OpH Implicit Deflator'!U21*U$31</f>
        <v>89.728237022210493</v>
      </c>
    </row>
    <row r="22" spans="1:21" x14ac:dyDescent="0.25">
      <c r="A22" s="13" t="s">
        <v>109</v>
      </c>
      <c r="B22" s="15">
        <f>'OpH Implicit Deflator'!B22*B$31</f>
        <v>92.653265877982122</v>
      </c>
      <c r="C22" s="15" t="e">
        <f>'OpH Implicit Deflator'!C22*C$31</f>
        <v>#DIV/0!</v>
      </c>
      <c r="D22" s="15">
        <f>'OpH Implicit Deflator'!D22*D$31</f>
        <v>69.12909151883423</v>
      </c>
      <c r="E22" s="15">
        <f>'OpH Implicit Deflator'!E22*E$31</f>
        <v>95.155384187817276</v>
      </c>
      <c r="F22" s="15">
        <f>'OpH Implicit Deflator'!F22*F$31</f>
        <v>98.353931614067406</v>
      </c>
      <c r="G22" s="15">
        <f>'OpH Implicit Deflator'!G22*G$31</f>
        <v>95.519104575042078</v>
      </c>
      <c r="H22" s="15">
        <f>'OpH Implicit Deflator'!H22*H$31</f>
        <v>85.46755049673213</v>
      </c>
      <c r="I22" s="15">
        <f>'OpH Implicit Deflator'!I22*I$31</f>
        <v>87.148550457096448</v>
      </c>
      <c r="J22" s="15">
        <f>'OpH Implicit Deflator'!J22*J$31</f>
        <v>92.59040962406074</v>
      </c>
      <c r="K22" s="15">
        <f>'OpH Implicit Deflator'!K22*K$31</f>
        <v>88.805580342439868</v>
      </c>
      <c r="L22" s="15">
        <f>'OpH Implicit Deflator'!L22*L$31</f>
        <v>117.83891773297844</v>
      </c>
      <c r="M22" s="15">
        <f>'OpH Implicit Deflator'!M22*M$31</f>
        <v>93.349294146433962</v>
      </c>
      <c r="N22" s="15" t="e">
        <f>'OpH Implicit Deflator'!N22*N$31</f>
        <v>#DIV/0!</v>
      </c>
      <c r="O22" s="15">
        <f>'OpH Implicit Deflator'!O22*O$31</f>
        <v>90.044602806780048</v>
      </c>
      <c r="P22" s="15">
        <f>'OpH Implicit Deflator'!P22*P$31</f>
        <v>88.701226123560247</v>
      </c>
      <c r="Q22" s="15">
        <f>'OpH Implicit Deflator'!Q22*Q$31</f>
        <v>94.16950438180325</v>
      </c>
      <c r="R22" s="15">
        <f>'OpH Implicit Deflator'!R22*R$31</f>
        <v>97.65599083131832</v>
      </c>
      <c r="S22" s="15">
        <f>'OpH Implicit Deflator'!S22*S$31</f>
        <v>87.166954379783135</v>
      </c>
      <c r="T22" s="15">
        <f>'OpH Implicit Deflator'!T22*T$31</f>
        <v>86.660000296940069</v>
      </c>
      <c r="U22" s="15">
        <f>'OpH Implicit Deflator'!U22*U$31</f>
        <v>92.649078607365141</v>
      </c>
    </row>
    <row r="23" spans="1:21" x14ac:dyDescent="0.25">
      <c r="A23" s="13" t="s">
        <v>110</v>
      </c>
      <c r="B23" s="15">
        <f>'OpH Implicit Deflator'!B23*B$31</f>
        <v>94.124542661682469</v>
      </c>
      <c r="C23" s="15" t="e">
        <f>'OpH Implicit Deflator'!C23*C$31</f>
        <v>#DIV/0!</v>
      </c>
      <c r="D23" s="15">
        <f>'OpH Implicit Deflator'!D23*D$31</f>
        <v>58.736603064577587</v>
      </c>
      <c r="E23" s="15">
        <f>'OpH Implicit Deflator'!E23*E$31</f>
        <v>98.331598009081375</v>
      </c>
      <c r="F23" s="15">
        <f>'OpH Implicit Deflator'!F23*F$31</f>
        <v>86.949424329067654</v>
      </c>
      <c r="G23" s="15">
        <f>'OpH Implicit Deflator'!G23*G$31</f>
        <v>94.737759213704351</v>
      </c>
      <c r="H23" s="15">
        <f>'OpH Implicit Deflator'!H23*H$31</f>
        <v>89.473115060387556</v>
      </c>
      <c r="I23" s="15">
        <f>'OpH Implicit Deflator'!I23*I$31</f>
        <v>86.738825735838887</v>
      </c>
      <c r="J23" s="15">
        <f>'OpH Implicit Deflator'!J23*J$31</f>
        <v>94.278317420538897</v>
      </c>
      <c r="K23" s="15">
        <f>'OpH Implicit Deflator'!K23*K$31</f>
        <v>90.929909886856777</v>
      </c>
      <c r="L23" s="15">
        <f>'OpH Implicit Deflator'!L23*L$31</f>
        <v>115.16360500418573</v>
      </c>
      <c r="M23" s="15">
        <f>'OpH Implicit Deflator'!M23*M$31</f>
        <v>95.106633283748863</v>
      </c>
      <c r="N23" s="15" t="e">
        <f>'OpH Implicit Deflator'!N23*N$31</f>
        <v>#DIV/0!</v>
      </c>
      <c r="O23" s="15">
        <f>'OpH Implicit Deflator'!O23*O$31</f>
        <v>93.352251774073693</v>
      </c>
      <c r="P23" s="15">
        <f>'OpH Implicit Deflator'!P23*P$31</f>
        <v>91.684276764814101</v>
      </c>
      <c r="Q23" s="15">
        <f>'OpH Implicit Deflator'!Q23*Q$31</f>
        <v>95.679998289818073</v>
      </c>
      <c r="R23" s="15">
        <f>'OpH Implicit Deflator'!R23*R$31</f>
        <v>97.972336928818024</v>
      </c>
      <c r="S23" s="15">
        <f>'OpH Implicit Deflator'!S23*S$31</f>
        <v>89.662726634788342</v>
      </c>
      <c r="T23" s="15">
        <f>'OpH Implicit Deflator'!T23*T$31</f>
        <v>91.35167681719193</v>
      </c>
      <c r="U23" s="15">
        <f>'OpH Implicit Deflator'!U23*U$31</f>
        <v>94.804588287931381</v>
      </c>
    </row>
    <row r="24" spans="1:21" x14ac:dyDescent="0.25">
      <c r="A24" s="13" t="s">
        <v>111</v>
      </c>
      <c r="B24" s="15">
        <f>'OpH Implicit Deflator'!B24*B$31</f>
        <v>95.932461187330674</v>
      </c>
      <c r="C24" s="15" t="e">
        <f>'OpH Implicit Deflator'!C24*C$31</f>
        <v>#DIV/0!</v>
      </c>
      <c r="D24" s="15">
        <f>'OpH Implicit Deflator'!D24*D$31</f>
        <v>85.462541478123583</v>
      </c>
      <c r="E24" s="15">
        <f>'OpH Implicit Deflator'!E24*E$31</f>
        <v>100.42795606090299</v>
      </c>
      <c r="F24" s="15">
        <f>'OpH Implicit Deflator'!F24*F$31</f>
        <v>96.525441286288014</v>
      </c>
      <c r="G24" s="15">
        <f>'OpH Implicit Deflator'!G24*G$31</f>
        <v>97.82347367771149</v>
      </c>
      <c r="H24" s="15">
        <f>'OpH Implicit Deflator'!H24*H$31</f>
        <v>91.380873082631823</v>
      </c>
      <c r="I24" s="15">
        <f>'OpH Implicit Deflator'!I24*I$31</f>
        <v>89.801823792417025</v>
      </c>
      <c r="J24" s="15">
        <f>'OpH Implicit Deflator'!J24*J$31</f>
        <v>95.492751677182738</v>
      </c>
      <c r="K24" s="15">
        <f>'OpH Implicit Deflator'!K24*K$31</f>
        <v>91.763868832494396</v>
      </c>
      <c r="L24" s="15">
        <f>'OpH Implicit Deflator'!L24*L$31</f>
        <v>112.39089731605125</v>
      </c>
      <c r="M24" s="15">
        <f>'OpH Implicit Deflator'!M24*M$31</f>
        <v>96.404303759938699</v>
      </c>
      <c r="N24" s="15" t="e">
        <f>'OpH Implicit Deflator'!N24*N$31</f>
        <v>#DIV/0!</v>
      </c>
      <c r="O24" s="15">
        <f>'OpH Implicit Deflator'!O24*O$31</f>
        <v>95.636813133042764</v>
      </c>
      <c r="P24" s="15">
        <f>'OpH Implicit Deflator'!P24*P$31</f>
        <v>93.169991498505922</v>
      </c>
      <c r="Q24" s="15">
        <f>'OpH Implicit Deflator'!Q24*Q$31</f>
        <v>97.234501623360487</v>
      </c>
      <c r="R24" s="15">
        <f>'OpH Implicit Deflator'!R24*R$31</f>
        <v>99.246960133544917</v>
      </c>
      <c r="S24" s="15">
        <f>'OpH Implicit Deflator'!S24*S$31</f>
        <v>89.690426247967181</v>
      </c>
      <c r="T24" s="15">
        <f>'OpH Implicit Deflator'!T24*T$31</f>
        <v>93.438280625972482</v>
      </c>
      <c r="U24" s="15">
        <f>'OpH Implicit Deflator'!U24*U$31</f>
        <v>96.047748543665094</v>
      </c>
    </row>
    <row r="25" spans="1:21" x14ac:dyDescent="0.25">
      <c r="A25" s="13" t="s">
        <v>112</v>
      </c>
      <c r="B25" s="15">
        <f>'OpH Implicit Deflator'!B25*B$31</f>
        <v>97.713331740874082</v>
      </c>
      <c r="C25" s="15" t="e">
        <f>'OpH Implicit Deflator'!C25*C$31</f>
        <v>#DIV/0!</v>
      </c>
      <c r="D25" s="15">
        <f>'OpH Implicit Deflator'!D25*D$31</f>
        <v>109.67208026903324</v>
      </c>
      <c r="E25" s="15">
        <f>'OpH Implicit Deflator'!E25*E$31</f>
        <v>98.478456168540205</v>
      </c>
      <c r="F25" s="15">
        <f>'OpH Implicit Deflator'!F25*F$31</f>
        <v>94.962232992234519</v>
      </c>
      <c r="G25" s="15">
        <f>'OpH Implicit Deflator'!G25*G$31</f>
        <v>99.646510362448566</v>
      </c>
      <c r="H25" s="15">
        <f>'OpH Implicit Deflator'!H25*H$31</f>
        <v>97.243951905049556</v>
      </c>
      <c r="I25" s="15">
        <f>'OpH Implicit Deflator'!I25*I$31</f>
        <v>94.334674949394852</v>
      </c>
      <c r="J25" s="15">
        <f>'OpH Implicit Deflator'!J25*J$31</f>
        <v>95.63841090965839</v>
      </c>
      <c r="K25" s="15">
        <f>'OpH Implicit Deflator'!K25*K$31</f>
        <v>96.930312916329683</v>
      </c>
      <c r="L25" s="15">
        <f>'OpH Implicit Deflator'!L25*L$31</f>
        <v>104.38545464843959</v>
      </c>
      <c r="M25" s="15">
        <f>'OpH Implicit Deflator'!M25*M$31</f>
        <v>97.028356367656585</v>
      </c>
      <c r="N25" s="15" t="e">
        <f>'OpH Implicit Deflator'!N25*N$31</f>
        <v>#DIV/0!</v>
      </c>
      <c r="O25" s="15">
        <f>'OpH Implicit Deflator'!O25*O$31</f>
        <v>98.065306698875887</v>
      </c>
      <c r="P25" s="15">
        <f>'OpH Implicit Deflator'!P25*P$31</f>
        <v>97.490447001886622</v>
      </c>
      <c r="Q25" s="15">
        <f>'OpH Implicit Deflator'!Q25*Q$31</f>
        <v>99.161165590073054</v>
      </c>
      <c r="R25" s="15">
        <f>'OpH Implicit Deflator'!R25*R$31</f>
        <v>99.693008575358249</v>
      </c>
      <c r="S25" s="15">
        <f>'OpH Implicit Deflator'!S25*S$31</f>
        <v>92.802134755663886</v>
      </c>
      <c r="T25" s="15">
        <f>'OpH Implicit Deflator'!T25*T$31</f>
        <v>96.554022717247108</v>
      </c>
      <c r="U25" s="15">
        <f>'OpH Implicit Deflator'!U25*U$31</f>
        <v>97.500213607942058</v>
      </c>
    </row>
    <row r="26" spans="1:21" x14ac:dyDescent="0.25">
      <c r="A26" s="13" t="s">
        <v>113</v>
      </c>
      <c r="B26" s="15">
        <f>'OpH Implicit Deflator'!B26*B$31</f>
        <v>100</v>
      </c>
      <c r="C26" s="15" t="e">
        <f>'OpH Implicit Deflator'!C26*C$31</f>
        <v>#DIV/0!</v>
      </c>
      <c r="D26" s="15">
        <f>'OpH Implicit Deflator'!D26*D$31</f>
        <v>100</v>
      </c>
      <c r="E26" s="15">
        <f>'OpH Implicit Deflator'!E26*E$31</f>
        <v>100</v>
      </c>
      <c r="F26" s="15">
        <f>'OpH Implicit Deflator'!F26*F$31</f>
        <v>100</v>
      </c>
      <c r="G26" s="15">
        <f>'OpH Implicit Deflator'!G26*G$31</f>
        <v>100</v>
      </c>
      <c r="H26" s="15">
        <f>'OpH Implicit Deflator'!H26*H$31</f>
        <v>100</v>
      </c>
      <c r="I26" s="15">
        <f>'OpH Implicit Deflator'!I26*I$31</f>
        <v>100</v>
      </c>
      <c r="J26" s="15">
        <f>'OpH Implicit Deflator'!J26*J$31</f>
        <v>100</v>
      </c>
      <c r="K26" s="15">
        <f>'OpH Implicit Deflator'!K26*K$31</f>
        <v>100</v>
      </c>
      <c r="L26" s="15">
        <f>'OpH Implicit Deflator'!L26*L$31</f>
        <v>100</v>
      </c>
      <c r="M26" s="15">
        <f>'OpH Implicit Deflator'!M26*M$31</f>
        <v>100</v>
      </c>
      <c r="N26" s="15" t="e">
        <f>'OpH Implicit Deflator'!N26*N$31</f>
        <v>#DIV/0!</v>
      </c>
      <c r="O26" s="15">
        <f>'OpH Implicit Deflator'!O26*O$31</f>
        <v>100</v>
      </c>
      <c r="P26" s="15">
        <f>'OpH Implicit Deflator'!P26*P$31</f>
        <v>100</v>
      </c>
      <c r="Q26" s="15">
        <f>'OpH Implicit Deflator'!Q26*Q$31</f>
        <v>99.999999999999986</v>
      </c>
      <c r="R26" s="15">
        <f>'OpH Implicit Deflator'!R26*R$31</f>
        <v>100</v>
      </c>
      <c r="S26" s="15">
        <f>'OpH Implicit Deflator'!S26*S$31</f>
        <v>100</v>
      </c>
      <c r="T26" s="15">
        <f>'OpH Implicit Deflator'!T26*T$31</f>
        <v>100</v>
      </c>
      <c r="U26" s="15">
        <f>'OpH Implicit Deflator'!U26*U$31</f>
        <v>100</v>
      </c>
    </row>
    <row r="27" spans="1:21" x14ac:dyDescent="0.25">
      <c r="A27" s="13" t="s">
        <v>114</v>
      </c>
      <c r="B27" s="15">
        <f>'OpH Implicit Deflator'!B27*B$31</f>
        <v>106.17251784916066</v>
      </c>
      <c r="C27" s="15" t="e">
        <f>'OpH Implicit Deflator'!C27*C$31</f>
        <v>#DIV/0!</v>
      </c>
      <c r="D27" s="15">
        <f>'OpH Implicit Deflator'!D27*D$31</f>
        <v>68.30844790890994</v>
      </c>
      <c r="E27" s="15">
        <f>'OpH Implicit Deflator'!E27*E$31</f>
        <v>94.197875290739773</v>
      </c>
      <c r="F27" s="15">
        <f>'OpH Implicit Deflator'!F27*F$31</f>
        <v>93.80273926896686</v>
      </c>
      <c r="G27" s="15">
        <f>'OpH Implicit Deflator'!G27*G$31</f>
        <v>98.786476854223181</v>
      </c>
      <c r="H27" s="15">
        <f>'OpH Implicit Deflator'!H27*H$31</f>
        <v>98.658165562573075</v>
      </c>
      <c r="I27" s="15">
        <f>'OpH Implicit Deflator'!I27*I$31</f>
        <v>114.04271385856386</v>
      </c>
      <c r="J27" s="15">
        <f>'OpH Implicit Deflator'!J27*J$31</f>
        <v>109.83990597173323</v>
      </c>
      <c r="K27" s="15">
        <f>'OpH Implicit Deflator'!K27*K$31</f>
        <v>101.53569093614583</v>
      </c>
      <c r="L27" s="15">
        <f>'OpH Implicit Deflator'!L27*L$31</f>
        <v>95.173277742279822</v>
      </c>
      <c r="M27" s="15">
        <f>'OpH Implicit Deflator'!M27*M$31</f>
        <v>103.72219317270931</v>
      </c>
      <c r="N27" s="15" t="e">
        <f>'OpH Implicit Deflator'!N27*N$31</f>
        <v>#DIV/0!</v>
      </c>
      <c r="O27" s="15">
        <f>'OpH Implicit Deflator'!O27*O$31</f>
        <v>103.08064990252909</v>
      </c>
      <c r="P27" s="15">
        <f>'OpH Implicit Deflator'!P27*P$31</f>
        <v>102.17570985839802</v>
      </c>
      <c r="Q27" s="15">
        <f>'OpH Implicit Deflator'!Q27*Q$31</f>
        <v>107.78848421935663</v>
      </c>
      <c r="R27" s="15">
        <f>'OpH Implicit Deflator'!R27*R$31</f>
        <v>124.83691833886402</v>
      </c>
      <c r="S27" s="15">
        <f>'OpH Implicit Deflator'!S27*S$31</f>
        <v>148.07036249638813</v>
      </c>
      <c r="T27" s="15">
        <f>'OpH Implicit Deflator'!T27*T$31</f>
        <v>105.84155115000374</v>
      </c>
      <c r="U27" s="15">
        <f>'OpH Implicit Deflator'!U27*U$31</f>
        <v>103.17071185823046</v>
      </c>
    </row>
    <row r="28" spans="1:21" x14ac:dyDescent="0.25">
      <c r="A28" s="13" t="s">
        <v>115</v>
      </c>
      <c r="B28" s="15">
        <f>'OpH Implicit Deflator'!B28*B$31</f>
        <v>105.17294426694058</v>
      </c>
      <c r="C28" s="15" t="e">
        <f>'OpH Implicit Deflator'!C28*C$31</f>
        <v>#DIV/0!</v>
      </c>
      <c r="D28" s="15">
        <f>'OpH Implicit Deflator'!D28*D$31</f>
        <v>121.87579741850116</v>
      </c>
      <c r="E28" s="15">
        <f>'OpH Implicit Deflator'!E28*E$31</f>
        <v>94.780330516345302</v>
      </c>
      <c r="F28" s="15">
        <f>'OpH Implicit Deflator'!F28*F$31</f>
        <v>69.636637377970615</v>
      </c>
      <c r="G28" s="15">
        <f>'OpH Implicit Deflator'!G28*G$31</f>
        <v>101.72760969549959</v>
      </c>
      <c r="H28" s="15">
        <f>'OpH Implicit Deflator'!H28*H$31</f>
        <v>98.458473987921536</v>
      </c>
      <c r="I28" s="15">
        <f>'OpH Implicit Deflator'!I28*I$31</f>
        <v>113.21175531947614</v>
      </c>
      <c r="J28" s="15">
        <f>'OpH Implicit Deflator'!J28*J$31</f>
        <v>108.24166880939138</v>
      </c>
      <c r="K28" s="15">
        <f>'OpH Implicit Deflator'!K28*K$31</f>
        <v>108.16554916363687</v>
      </c>
      <c r="L28" s="15">
        <f>'OpH Implicit Deflator'!L28*L$31</f>
        <v>92.663481960576249</v>
      </c>
      <c r="M28" s="15">
        <f>'OpH Implicit Deflator'!M28*M$31</f>
        <v>110.75719421311062</v>
      </c>
      <c r="N28" s="15" t="e">
        <f>'OpH Implicit Deflator'!N28*N$31</f>
        <v>#DIV/0!</v>
      </c>
      <c r="O28" s="15">
        <f>'OpH Implicit Deflator'!O28*O$31</f>
        <v>106.00659961437829</v>
      </c>
      <c r="P28" s="15">
        <f>'OpH Implicit Deflator'!P28*P$31</f>
        <v>104.54814262577339</v>
      </c>
      <c r="Q28" s="15">
        <f>'OpH Implicit Deflator'!Q28*Q$31</f>
        <v>109.19412451279145</v>
      </c>
      <c r="R28" s="15">
        <f>'OpH Implicit Deflator'!R28*R$31</f>
        <v>112.48055162422899</v>
      </c>
      <c r="S28" s="15">
        <f>'OpH Implicit Deflator'!S28*S$31</f>
        <v>127.29289139331053</v>
      </c>
      <c r="T28" s="15">
        <f>'OpH Implicit Deflator'!T28*T$31</f>
        <v>108.03028841441311</v>
      </c>
      <c r="U28" s="15">
        <f>'OpH Implicit Deflator'!U28*U$31</f>
        <v>104.16862613475932</v>
      </c>
    </row>
    <row r="29" spans="1:21" x14ac:dyDescent="0.25">
      <c r="A29" s="13" t="s">
        <v>116</v>
      </c>
      <c r="B29" s="15">
        <f>'OpH Implicit Deflator'!B29*B$31</f>
        <v>110.88202292438747</v>
      </c>
      <c r="C29" s="15" t="e">
        <f>'OpH Implicit Deflator'!C29*C$31</f>
        <v>#DIV/0!</v>
      </c>
      <c r="D29" s="15">
        <f>'OpH Implicit Deflator'!D29*D$31</f>
        <v>239.56273764258572</v>
      </c>
      <c r="E29" s="15">
        <f>'OpH Implicit Deflator'!E29*E$31</f>
        <v>106.08658925063864</v>
      </c>
      <c r="F29" s="15">
        <f>'OpH Implicit Deflator'!F29*F$31</f>
        <v>109.28330131814265</v>
      </c>
      <c r="G29" s="15">
        <f>'OpH Implicit Deflator'!G29*G$31</f>
        <v>102.96642929806711</v>
      </c>
      <c r="H29" s="15">
        <f>'OpH Implicit Deflator'!H29*H$31</f>
        <v>106.21724171195216</v>
      </c>
      <c r="I29" s="15">
        <f>'OpH Implicit Deflator'!I29*I$31</f>
        <v>117.81522882371645</v>
      </c>
      <c r="J29" s="15">
        <f>'OpH Implicit Deflator'!J29*J$31</f>
        <v>102.95163760312205</v>
      </c>
      <c r="K29" s="15">
        <f>'OpH Implicit Deflator'!K29*K$31</f>
        <v>112.55271272606056</v>
      </c>
      <c r="L29" s="15">
        <f>'OpH Implicit Deflator'!L29*L$31</f>
        <v>93.848982691769621</v>
      </c>
      <c r="M29" s="15">
        <f>'OpH Implicit Deflator'!M29*M$31</f>
        <v>122.19470130632615</v>
      </c>
      <c r="N29" s="15" t="e">
        <f>'OpH Implicit Deflator'!N29*N$31</f>
        <v>#DIV/0!</v>
      </c>
      <c r="O29" s="15">
        <f>'OpH Implicit Deflator'!O29*O$31</f>
        <v>111.05648326791297</v>
      </c>
      <c r="P29" s="15">
        <f>'OpH Implicit Deflator'!P29*P$31</f>
        <v>108.48633646456022</v>
      </c>
      <c r="Q29" s="15">
        <f>'OpH Implicit Deflator'!Q29*Q$31</f>
        <v>110.76247350399481</v>
      </c>
      <c r="R29" s="15">
        <f>'OpH Implicit Deflator'!R29*R$31</f>
        <v>110.09705210712056</v>
      </c>
      <c r="S29" s="15">
        <f>'OpH Implicit Deflator'!S29*S$31</f>
        <v>129.24790542343965</v>
      </c>
      <c r="T29" s="15">
        <f>'OpH Implicit Deflator'!T29*T$31</f>
        <v>109.8180236836824</v>
      </c>
      <c r="U29" s="15">
        <f>'OpH Implicit Deflator'!U29*U$31</f>
        <v>104.56262939958592</v>
      </c>
    </row>
    <row r="30" spans="1:21" x14ac:dyDescent="0.25">
      <c r="A30" s="13" t="s">
        <v>117</v>
      </c>
      <c r="B30" s="15">
        <f>'OpH Implicit Deflator'!B30*B$31</f>
        <v>115.78336893920894</v>
      </c>
      <c r="C30" s="15" t="e">
        <f>'OpH Implicit Deflator'!C30*C$31</f>
        <v>#DIV/0!</v>
      </c>
      <c r="D30" s="15">
        <f>'OpH Implicit Deflator'!D30*D$31</f>
        <v>212.7451569417322</v>
      </c>
      <c r="E30" s="15">
        <f>'OpH Implicit Deflator'!E30*E$31</f>
        <v>111.17422501492541</v>
      </c>
      <c r="F30" s="15">
        <f>'OpH Implicit Deflator'!F30*F$31</f>
        <v>143.93727476862918</v>
      </c>
      <c r="G30" s="15">
        <f>'OpH Implicit Deflator'!G30*G$31</f>
        <v>108.59393418007198</v>
      </c>
      <c r="H30" s="15">
        <f>'OpH Implicit Deflator'!H30*H$31</f>
        <v>111.11834042222463</v>
      </c>
      <c r="I30" s="15">
        <f>'OpH Implicit Deflator'!I30*I$31</f>
        <v>121.52662468931605</v>
      </c>
      <c r="J30" s="15">
        <f>'OpH Implicit Deflator'!J30*J$31</f>
        <v>102.78742813753701</v>
      </c>
      <c r="K30" s="15">
        <f>'OpH Implicit Deflator'!K30*K$31</f>
        <v>119.74667401664257</v>
      </c>
      <c r="L30" s="15">
        <f>'OpH Implicit Deflator'!L30*L$31</f>
        <v>95.499143918994818</v>
      </c>
      <c r="M30" s="15">
        <f>'OpH Implicit Deflator'!M30*M$31</f>
        <v>128.42052883962137</v>
      </c>
      <c r="N30" s="15" t="e">
        <f>'OpH Implicit Deflator'!N30*N$31</f>
        <v>#DIV/0!</v>
      </c>
      <c r="O30" s="15">
        <f>'OpH Implicit Deflator'!O30*O$31</f>
        <v>114.9835275182852</v>
      </c>
      <c r="P30" s="15">
        <f>'OpH Implicit Deflator'!P30*P$31</f>
        <v>112.41001116427569</v>
      </c>
      <c r="Q30" s="15">
        <f>'OpH Implicit Deflator'!Q30*Q$31</f>
        <v>115.94115751124922</v>
      </c>
      <c r="R30" s="15">
        <f>'OpH Implicit Deflator'!R30*R$31</f>
        <v>116.66469529247746</v>
      </c>
      <c r="S30" s="15">
        <f>'OpH Implicit Deflator'!S30*S$31</f>
        <v>141.28201598048335</v>
      </c>
      <c r="T30" s="15">
        <f>'OpH Implicit Deflator'!T30*T$31</f>
        <v>111.80368880109324</v>
      </c>
      <c r="U30" s="15">
        <f>'OpH Implicit Deflator'!U30*U$31</f>
        <v>108.92376676193098</v>
      </c>
    </row>
    <row r="31" spans="1:21" x14ac:dyDescent="0.25">
      <c r="A31" s="13" t="s">
        <v>118</v>
      </c>
      <c r="B31">
        <f>100/'OpH Implicit Deflator'!B26</f>
        <v>293.32606072870999</v>
      </c>
      <c r="C31" t="e">
        <f>100/'OpH Implicit Deflator'!C26</f>
        <v>#DIV/0!</v>
      </c>
      <c r="D31">
        <f>100/'OpH Implicit Deflator'!D26</f>
        <v>66.448193416160166</v>
      </c>
      <c r="E31">
        <f>100/'OpH Implicit Deflator'!E26</f>
        <v>238.15249277048576</v>
      </c>
      <c r="F31">
        <f>100/'OpH Implicit Deflator'!F26</f>
        <v>107.53488918305688</v>
      </c>
      <c r="G31">
        <f>100/'OpH Implicit Deflator'!G26</f>
        <v>142.51563160867593</v>
      </c>
      <c r="H31">
        <f>100/'OpH Implicit Deflator'!H26</f>
        <v>307.62651143571696</v>
      </c>
      <c r="I31">
        <f>100/'OpH Implicit Deflator'!I26</f>
        <v>369.72095673848958</v>
      </c>
      <c r="J31">
        <f>100/'OpH Implicit Deflator'!J26</f>
        <v>370.87427639659637</v>
      </c>
      <c r="K31">
        <f>100/'OpH Implicit Deflator'!K26</f>
        <v>549.7387541682541</v>
      </c>
      <c r="L31">
        <f>100/'OpH Implicit Deflator'!L26</f>
        <v>186.02882196238727</v>
      </c>
      <c r="M31">
        <f>100/'OpH Implicit Deflator'!M26</f>
        <v>118.74083625095464</v>
      </c>
      <c r="N31" t="e">
        <f>100/'OpH Implicit Deflator'!N26</f>
        <v>#DIV/0!</v>
      </c>
      <c r="O31">
        <f>100/'OpH Implicit Deflator'!O26</f>
        <v>296.93321868202975</v>
      </c>
      <c r="P31">
        <f>100/'OpH Implicit Deflator'!P26</f>
        <v>441.02652866774804</v>
      </c>
      <c r="Q31">
        <f>100/'OpH Implicit Deflator'!Q26</f>
        <v>257.15352678194893</v>
      </c>
      <c r="R31">
        <f>100/'OpH Implicit Deflator'!R26</f>
        <v>310.55921168706283</v>
      </c>
      <c r="S31">
        <f>100/'OpH Implicit Deflator'!S26</f>
        <v>460.47194193882359</v>
      </c>
      <c r="T31">
        <f>100/'OpH Implicit Deflator'!T26</f>
        <v>457.17671260086337</v>
      </c>
      <c r="U31">
        <f>100/'OpH Implicit Deflator'!U26</f>
        <v>387.71769352846502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6D75-EE8B-4AD2-AC6D-04B3CEB32886}">
  <dimension ref="A1:U31"/>
  <sheetViews>
    <sheetView topLeftCell="E1" workbookViewId="0">
      <selection activeCell="J26" sqref="J26"/>
    </sheetView>
  </sheetViews>
  <sheetFormatPr defaultColWidth="15.7109375" defaultRowHeight="15" x14ac:dyDescent="0.25"/>
  <sheetData>
    <row r="1" spans="1:21" ht="105" x14ac:dyDescent="0.25">
      <c r="A1" s="17" t="s">
        <v>121</v>
      </c>
      <c r="B1" s="6" t="s">
        <v>5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6" t="s">
        <v>20</v>
      </c>
      <c r="O1" s="6" t="s">
        <v>21</v>
      </c>
      <c r="P1" s="6" t="s">
        <v>22</v>
      </c>
      <c r="Q1" s="6" t="s">
        <v>23</v>
      </c>
      <c r="R1" s="6" t="s">
        <v>24</v>
      </c>
      <c r="S1" s="6" t="s">
        <v>25</v>
      </c>
      <c r="T1" s="6" t="s">
        <v>26</v>
      </c>
      <c r="U1" s="6" t="s">
        <v>27</v>
      </c>
    </row>
    <row r="2" spans="1:21" x14ac:dyDescent="0.25">
      <c r="A2" s="7" t="s">
        <v>28</v>
      </c>
      <c r="B2" s="8" t="s">
        <v>29</v>
      </c>
      <c r="C2" s="8" t="s">
        <v>33</v>
      </c>
      <c r="D2" s="8" t="s">
        <v>34</v>
      </c>
      <c r="E2" s="8" t="s">
        <v>35</v>
      </c>
      <c r="F2" s="8" t="s">
        <v>36</v>
      </c>
      <c r="G2" s="8" t="s">
        <v>37</v>
      </c>
      <c r="H2" s="8" t="s">
        <v>38</v>
      </c>
      <c r="I2" s="8" t="s">
        <v>39</v>
      </c>
      <c r="J2" s="8" t="s">
        <v>40</v>
      </c>
      <c r="K2" s="8" t="s">
        <v>41</v>
      </c>
      <c r="L2" s="8" t="s">
        <v>42</v>
      </c>
      <c r="M2" s="8" t="s">
        <v>43</v>
      </c>
      <c r="N2" s="8" t="s">
        <v>44</v>
      </c>
      <c r="O2" s="8" t="s">
        <v>45</v>
      </c>
      <c r="P2" s="8" t="s">
        <v>46</v>
      </c>
      <c r="Q2" s="8" t="s">
        <v>47</v>
      </c>
      <c r="R2" s="8" t="s">
        <v>48</v>
      </c>
      <c r="S2" s="8" t="s">
        <v>49</v>
      </c>
      <c r="T2" s="8" t="s">
        <v>50</v>
      </c>
      <c r="U2" s="8" t="s">
        <v>51</v>
      </c>
    </row>
    <row r="3" spans="1:21" x14ac:dyDescent="0.25">
      <c r="A3" s="7" t="s">
        <v>52</v>
      </c>
      <c r="B3" s="8" t="s">
        <v>53</v>
      </c>
      <c r="C3" s="8" t="s">
        <v>57</v>
      </c>
      <c r="D3" s="8" t="s">
        <v>58</v>
      </c>
      <c r="E3" s="8" t="s">
        <v>59</v>
      </c>
      <c r="F3" s="8" t="s">
        <v>60</v>
      </c>
      <c r="G3" s="8" t="s">
        <v>61</v>
      </c>
      <c r="H3" s="8" t="s">
        <v>62</v>
      </c>
      <c r="I3" s="8" t="s">
        <v>63</v>
      </c>
      <c r="J3" s="8" t="s">
        <v>64</v>
      </c>
      <c r="K3" s="8" t="s">
        <v>65</v>
      </c>
      <c r="L3" s="8" t="s">
        <v>66</v>
      </c>
      <c r="M3" s="8" t="s">
        <v>67</v>
      </c>
      <c r="N3" s="8" t="s">
        <v>68</v>
      </c>
      <c r="O3" s="8" t="s">
        <v>69</v>
      </c>
      <c r="P3" s="8" t="s">
        <v>70</v>
      </c>
      <c r="Q3" s="8" t="s">
        <v>71</v>
      </c>
      <c r="R3" s="8" t="s">
        <v>72</v>
      </c>
      <c r="S3" s="8" t="s">
        <v>73</v>
      </c>
      <c r="T3" s="8" t="s">
        <v>74</v>
      </c>
      <c r="U3" s="8" t="s">
        <v>75</v>
      </c>
    </row>
    <row r="4" spans="1:21" x14ac:dyDescent="0.25">
      <c r="A4" s="7" t="s">
        <v>76</v>
      </c>
      <c r="B4" s="8" t="s">
        <v>77</v>
      </c>
      <c r="C4" s="8" t="s">
        <v>77</v>
      </c>
      <c r="D4" s="8" t="s">
        <v>77</v>
      </c>
      <c r="E4" s="8" t="s">
        <v>77</v>
      </c>
      <c r="F4" s="8" t="s">
        <v>77</v>
      </c>
      <c r="G4" s="8" t="s">
        <v>77</v>
      </c>
      <c r="H4" s="8" t="s">
        <v>77</v>
      </c>
      <c r="I4" s="8" t="s">
        <v>77</v>
      </c>
      <c r="J4" s="8" t="s">
        <v>77</v>
      </c>
      <c r="K4" s="8" t="s">
        <v>77</v>
      </c>
      <c r="L4" s="8" t="s">
        <v>77</v>
      </c>
      <c r="M4" s="8" t="s">
        <v>77</v>
      </c>
      <c r="N4" s="8" t="s">
        <v>77</v>
      </c>
      <c r="O4" s="8" t="s">
        <v>77</v>
      </c>
      <c r="P4" s="8" t="s">
        <v>77</v>
      </c>
      <c r="Q4" s="8" t="s">
        <v>77</v>
      </c>
      <c r="R4" s="8" t="s">
        <v>77</v>
      </c>
      <c r="S4" s="8" t="s">
        <v>77</v>
      </c>
      <c r="T4" s="8" t="s">
        <v>77</v>
      </c>
      <c r="U4" s="8" t="s">
        <v>77</v>
      </c>
    </row>
    <row r="5" spans="1:21" x14ac:dyDescent="0.25">
      <c r="A5" s="7">
        <v>1997</v>
      </c>
      <c r="B5" s="16">
        <f>'ALCpH CP'!B5*100/'OpH Implicit Deflator 2019=100'!B4</f>
        <v>15.596007688139455</v>
      </c>
      <c r="C5" s="16">
        <f>'ALCpH CP'!F5*100/'OpH Implicit Deflator 2019=100'!D4</f>
        <v>95.880578084158614</v>
      </c>
      <c r="D5" s="16">
        <f>'ALCpH CP'!G5*100/'OpH Implicit Deflator 2019=100'!E4</f>
        <v>10.798738824063284</v>
      </c>
      <c r="E5" s="16">
        <f>'ALCpH CP'!H5*100/'OpH Implicit Deflator 2019=100'!F4</f>
        <v>33.075388202693233</v>
      </c>
      <c r="F5" s="16">
        <f>'ALCpH CP'!I5*100/'OpH Implicit Deflator 2019=100'!G4</f>
        <v>33.236013736581747</v>
      </c>
      <c r="G5" s="16">
        <f>'ALCpH CP'!J5*100/'OpH Implicit Deflator 2019=100'!H4</f>
        <v>22.488364469986347</v>
      </c>
      <c r="H5" s="16">
        <f>'ALCpH CP'!K5*100/'OpH Implicit Deflator 2019=100'!I4</f>
        <v>12.996830265766956</v>
      </c>
      <c r="I5" s="16">
        <f>'ALCpH CP'!L5*100/'OpH Implicit Deflator 2019=100'!J4</f>
        <v>19.725874088864412</v>
      </c>
      <c r="J5" s="16">
        <f>'ALCpH CP'!M5*100/'OpH Implicit Deflator 2019=100'!K4</f>
        <v>14.543630084709687</v>
      </c>
      <c r="K5" s="16">
        <f>'ALCpH CP'!N5*100/'OpH Implicit Deflator 2019=100'!L4</f>
        <v>3.7817841849431373</v>
      </c>
      <c r="L5" s="16">
        <f>'ALCpH CP'!O5*100/'OpH Implicit Deflator 2019=100'!M4</f>
        <v>25.643717929245426</v>
      </c>
      <c r="M5" s="16" t="e">
        <f>'ALCpH CP'!P5*100/'OpH Implicit Deflator 2019=100'!N4</f>
        <v>#DIV/0!</v>
      </c>
      <c r="N5" s="16">
        <f>'ALCpH CP'!Q5*100/'OpH Implicit Deflator 2019=100'!O4</f>
        <v>18.04715498840342</v>
      </c>
      <c r="O5" s="16">
        <f>'ALCpH CP'!R5*100/'OpH Implicit Deflator 2019=100'!P4</f>
        <v>13.646136955305987</v>
      </c>
      <c r="P5" s="16">
        <f>'ALCpH CP'!S5*100/'OpH Implicit Deflator 2019=100'!Q4</f>
        <v>24.107985237239006</v>
      </c>
      <c r="Q5" s="16">
        <f>'ALCpH CP'!T5*100/'OpH Implicit Deflator 2019=100'!R4</f>
        <v>36.921314620132101</v>
      </c>
      <c r="R5" s="16">
        <f>'ALCpH CP'!U5*100/'OpH Implicit Deflator 2019=100'!S4</f>
        <v>21.067508740460397</v>
      </c>
      <c r="S5" s="16">
        <f>'ALCpH CP'!V5*100/'OpH Implicit Deflator 2019=100'!T4</f>
        <v>19.185064372740037</v>
      </c>
      <c r="T5" s="16">
        <f>'ALCpH CP'!W5*100/'OpH Implicit Deflator 2019=100'!U4</f>
        <v>22.991984274175028</v>
      </c>
      <c r="U5" s="16">
        <f>'ALCpH CP'!X5*100/'OpH Implicit Deflator 2019=100'!U4</f>
        <v>24.13667583159943</v>
      </c>
    </row>
    <row r="6" spans="1:21" x14ac:dyDescent="0.25">
      <c r="A6" s="7">
        <v>1998</v>
      </c>
      <c r="B6" s="16">
        <f>'ALCpH CP'!B6*100/'OpH Implicit Deflator 2019=100'!B5</f>
        <v>16.136383445270802</v>
      </c>
      <c r="C6" s="16">
        <f>'ALCpH CP'!F6*100/'OpH Implicit Deflator 2019=100'!D5</f>
        <v>101.11187979020241</v>
      </c>
      <c r="D6" s="16">
        <f>'ALCpH CP'!G6*100/'OpH Implicit Deflator 2019=100'!E5</f>
        <v>11.338934225845415</v>
      </c>
      <c r="E6" s="16">
        <f>'ALCpH CP'!H6*100/'OpH Implicit Deflator 2019=100'!F5</f>
        <v>35.067480543699894</v>
      </c>
      <c r="F6" s="16">
        <f>'ALCpH CP'!I6*100/'OpH Implicit Deflator 2019=100'!G5</f>
        <v>39.272977967668446</v>
      </c>
      <c r="G6" s="16">
        <f>'ALCpH CP'!J6*100/'OpH Implicit Deflator 2019=100'!H5</f>
        <v>22.588377420066724</v>
      </c>
      <c r="H6" s="16">
        <f>'ALCpH CP'!K6*100/'OpH Implicit Deflator 2019=100'!I5</f>
        <v>12.793842048047075</v>
      </c>
      <c r="I6" s="16">
        <f>'ALCpH CP'!L6*100/'OpH Implicit Deflator 2019=100'!J5</f>
        <v>20.74492873356321</v>
      </c>
      <c r="J6" s="16">
        <f>'ALCpH CP'!M6*100/'OpH Implicit Deflator 2019=100'!K5</f>
        <v>14.456278810150698</v>
      </c>
      <c r="K6" s="16">
        <f>'ALCpH CP'!N6*100/'OpH Implicit Deflator 2019=100'!L5</f>
        <v>4.5648004732483951</v>
      </c>
      <c r="L6" s="16">
        <f>'ALCpH CP'!O6*100/'OpH Implicit Deflator 2019=100'!M5</f>
        <v>26.730450254542397</v>
      </c>
      <c r="M6" s="16" t="e">
        <f>'ALCpH CP'!P6*100/'OpH Implicit Deflator 2019=100'!N5</f>
        <v>#DIV/0!</v>
      </c>
      <c r="N6" s="16">
        <f>'ALCpH CP'!Q6*100/'OpH Implicit Deflator 2019=100'!O5</f>
        <v>18.784572984101807</v>
      </c>
      <c r="O6" s="16">
        <f>'ALCpH CP'!R6*100/'OpH Implicit Deflator 2019=100'!P5</f>
        <v>13.226659114813309</v>
      </c>
      <c r="P6" s="16">
        <f>'ALCpH CP'!S6*100/'OpH Implicit Deflator 2019=100'!Q5</f>
        <v>24.239859960007237</v>
      </c>
      <c r="Q6" s="16">
        <f>'ALCpH CP'!T6*100/'OpH Implicit Deflator 2019=100'!R5</f>
        <v>37.835189040221522</v>
      </c>
      <c r="R6" s="16">
        <f>'ALCpH CP'!U6*100/'OpH Implicit Deflator 2019=100'!S5</f>
        <v>21.147496728172332</v>
      </c>
      <c r="S6" s="16">
        <f>'ALCpH CP'!V6*100/'OpH Implicit Deflator 2019=100'!T5</f>
        <v>19.310922630396359</v>
      </c>
      <c r="T6" s="16">
        <f>'ALCpH CP'!W6*100/'OpH Implicit Deflator 2019=100'!U5</f>
        <v>22.934482420650681</v>
      </c>
      <c r="U6" s="16">
        <f>'ALCpH CP'!X6*100/'OpH Implicit Deflator 2019=100'!U5</f>
        <v>24.557349027095878</v>
      </c>
    </row>
    <row r="7" spans="1:21" x14ac:dyDescent="0.25">
      <c r="A7" s="7">
        <v>1999</v>
      </c>
      <c r="B7" s="16">
        <f>'ALCpH CP'!B7*100/'OpH Implicit Deflator 2019=100'!B6</f>
        <v>17.203698410665918</v>
      </c>
      <c r="C7" s="16">
        <f>'ALCpH CP'!F7*100/'OpH Implicit Deflator 2019=100'!D6</f>
        <v>100.29346975400375</v>
      </c>
      <c r="D7" s="16">
        <f>'ALCpH CP'!G7*100/'OpH Implicit Deflator 2019=100'!E6</f>
        <v>12.865073243038335</v>
      </c>
      <c r="E7" s="16">
        <f>'ALCpH CP'!H7*100/'OpH Implicit Deflator 2019=100'!F6</f>
        <v>53.782511644127972</v>
      </c>
      <c r="F7" s="16">
        <f>'ALCpH CP'!I7*100/'OpH Implicit Deflator 2019=100'!G6</f>
        <v>43.439595820160505</v>
      </c>
      <c r="G7" s="16">
        <f>'ALCpH CP'!J7*100/'OpH Implicit Deflator 2019=100'!H6</f>
        <v>24.264205036864613</v>
      </c>
      <c r="H7" s="16">
        <f>'ALCpH CP'!K7*100/'OpH Implicit Deflator 2019=100'!I6</f>
        <v>13.143544530727178</v>
      </c>
      <c r="I7" s="16">
        <f>'ALCpH CP'!L7*100/'OpH Implicit Deflator 2019=100'!J6</f>
        <v>20.959169783762405</v>
      </c>
      <c r="J7" s="16">
        <f>'ALCpH CP'!M7*100/'OpH Implicit Deflator 2019=100'!K6</f>
        <v>15.457865252330421</v>
      </c>
      <c r="K7" s="16">
        <f>'ALCpH CP'!N7*100/'OpH Implicit Deflator 2019=100'!L6</f>
        <v>5.6931951075273242</v>
      </c>
      <c r="L7" s="16">
        <f>'ALCpH CP'!O7*100/'OpH Implicit Deflator 2019=100'!M6</f>
        <v>29.230117674825358</v>
      </c>
      <c r="M7" s="16" t="e">
        <f>'ALCpH CP'!P7*100/'OpH Implicit Deflator 2019=100'!N6</f>
        <v>#DIV/0!</v>
      </c>
      <c r="N7" s="16">
        <f>'ALCpH CP'!Q7*100/'OpH Implicit Deflator 2019=100'!O6</f>
        <v>19.995654988651108</v>
      </c>
      <c r="O7" s="16">
        <f>'ALCpH CP'!R7*100/'OpH Implicit Deflator 2019=100'!P6</f>
        <v>13.474461774772941</v>
      </c>
      <c r="P7" s="16">
        <f>'ALCpH CP'!S7*100/'OpH Implicit Deflator 2019=100'!Q6</f>
        <v>23.443730247232565</v>
      </c>
      <c r="Q7" s="16">
        <f>'ALCpH CP'!T7*100/'OpH Implicit Deflator 2019=100'!R6</f>
        <v>36.668514878251919</v>
      </c>
      <c r="R7" s="16">
        <f>'ALCpH CP'!U7*100/'OpH Implicit Deflator 2019=100'!S6</f>
        <v>21.380175032833773</v>
      </c>
      <c r="S7" s="16">
        <f>'ALCpH CP'!V7*100/'OpH Implicit Deflator 2019=100'!T6</f>
        <v>19.285118944196093</v>
      </c>
      <c r="T7" s="16">
        <f>'ALCpH CP'!W7*100/'OpH Implicit Deflator 2019=100'!U6</f>
        <v>21.065631684880579</v>
      </c>
      <c r="U7" s="16">
        <f>'ALCpH CP'!X7*100/'OpH Implicit Deflator 2019=100'!U6</f>
        <v>24.276620149659362</v>
      </c>
    </row>
    <row r="8" spans="1:21" x14ac:dyDescent="0.25">
      <c r="A8" s="7">
        <v>2000</v>
      </c>
      <c r="B8" s="16">
        <f>'ALCpH CP'!B8*100/'OpH Implicit Deflator 2019=100'!B7</f>
        <v>18.271559458585411</v>
      </c>
      <c r="C8" s="16">
        <f>'ALCpH CP'!F8*100/'OpH Implicit Deflator 2019=100'!D7</f>
        <v>66.984252435021347</v>
      </c>
      <c r="D8" s="16">
        <f>'ALCpH CP'!G8*100/'OpH Implicit Deflator 2019=100'!E7</f>
        <v>14.175476852761019</v>
      </c>
      <c r="E8" s="16">
        <f>'ALCpH CP'!H8*100/'OpH Implicit Deflator 2019=100'!F7</f>
        <v>51.630592801923783</v>
      </c>
      <c r="F8" s="16">
        <f>'ALCpH CP'!I8*100/'OpH Implicit Deflator 2019=100'!G7</f>
        <v>42.184896908077803</v>
      </c>
      <c r="G8" s="16">
        <f>'ALCpH CP'!J8*100/'OpH Implicit Deflator 2019=100'!H7</f>
        <v>23.180001360722262</v>
      </c>
      <c r="H8" s="16">
        <f>'ALCpH CP'!K8*100/'OpH Implicit Deflator 2019=100'!I7</f>
        <v>14.86472597587524</v>
      </c>
      <c r="I8" s="16">
        <f>'ALCpH CP'!L8*100/'OpH Implicit Deflator 2019=100'!J7</f>
        <v>20.573412323323371</v>
      </c>
      <c r="J8" s="16">
        <f>'ALCpH CP'!M8*100/'OpH Implicit Deflator 2019=100'!K7</f>
        <v>15.416865179492678</v>
      </c>
      <c r="K8" s="16">
        <f>'ALCpH CP'!N8*100/'OpH Implicit Deflator 2019=100'!L7</f>
        <v>7.6293745052035407</v>
      </c>
      <c r="L8" s="16">
        <f>'ALCpH CP'!O8*100/'OpH Implicit Deflator 2019=100'!M7</f>
        <v>35.891916356545089</v>
      </c>
      <c r="M8" s="16" t="e">
        <f>'ALCpH CP'!P8*100/'OpH Implicit Deflator 2019=100'!N7</f>
        <v>#DIV/0!</v>
      </c>
      <c r="N8" s="16">
        <f>'ALCpH CP'!Q8*100/'OpH Implicit Deflator 2019=100'!O7</f>
        <v>21.171024766067241</v>
      </c>
      <c r="O8" s="16">
        <f>'ALCpH CP'!R8*100/'OpH Implicit Deflator 2019=100'!P7</f>
        <v>12.959638675712586</v>
      </c>
      <c r="P8" s="16">
        <f>'ALCpH CP'!S8*100/'OpH Implicit Deflator 2019=100'!Q7</f>
        <v>23.450288995786831</v>
      </c>
      <c r="Q8" s="16">
        <f>'ALCpH CP'!T8*100/'OpH Implicit Deflator 2019=100'!R7</f>
        <v>35.919751949113632</v>
      </c>
      <c r="R8" s="16">
        <f>'ALCpH CP'!U8*100/'OpH Implicit Deflator 2019=100'!S7</f>
        <v>21.897745662575485</v>
      </c>
      <c r="S8" s="16">
        <f>'ALCpH CP'!V8*100/'OpH Implicit Deflator 2019=100'!T7</f>
        <v>21.158244631652959</v>
      </c>
      <c r="T8" s="16">
        <f>'ALCpH CP'!W8*100/'OpH Implicit Deflator 2019=100'!U7</f>
        <v>20.930575384253647</v>
      </c>
      <c r="U8" s="16">
        <f>'ALCpH CP'!X8*100/'OpH Implicit Deflator 2019=100'!U7</f>
        <v>27.947695491877667</v>
      </c>
    </row>
    <row r="9" spans="1:21" x14ac:dyDescent="0.25">
      <c r="A9" s="7">
        <v>2001</v>
      </c>
      <c r="B9" s="16">
        <f>'ALCpH CP'!B9*100/'OpH Implicit Deflator 2019=100'!B8</f>
        <v>18.883140030419824</v>
      </c>
      <c r="C9" s="16">
        <f>'ALCpH CP'!F9*100/'OpH Implicit Deflator 2019=100'!D8</f>
        <v>66.303577068604028</v>
      </c>
      <c r="D9" s="16">
        <f>'ALCpH CP'!G9*100/'OpH Implicit Deflator 2019=100'!E8</f>
        <v>15.928824948335192</v>
      </c>
      <c r="E9" s="16">
        <f>'ALCpH CP'!H9*100/'OpH Implicit Deflator 2019=100'!F8</f>
        <v>59.846611102473197</v>
      </c>
      <c r="F9" s="16">
        <f>'ALCpH CP'!I9*100/'OpH Implicit Deflator 2019=100'!G8</f>
        <v>43.622132530940462</v>
      </c>
      <c r="G9" s="16">
        <f>'ALCpH CP'!J9*100/'OpH Implicit Deflator 2019=100'!H8</f>
        <v>23.436418488091672</v>
      </c>
      <c r="H9" s="16">
        <f>'ALCpH CP'!K9*100/'OpH Implicit Deflator 2019=100'!I8</f>
        <v>14.244981891128649</v>
      </c>
      <c r="I9" s="16">
        <f>'ALCpH CP'!L9*100/'OpH Implicit Deflator 2019=100'!J8</f>
        <v>20.522226395500763</v>
      </c>
      <c r="J9" s="16">
        <f>'ALCpH CP'!M9*100/'OpH Implicit Deflator 2019=100'!K8</f>
        <v>15.461386668070791</v>
      </c>
      <c r="K9" s="16">
        <f>'ALCpH CP'!N9*100/'OpH Implicit Deflator 2019=100'!L8</f>
        <v>8.5115187921770126</v>
      </c>
      <c r="L9" s="16">
        <f>'ALCpH CP'!O9*100/'OpH Implicit Deflator 2019=100'!M8</f>
        <v>34.689721579193339</v>
      </c>
      <c r="M9" s="16" t="e">
        <f>'ALCpH CP'!P9*100/'OpH Implicit Deflator 2019=100'!N8</f>
        <v>#DIV/0!</v>
      </c>
      <c r="N9" s="16">
        <f>'ALCpH CP'!Q9*100/'OpH Implicit Deflator 2019=100'!O8</f>
        <v>21.651321065790423</v>
      </c>
      <c r="O9" s="16">
        <f>'ALCpH CP'!R9*100/'OpH Implicit Deflator 2019=100'!P8</f>
        <v>13.132000708034326</v>
      </c>
      <c r="P9" s="16">
        <f>'ALCpH CP'!S9*100/'OpH Implicit Deflator 2019=100'!Q8</f>
        <v>24.320011495195203</v>
      </c>
      <c r="Q9" s="16">
        <f>'ALCpH CP'!T9*100/'OpH Implicit Deflator 2019=100'!R8</f>
        <v>35.569704231613969</v>
      </c>
      <c r="R9" s="16">
        <f>'ALCpH CP'!U9*100/'OpH Implicit Deflator 2019=100'!S8</f>
        <v>23.052636672291648</v>
      </c>
      <c r="S9" s="16">
        <f>'ALCpH CP'!V9*100/'OpH Implicit Deflator 2019=100'!T8</f>
        <v>20.524492138489325</v>
      </c>
      <c r="T9" s="16">
        <f>'ALCpH CP'!W9*100/'OpH Implicit Deflator 2019=100'!U8</f>
        <v>19.622383522471473</v>
      </c>
      <c r="U9" s="16">
        <f>'ALCpH CP'!X9*100/'OpH Implicit Deflator 2019=100'!U8</f>
        <v>26.984787526216035</v>
      </c>
    </row>
    <row r="10" spans="1:21" x14ac:dyDescent="0.25">
      <c r="A10" s="7">
        <v>2002</v>
      </c>
      <c r="B10" s="16">
        <f>'ALCpH CP'!B10*100/'OpH Implicit Deflator 2019=100'!B9</f>
        <v>18.91341071214822</v>
      </c>
      <c r="C10" s="16">
        <f>'ALCpH CP'!F10*100/'OpH Implicit Deflator 2019=100'!D9</f>
        <v>75.288933553032308</v>
      </c>
      <c r="D10" s="16">
        <f>'ALCpH CP'!G10*100/'OpH Implicit Deflator 2019=100'!E9</f>
        <v>16.816109415467107</v>
      </c>
      <c r="E10" s="16">
        <f>'ALCpH CP'!H10*100/'OpH Implicit Deflator 2019=100'!F9</f>
        <v>52.709382318883264</v>
      </c>
      <c r="F10" s="16">
        <f>'ALCpH CP'!I10*100/'OpH Implicit Deflator 2019=100'!G9</f>
        <v>39.302939073648233</v>
      </c>
      <c r="G10" s="16">
        <f>'ALCpH CP'!J10*100/'OpH Implicit Deflator 2019=100'!H9</f>
        <v>22.417389596447144</v>
      </c>
      <c r="H10" s="16">
        <f>'ALCpH CP'!K10*100/'OpH Implicit Deflator 2019=100'!I9</f>
        <v>14.449000039791215</v>
      </c>
      <c r="I10" s="16">
        <f>'ALCpH CP'!L10*100/'OpH Implicit Deflator 2019=100'!J9</f>
        <v>19.328476455457267</v>
      </c>
      <c r="J10" s="16">
        <f>'ALCpH CP'!M10*100/'OpH Implicit Deflator 2019=100'!K9</f>
        <v>14.744054225860957</v>
      </c>
      <c r="K10" s="16">
        <f>'ALCpH CP'!N10*100/'OpH Implicit Deflator 2019=100'!L9</f>
        <v>9.4507105715912267</v>
      </c>
      <c r="L10" s="16">
        <f>'ALCpH CP'!O10*100/'OpH Implicit Deflator 2019=100'!M9</f>
        <v>34.315833414931305</v>
      </c>
      <c r="M10" s="16" t="e">
        <f>'ALCpH CP'!P10*100/'OpH Implicit Deflator 2019=100'!N9</f>
        <v>#DIV/0!</v>
      </c>
      <c r="N10" s="16">
        <f>'ALCpH CP'!Q10*100/'OpH Implicit Deflator 2019=100'!O9</f>
        <v>22.282164657618207</v>
      </c>
      <c r="O10" s="16">
        <f>'ALCpH CP'!R10*100/'OpH Implicit Deflator 2019=100'!P9</f>
        <v>12.597962369788755</v>
      </c>
      <c r="P10" s="16">
        <f>'ALCpH CP'!S10*100/'OpH Implicit Deflator 2019=100'!Q9</f>
        <v>23.635779099898173</v>
      </c>
      <c r="Q10" s="16">
        <f>'ALCpH CP'!T10*100/'OpH Implicit Deflator 2019=100'!R9</f>
        <v>33.219030938893113</v>
      </c>
      <c r="R10" s="16">
        <f>'ALCpH CP'!U10*100/'OpH Implicit Deflator 2019=100'!S9</f>
        <v>22.558742200489839</v>
      </c>
      <c r="S10" s="16">
        <f>'ALCpH CP'!V10*100/'OpH Implicit Deflator 2019=100'!T9</f>
        <v>20.949984535757583</v>
      </c>
      <c r="T10" s="16">
        <f>'ALCpH CP'!W10*100/'OpH Implicit Deflator 2019=100'!U9</f>
        <v>19.135217721272145</v>
      </c>
      <c r="U10" s="16">
        <f>'ALCpH CP'!X10*100/'OpH Implicit Deflator 2019=100'!U9</f>
        <v>22.734305698368022</v>
      </c>
    </row>
    <row r="11" spans="1:21" x14ac:dyDescent="0.25">
      <c r="A11" s="7">
        <v>2003</v>
      </c>
      <c r="B11" s="16">
        <f>'ALCpH CP'!B11*100/'OpH Implicit Deflator 2019=100'!B10</f>
        <v>19.223448095106122</v>
      </c>
      <c r="C11" s="16">
        <f>'ALCpH CP'!F11*100/'OpH Implicit Deflator 2019=100'!D10</f>
        <v>70.002634513155314</v>
      </c>
      <c r="D11" s="16">
        <f>'ALCpH CP'!G11*100/'OpH Implicit Deflator 2019=100'!E10</f>
        <v>18.243688028652926</v>
      </c>
      <c r="E11" s="16">
        <f>'ALCpH CP'!H11*100/'OpH Implicit Deflator 2019=100'!F10</f>
        <v>58.485283333976106</v>
      </c>
      <c r="F11" s="16">
        <f>'ALCpH CP'!I11*100/'OpH Implicit Deflator 2019=100'!G10</f>
        <v>39.638180662591459</v>
      </c>
      <c r="G11" s="16">
        <f>'ALCpH CP'!J11*100/'OpH Implicit Deflator 2019=100'!H10</f>
        <v>21.619189891015374</v>
      </c>
      <c r="H11" s="16">
        <f>'ALCpH CP'!K11*100/'OpH Implicit Deflator 2019=100'!I10</f>
        <v>14.466171913798252</v>
      </c>
      <c r="I11" s="16">
        <f>'ALCpH CP'!L11*100/'OpH Implicit Deflator 2019=100'!J10</f>
        <v>20.120961904188366</v>
      </c>
      <c r="J11" s="16">
        <f>'ALCpH CP'!M11*100/'OpH Implicit Deflator 2019=100'!K10</f>
        <v>14.602168856250884</v>
      </c>
      <c r="K11" s="16">
        <f>'ALCpH CP'!N11*100/'OpH Implicit Deflator 2019=100'!L10</f>
        <v>10.679306274704834</v>
      </c>
      <c r="L11" s="16">
        <f>'ALCpH CP'!O11*100/'OpH Implicit Deflator 2019=100'!M10</f>
        <v>34.320603984831983</v>
      </c>
      <c r="M11" s="16" t="e">
        <f>'ALCpH CP'!P11*100/'OpH Implicit Deflator 2019=100'!N10</f>
        <v>#DIV/0!</v>
      </c>
      <c r="N11" s="16">
        <f>'ALCpH CP'!Q11*100/'OpH Implicit Deflator 2019=100'!O10</f>
        <v>22.140389692889116</v>
      </c>
      <c r="O11" s="16">
        <f>'ALCpH CP'!R11*100/'OpH Implicit Deflator 2019=100'!P10</f>
        <v>12.633765553678661</v>
      </c>
      <c r="P11" s="16">
        <f>'ALCpH CP'!S11*100/'OpH Implicit Deflator 2019=100'!Q10</f>
        <v>23.071088531589069</v>
      </c>
      <c r="Q11" s="16">
        <f>'ALCpH CP'!T11*100/'OpH Implicit Deflator 2019=100'!R10</f>
        <v>31.271760542621227</v>
      </c>
      <c r="R11" s="16">
        <f>'ALCpH CP'!U11*100/'OpH Implicit Deflator 2019=100'!S10</f>
        <v>23.128532115990023</v>
      </c>
      <c r="S11" s="16">
        <f>'ALCpH CP'!V11*100/'OpH Implicit Deflator 2019=100'!T10</f>
        <v>22.152261879612634</v>
      </c>
      <c r="T11" s="16">
        <f>'ALCpH CP'!W11*100/'OpH Implicit Deflator 2019=100'!U10</f>
        <v>17.974597527170719</v>
      </c>
      <c r="U11" s="16">
        <f>'ALCpH CP'!X11*100/'OpH Implicit Deflator 2019=100'!U10</f>
        <v>16.972145929119677</v>
      </c>
    </row>
    <row r="12" spans="1:21" x14ac:dyDescent="0.25">
      <c r="A12" s="7">
        <v>2004</v>
      </c>
      <c r="B12" s="16">
        <f>'ALCpH CP'!B12*100/'OpH Implicit Deflator 2019=100'!B11</f>
        <v>19.762004546148212</v>
      </c>
      <c r="C12" s="16">
        <f>'ALCpH CP'!F12*100/'OpH Implicit Deflator 2019=100'!D11</f>
        <v>67.211858817803247</v>
      </c>
      <c r="D12" s="16">
        <f>'ALCpH CP'!G12*100/'OpH Implicit Deflator 2019=100'!E11</f>
        <v>19.548330142020159</v>
      </c>
      <c r="E12" s="16">
        <f>'ALCpH CP'!H12*100/'OpH Implicit Deflator 2019=100'!F11</f>
        <v>52.918350498834961</v>
      </c>
      <c r="F12" s="16">
        <f>'ALCpH CP'!I12*100/'OpH Implicit Deflator 2019=100'!G11</f>
        <v>38.049475596157663</v>
      </c>
      <c r="G12" s="16">
        <f>'ALCpH CP'!J12*100/'OpH Implicit Deflator 2019=100'!H11</f>
        <v>20.372576854677501</v>
      </c>
      <c r="H12" s="16">
        <f>'ALCpH CP'!K12*100/'OpH Implicit Deflator 2019=100'!I11</f>
        <v>15.142617717685022</v>
      </c>
      <c r="I12" s="16">
        <f>'ALCpH CP'!L12*100/'OpH Implicit Deflator 2019=100'!J11</f>
        <v>21.419069197213894</v>
      </c>
      <c r="J12" s="16">
        <f>'ALCpH CP'!M12*100/'OpH Implicit Deflator 2019=100'!K11</f>
        <v>14.901191892843928</v>
      </c>
      <c r="K12" s="16">
        <f>'ALCpH CP'!N12*100/'OpH Implicit Deflator 2019=100'!L11</f>
        <v>12.017218266601544</v>
      </c>
      <c r="L12" s="16">
        <f>'ALCpH CP'!O12*100/'OpH Implicit Deflator 2019=100'!M11</f>
        <v>36.634777097017945</v>
      </c>
      <c r="M12" s="16" t="e">
        <f>'ALCpH CP'!P12*100/'OpH Implicit Deflator 2019=100'!N11</f>
        <v>#DIV/0!</v>
      </c>
      <c r="N12" s="16">
        <f>'ALCpH CP'!Q12*100/'OpH Implicit Deflator 2019=100'!O11</f>
        <v>23.231089268349823</v>
      </c>
      <c r="O12" s="16">
        <f>'ALCpH CP'!R12*100/'OpH Implicit Deflator 2019=100'!P11</f>
        <v>12.97330340226088</v>
      </c>
      <c r="P12" s="16">
        <f>'ALCpH CP'!S12*100/'OpH Implicit Deflator 2019=100'!Q11</f>
        <v>23.509008665695386</v>
      </c>
      <c r="Q12" s="16">
        <f>'ALCpH CP'!T12*100/'OpH Implicit Deflator 2019=100'!R11</f>
        <v>30.846762645011669</v>
      </c>
      <c r="R12" s="16">
        <f>'ALCpH CP'!U12*100/'OpH Implicit Deflator 2019=100'!S11</f>
        <v>23.204053317351001</v>
      </c>
      <c r="S12" s="16">
        <f>'ALCpH CP'!V12*100/'OpH Implicit Deflator 2019=100'!T11</f>
        <v>22.02776854784376</v>
      </c>
      <c r="T12" s="16">
        <f>'ALCpH CP'!W12*100/'OpH Implicit Deflator 2019=100'!U11</f>
        <v>18.470936361412463</v>
      </c>
      <c r="U12" s="16">
        <f>'ALCpH CP'!X12*100/'OpH Implicit Deflator 2019=100'!U11</f>
        <v>17.802937552263938</v>
      </c>
    </row>
    <row r="13" spans="1:21" x14ac:dyDescent="0.25">
      <c r="A13" s="7">
        <v>2005</v>
      </c>
      <c r="B13" s="16">
        <f>'ALCpH CP'!B13*100/'OpH Implicit Deflator 2019=100'!B12</f>
        <v>20.073545038186197</v>
      </c>
      <c r="C13" s="16">
        <f>'ALCpH CP'!F13*100/'OpH Implicit Deflator 2019=100'!D12</f>
        <v>55.710008111044445</v>
      </c>
      <c r="D13" s="16">
        <f>'ALCpH CP'!G13*100/'OpH Implicit Deflator 2019=100'!E12</f>
        <v>20.636181302988209</v>
      </c>
      <c r="E13" s="16">
        <f>'ALCpH CP'!H13*100/'OpH Implicit Deflator 2019=100'!F12</f>
        <v>42.496719163705713</v>
      </c>
      <c r="F13" s="16">
        <f>'ALCpH CP'!I13*100/'OpH Implicit Deflator 2019=100'!G12</f>
        <v>37.987694690580945</v>
      </c>
      <c r="G13" s="16">
        <f>'ALCpH CP'!J13*100/'OpH Implicit Deflator 2019=100'!H12</f>
        <v>19.657458017037385</v>
      </c>
      <c r="H13" s="16">
        <f>'ALCpH CP'!K13*100/'OpH Implicit Deflator 2019=100'!I12</f>
        <v>16.212265182084209</v>
      </c>
      <c r="I13" s="16">
        <f>'ALCpH CP'!L13*100/'OpH Implicit Deflator 2019=100'!J12</f>
        <v>21.483844887798963</v>
      </c>
      <c r="J13" s="16">
        <f>'ALCpH CP'!M13*100/'OpH Implicit Deflator 2019=100'!K12</f>
        <v>14.843256209671383</v>
      </c>
      <c r="K13" s="16">
        <f>'ALCpH CP'!N13*100/'OpH Implicit Deflator 2019=100'!L12</f>
        <v>12.751353536577916</v>
      </c>
      <c r="L13" s="16">
        <f>'ALCpH CP'!O13*100/'OpH Implicit Deflator 2019=100'!M12</f>
        <v>39.796815038699791</v>
      </c>
      <c r="M13" s="16" t="e">
        <f>'ALCpH CP'!P13*100/'OpH Implicit Deflator 2019=100'!N12</f>
        <v>#DIV/0!</v>
      </c>
      <c r="N13" s="16">
        <f>'ALCpH CP'!Q13*100/'OpH Implicit Deflator 2019=100'!O12</f>
        <v>22.356922191058572</v>
      </c>
      <c r="O13" s="16">
        <f>'ALCpH CP'!R13*100/'OpH Implicit Deflator 2019=100'!P12</f>
        <v>12.828895521742819</v>
      </c>
      <c r="P13" s="16">
        <f>'ALCpH CP'!S13*100/'OpH Implicit Deflator 2019=100'!Q12</f>
        <v>24.155690420630322</v>
      </c>
      <c r="Q13" s="16">
        <f>'ALCpH CP'!T13*100/'OpH Implicit Deflator 2019=100'!R12</f>
        <v>29.186301940367294</v>
      </c>
      <c r="R13" s="16">
        <f>'ALCpH CP'!U13*100/'OpH Implicit Deflator 2019=100'!S12</f>
        <v>23.01577150727066</v>
      </c>
      <c r="S13" s="16">
        <f>'ALCpH CP'!V13*100/'OpH Implicit Deflator 2019=100'!T12</f>
        <v>21.777051543387461</v>
      </c>
      <c r="T13" s="16">
        <f>'ALCpH CP'!W13*100/'OpH Implicit Deflator 2019=100'!U12</f>
        <v>18.898598620478356</v>
      </c>
      <c r="U13" s="16">
        <f>'ALCpH CP'!X13*100/'OpH Implicit Deflator 2019=100'!U12</f>
        <v>20.803144719331762</v>
      </c>
    </row>
    <row r="14" spans="1:21" x14ac:dyDescent="0.25">
      <c r="A14" s="7">
        <v>2006</v>
      </c>
      <c r="B14" s="16">
        <f>'ALCpH CP'!B14*100/'OpH Implicit Deflator 2019=100'!B13</f>
        <v>20.565618959363363</v>
      </c>
      <c r="C14" s="16">
        <f>'ALCpH CP'!F14*100/'OpH Implicit Deflator 2019=100'!D13</f>
        <v>57.529147909691055</v>
      </c>
      <c r="D14" s="16">
        <f>'ALCpH CP'!G14*100/'OpH Implicit Deflator 2019=100'!E13</f>
        <v>22.761189600398335</v>
      </c>
      <c r="E14" s="16">
        <f>'ALCpH CP'!H14*100/'OpH Implicit Deflator 2019=100'!F13</f>
        <v>37.38749474625434</v>
      </c>
      <c r="F14" s="16">
        <f>'ALCpH CP'!I14*100/'OpH Implicit Deflator 2019=100'!G13</f>
        <v>34.232011799681622</v>
      </c>
      <c r="G14" s="16">
        <f>'ALCpH CP'!J14*100/'OpH Implicit Deflator 2019=100'!H13</f>
        <v>20.288820226756755</v>
      </c>
      <c r="H14" s="16">
        <f>'ALCpH CP'!K14*100/'OpH Implicit Deflator 2019=100'!I13</f>
        <v>17.806497057817751</v>
      </c>
      <c r="I14" s="16">
        <f>'ALCpH CP'!L14*100/'OpH Implicit Deflator 2019=100'!J13</f>
        <v>22.377338525420619</v>
      </c>
      <c r="J14" s="16">
        <f>'ALCpH CP'!M14*100/'OpH Implicit Deflator 2019=100'!K13</f>
        <v>14.630302024539338</v>
      </c>
      <c r="K14" s="16">
        <f>'ALCpH CP'!N14*100/'OpH Implicit Deflator 2019=100'!L13</f>
        <v>13.159743622897263</v>
      </c>
      <c r="L14" s="16">
        <f>'ALCpH CP'!O14*100/'OpH Implicit Deflator 2019=100'!M13</f>
        <v>40.156200425958595</v>
      </c>
      <c r="M14" s="16" t="e">
        <f>'ALCpH CP'!P14*100/'OpH Implicit Deflator 2019=100'!N13</f>
        <v>#DIV/0!</v>
      </c>
      <c r="N14" s="16">
        <f>'ALCpH CP'!Q14*100/'OpH Implicit Deflator 2019=100'!O13</f>
        <v>23.519576750027376</v>
      </c>
      <c r="O14" s="16">
        <f>'ALCpH CP'!R14*100/'OpH Implicit Deflator 2019=100'!P13</f>
        <v>13.176493105295227</v>
      </c>
      <c r="P14" s="16">
        <f>'ALCpH CP'!S14*100/'OpH Implicit Deflator 2019=100'!Q13</f>
        <v>24.528934946171535</v>
      </c>
      <c r="Q14" s="16">
        <f>'ALCpH CP'!T14*100/'OpH Implicit Deflator 2019=100'!R13</f>
        <v>27.585914449287241</v>
      </c>
      <c r="R14" s="16">
        <f>'ALCpH CP'!U14*100/'OpH Implicit Deflator 2019=100'!S13</f>
        <v>22.886004338315182</v>
      </c>
      <c r="S14" s="16">
        <f>'ALCpH CP'!V14*100/'OpH Implicit Deflator 2019=100'!T13</f>
        <v>21.557561999278231</v>
      </c>
      <c r="T14" s="16">
        <f>'ALCpH CP'!W14*100/'OpH Implicit Deflator 2019=100'!U13</f>
        <v>18.481909571724408</v>
      </c>
      <c r="U14" s="16">
        <f>'ALCpH CP'!X14*100/'OpH Implicit Deflator 2019=100'!U13</f>
        <v>18.298586198571755</v>
      </c>
    </row>
    <row r="15" spans="1:21" x14ac:dyDescent="0.25">
      <c r="A15" s="7">
        <v>2007</v>
      </c>
      <c r="B15" s="16">
        <f>'ALCpH CP'!B15*100/'OpH Implicit Deflator 2019=100'!B14</f>
        <v>21.231043856459213</v>
      </c>
      <c r="C15" s="16">
        <f>'ALCpH CP'!F15*100/'OpH Implicit Deflator 2019=100'!D14</f>
        <v>58.338991566896503</v>
      </c>
      <c r="D15" s="16">
        <f>'ALCpH CP'!G15*100/'OpH Implicit Deflator 2019=100'!E14</f>
        <v>23.709506557900248</v>
      </c>
      <c r="E15" s="16">
        <f>'ALCpH CP'!H15*100/'OpH Implicit Deflator 2019=100'!F14</f>
        <v>34.16204378224144</v>
      </c>
      <c r="F15" s="16">
        <f>'ALCpH CP'!I15*100/'OpH Implicit Deflator 2019=100'!G14</f>
        <v>34.849351223670567</v>
      </c>
      <c r="G15" s="16">
        <f>'ALCpH CP'!J15*100/'OpH Implicit Deflator 2019=100'!H14</f>
        <v>19.083125652656125</v>
      </c>
      <c r="H15" s="16">
        <f>'ALCpH CP'!K15*100/'OpH Implicit Deflator 2019=100'!I14</f>
        <v>17.857637272960535</v>
      </c>
      <c r="I15" s="16">
        <f>'ALCpH CP'!L15*100/'OpH Implicit Deflator 2019=100'!J14</f>
        <v>23.845286461457263</v>
      </c>
      <c r="J15" s="16">
        <f>'ALCpH CP'!M15*100/'OpH Implicit Deflator 2019=100'!K14</f>
        <v>14.660329906979785</v>
      </c>
      <c r="K15" s="16">
        <f>'ALCpH CP'!N15*100/'OpH Implicit Deflator 2019=100'!L14</f>
        <v>14.781320863714942</v>
      </c>
      <c r="L15" s="16">
        <f>'ALCpH CP'!O15*100/'OpH Implicit Deflator 2019=100'!M14</f>
        <v>49.96862258610431</v>
      </c>
      <c r="M15" s="16" t="e">
        <f>'ALCpH CP'!P15*100/'OpH Implicit Deflator 2019=100'!N14</f>
        <v>#DIV/0!</v>
      </c>
      <c r="N15" s="16">
        <f>'ALCpH CP'!Q15*100/'OpH Implicit Deflator 2019=100'!O14</f>
        <v>23.401653543737407</v>
      </c>
      <c r="O15" s="16">
        <f>'ALCpH CP'!R15*100/'OpH Implicit Deflator 2019=100'!P14</f>
        <v>13.623523384373991</v>
      </c>
      <c r="P15" s="16">
        <f>'ALCpH CP'!S15*100/'OpH Implicit Deflator 2019=100'!Q14</f>
        <v>24.083932506267931</v>
      </c>
      <c r="Q15" s="16">
        <f>'ALCpH CP'!T15*100/'OpH Implicit Deflator 2019=100'!R14</f>
        <v>27.459124783275641</v>
      </c>
      <c r="R15" s="16">
        <f>'ALCpH CP'!U15*100/'OpH Implicit Deflator 2019=100'!S14</f>
        <v>22.946076196950557</v>
      </c>
      <c r="S15" s="16">
        <f>'ALCpH CP'!V15*100/'OpH Implicit Deflator 2019=100'!T14</f>
        <v>19.383619792776003</v>
      </c>
      <c r="T15" s="16">
        <f>'ALCpH CP'!W15*100/'OpH Implicit Deflator 2019=100'!U14</f>
        <v>18.880941592053027</v>
      </c>
      <c r="U15" s="16">
        <f>'ALCpH CP'!X15*100/'OpH Implicit Deflator 2019=100'!U14</f>
        <v>15.15591201200667</v>
      </c>
    </row>
    <row r="16" spans="1:21" x14ac:dyDescent="0.25">
      <c r="A16" s="7">
        <v>2008</v>
      </c>
      <c r="B16" s="16">
        <f>'ALCpH CP'!B16*100/'OpH Implicit Deflator 2019=100'!B15</f>
        <v>20.738774882055839</v>
      </c>
      <c r="C16" s="16">
        <f>'ALCpH CP'!F16*100/'OpH Implicit Deflator 2019=100'!D15</f>
        <v>41.075451240726338</v>
      </c>
      <c r="D16" s="16">
        <f>'ALCpH CP'!G16*100/'OpH Implicit Deflator 2019=100'!E15</f>
        <v>24.542677306687633</v>
      </c>
      <c r="E16" s="16">
        <f>'ALCpH CP'!H16*100/'OpH Implicit Deflator 2019=100'!F15</f>
        <v>32.546229961878552</v>
      </c>
      <c r="F16" s="16">
        <f>'ALCpH CP'!I16*100/'OpH Implicit Deflator 2019=100'!G15</f>
        <v>30.466847014393931</v>
      </c>
      <c r="G16" s="16">
        <f>'ALCpH CP'!J16*100/'OpH Implicit Deflator 2019=100'!H15</f>
        <v>17.048852775850015</v>
      </c>
      <c r="H16" s="16">
        <f>'ALCpH CP'!K16*100/'OpH Implicit Deflator 2019=100'!I15</f>
        <v>16.983524360803887</v>
      </c>
      <c r="I16" s="16">
        <f>'ALCpH CP'!L16*100/'OpH Implicit Deflator 2019=100'!J15</f>
        <v>24.16703755181425</v>
      </c>
      <c r="J16" s="16">
        <f>'ALCpH CP'!M16*100/'OpH Implicit Deflator 2019=100'!K15</f>
        <v>14.170929273577581</v>
      </c>
      <c r="K16" s="16">
        <f>'ALCpH CP'!N16*100/'OpH Implicit Deflator 2019=100'!L15</f>
        <v>15.503307702867547</v>
      </c>
      <c r="L16" s="16">
        <f>'ALCpH CP'!O16*100/'OpH Implicit Deflator 2019=100'!M15</f>
        <v>51.601541751322799</v>
      </c>
      <c r="M16" s="16" t="e">
        <f>'ALCpH CP'!P16*100/'OpH Implicit Deflator 2019=100'!N15</f>
        <v>#DIV/0!</v>
      </c>
      <c r="N16" s="16">
        <f>'ALCpH CP'!Q16*100/'OpH Implicit Deflator 2019=100'!O15</f>
        <v>22.086690565846538</v>
      </c>
      <c r="O16" s="16">
        <f>'ALCpH CP'!R16*100/'OpH Implicit Deflator 2019=100'!P15</f>
        <v>13.519815389731397</v>
      </c>
      <c r="P16" s="16">
        <f>'ALCpH CP'!S16*100/'OpH Implicit Deflator 2019=100'!Q15</f>
        <v>24.547508674200348</v>
      </c>
      <c r="Q16" s="16">
        <f>'ALCpH CP'!T16*100/'OpH Implicit Deflator 2019=100'!R15</f>
        <v>26.556467190872056</v>
      </c>
      <c r="R16" s="16">
        <f>'ALCpH CP'!U16*100/'OpH Implicit Deflator 2019=100'!S15</f>
        <v>21.967410155450686</v>
      </c>
      <c r="S16" s="16">
        <f>'ALCpH CP'!V16*100/'OpH Implicit Deflator 2019=100'!T15</f>
        <v>19.271996805570719</v>
      </c>
      <c r="T16" s="16">
        <f>'ALCpH CP'!W16*100/'OpH Implicit Deflator 2019=100'!U15</f>
        <v>18.820065580137442</v>
      </c>
      <c r="U16" s="16">
        <f>'ALCpH CP'!X16*100/'OpH Implicit Deflator 2019=100'!U15</f>
        <v>15.183477205798592</v>
      </c>
    </row>
    <row r="17" spans="1:21" x14ac:dyDescent="0.25">
      <c r="A17" s="7">
        <v>2009</v>
      </c>
      <c r="B17" s="16">
        <f>'ALCpH CP'!B17*100/'OpH Implicit Deflator 2019=100'!B16</f>
        <v>20.337434644744214</v>
      </c>
      <c r="C17" s="16">
        <f>'ALCpH CP'!F17*100/'OpH Implicit Deflator 2019=100'!D16</f>
        <v>57.64764348052617</v>
      </c>
      <c r="D17" s="16">
        <f>'ALCpH CP'!G17*100/'OpH Implicit Deflator 2019=100'!E16</f>
        <v>24.435683089375825</v>
      </c>
      <c r="E17" s="16">
        <f>'ALCpH CP'!H17*100/'OpH Implicit Deflator 2019=100'!F16</f>
        <v>26.148109170802027</v>
      </c>
      <c r="F17" s="16">
        <f>'ALCpH CP'!I17*100/'OpH Implicit Deflator 2019=100'!G16</f>
        <v>31.684436624750184</v>
      </c>
      <c r="G17" s="16">
        <f>'ALCpH CP'!J17*100/'OpH Implicit Deflator 2019=100'!H16</f>
        <v>17.252577307507252</v>
      </c>
      <c r="H17" s="16">
        <f>'ALCpH CP'!K17*100/'OpH Implicit Deflator 2019=100'!I16</f>
        <v>16.161503189884396</v>
      </c>
      <c r="I17" s="16">
        <f>'ALCpH CP'!L17*100/'OpH Implicit Deflator 2019=100'!J16</f>
        <v>22.908462089912781</v>
      </c>
      <c r="J17" s="16">
        <f>'ALCpH CP'!M17*100/'OpH Implicit Deflator 2019=100'!K16</f>
        <v>14.611663688249795</v>
      </c>
      <c r="K17" s="16">
        <f>'ALCpH CP'!N17*100/'OpH Implicit Deflator 2019=100'!L16</f>
        <v>15.859961054135841</v>
      </c>
      <c r="L17" s="16">
        <f>'ALCpH CP'!O17*100/'OpH Implicit Deflator 2019=100'!M16</f>
        <v>43.186618699786266</v>
      </c>
      <c r="M17" s="16" t="e">
        <f>'ALCpH CP'!P17*100/'OpH Implicit Deflator 2019=100'!N16</f>
        <v>#DIV/0!</v>
      </c>
      <c r="N17" s="16">
        <f>'ALCpH CP'!Q17*100/'OpH Implicit Deflator 2019=100'!O16</f>
        <v>21.711094961981221</v>
      </c>
      <c r="O17" s="16">
        <f>'ALCpH CP'!R17*100/'OpH Implicit Deflator 2019=100'!P16</f>
        <v>13.390748272395824</v>
      </c>
      <c r="P17" s="16">
        <f>'ALCpH CP'!S17*100/'OpH Implicit Deflator 2019=100'!Q16</f>
        <v>25.15348555887579</v>
      </c>
      <c r="Q17" s="16">
        <f>'ALCpH CP'!T17*100/'OpH Implicit Deflator 2019=100'!R16</f>
        <v>25.904198361271536</v>
      </c>
      <c r="R17" s="16">
        <f>'ALCpH CP'!U17*100/'OpH Implicit Deflator 2019=100'!S16</f>
        <v>20.75746855597087</v>
      </c>
      <c r="S17" s="16">
        <f>'ALCpH CP'!V17*100/'OpH Implicit Deflator 2019=100'!T16</f>
        <v>20.565782662940439</v>
      </c>
      <c r="T17" s="16">
        <f>'ALCpH CP'!W17*100/'OpH Implicit Deflator 2019=100'!U16</f>
        <v>20.542664864585856</v>
      </c>
      <c r="U17" s="16">
        <f>'ALCpH CP'!X17*100/'OpH Implicit Deflator 2019=100'!U16</f>
        <v>14.462454913252863</v>
      </c>
    </row>
    <row r="18" spans="1:21" x14ac:dyDescent="0.25">
      <c r="A18" s="7">
        <v>2010</v>
      </c>
      <c r="B18" s="16">
        <f>'ALCpH CP'!B18*100/'OpH Implicit Deflator 2019=100'!B17</f>
        <v>20.54659558164095</v>
      </c>
      <c r="C18" s="16">
        <f>'ALCpH CP'!F18*100/'OpH Implicit Deflator 2019=100'!D17</f>
        <v>38.692019927343942</v>
      </c>
      <c r="D18" s="16">
        <f>'ALCpH CP'!G18*100/'OpH Implicit Deflator 2019=100'!E17</f>
        <v>23.218305612826381</v>
      </c>
      <c r="E18" s="16">
        <f>'ALCpH CP'!H18*100/'OpH Implicit Deflator 2019=100'!F17</f>
        <v>30.15579891349088</v>
      </c>
      <c r="F18" s="16">
        <f>'ALCpH CP'!I18*100/'OpH Implicit Deflator 2019=100'!G17</f>
        <v>28.492664725230576</v>
      </c>
      <c r="G18" s="16">
        <f>'ALCpH CP'!J18*100/'OpH Implicit Deflator 2019=100'!H17</f>
        <v>19.387679761590711</v>
      </c>
      <c r="H18" s="16">
        <f>'ALCpH CP'!K18*100/'OpH Implicit Deflator 2019=100'!I17</f>
        <v>17.66782564223065</v>
      </c>
      <c r="I18" s="16">
        <f>'ALCpH CP'!L18*100/'OpH Implicit Deflator 2019=100'!J17</f>
        <v>23.314589253484826</v>
      </c>
      <c r="J18" s="16">
        <f>'ALCpH CP'!M18*100/'OpH Implicit Deflator 2019=100'!K17</f>
        <v>14.938721498761042</v>
      </c>
      <c r="K18" s="16">
        <f>'ALCpH CP'!N18*100/'OpH Implicit Deflator 2019=100'!L17</f>
        <v>16.536405888627417</v>
      </c>
      <c r="L18" s="16">
        <f>'ALCpH CP'!O18*100/'OpH Implicit Deflator 2019=100'!M17</f>
        <v>43.261174545515011</v>
      </c>
      <c r="M18" s="16" t="e">
        <f>'ALCpH CP'!P18*100/'OpH Implicit Deflator 2019=100'!N17</f>
        <v>#DIV/0!</v>
      </c>
      <c r="N18" s="16">
        <f>'ALCpH CP'!Q18*100/'OpH Implicit Deflator 2019=100'!O17</f>
        <v>21.995213198269596</v>
      </c>
      <c r="O18" s="16">
        <f>'ALCpH CP'!R18*100/'OpH Implicit Deflator 2019=100'!P17</f>
        <v>13.342923093085695</v>
      </c>
      <c r="P18" s="16">
        <f>'ALCpH CP'!S18*100/'OpH Implicit Deflator 2019=100'!Q17</f>
        <v>24.300456084949559</v>
      </c>
      <c r="Q18" s="16">
        <f>'ALCpH CP'!T18*100/'OpH Implicit Deflator 2019=100'!R17</f>
        <v>25.509518298936271</v>
      </c>
      <c r="R18" s="16">
        <f>'ALCpH CP'!U18*100/'OpH Implicit Deflator 2019=100'!S17</f>
        <v>20.669535706512793</v>
      </c>
      <c r="S18" s="16">
        <f>'ALCpH CP'!V18*100/'OpH Implicit Deflator 2019=100'!T17</f>
        <v>20.306861447108972</v>
      </c>
      <c r="T18" s="16">
        <f>'ALCpH CP'!W18*100/'OpH Implicit Deflator 2019=100'!U17</f>
        <v>19.929545559325224</v>
      </c>
      <c r="U18" s="16">
        <f>'ALCpH CP'!X18*100/'OpH Implicit Deflator 2019=100'!U17</f>
        <v>20.10077932289807</v>
      </c>
    </row>
    <row r="19" spans="1:21" x14ac:dyDescent="0.25">
      <c r="A19" s="7">
        <v>2011</v>
      </c>
      <c r="B19" s="16">
        <f>'ALCpH CP'!B19*100/'OpH Implicit Deflator 2019=100'!B18</f>
        <v>20.651768971156738</v>
      </c>
      <c r="C19" s="16">
        <f>'ALCpH CP'!F19*100/'OpH Implicit Deflator 2019=100'!D18</f>
        <v>26.01183101437821</v>
      </c>
      <c r="D19" s="16">
        <f>'ALCpH CP'!G19*100/'OpH Implicit Deflator 2019=100'!E18</f>
        <v>23.167681725655797</v>
      </c>
      <c r="E19" s="16">
        <f>'ALCpH CP'!H19*100/'OpH Implicit Deflator 2019=100'!F18</f>
        <v>31.947991677647014</v>
      </c>
      <c r="F19" s="16">
        <f>'ALCpH CP'!I19*100/'OpH Implicit Deflator 2019=100'!G18</f>
        <v>23.784538385274164</v>
      </c>
      <c r="G19" s="16">
        <f>'ALCpH CP'!J19*100/'OpH Implicit Deflator 2019=100'!H18</f>
        <v>19.849673854937119</v>
      </c>
      <c r="H19" s="16">
        <f>'ALCpH CP'!K19*100/'OpH Implicit Deflator 2019=100'!I18</f>
        <v>18.305049632137464</v>
      </c>
      <c r="I19" s="16">
        <f>'ALCpH CP'!L19*100/'OpH Implicit Deflator 2019=100'!J18</f>
        <v>23.352336309876399</v>
      </c>
      <c r="J19" s="16">
        <f>'ALCpH CP'!M19*100/'OpH Implicit Deflator 2019=100'!K18</f>
        <v>15.359730420371864</v>
      </c>
      <c r="K19" s="16">
        <f>'ALCpH CP'!N19*100/'OpH Implicit Deflator 2019=100'!L18</f>
        <v>17.677264803168089</v>
      </c>
      <c r="L19" s="16">
        <f>'ALCpH CP'!O19*100/'OpH Implicit Deflator 2019=100'!M18</f>
        <v>41.996606950399382</v>
      </c>
      <c r="M19" s="16" t="e">
        <f>'ALCpH CP'!P19*100/'OpH Implicit Deflator 2019=100'!N18</f>
        <v>#DIV/0!</v>
      </c>
      <c r="N19" s="16">
        <f>'ALCpH CP'!Q19*100/'OpH Implicit Deflator 2019=100'!O18</f>
        <v>21.597636090569722</v>
      </c>
      <c r="O19" s="16">
        <f>'ALCpH CP'!R19*100/'OpH Implicit Deflator 2019=100'!P18</f>
        <v>13.533701511950911</v>
      </c>
      <c r="P19" s="16">
        <f>'ALCpH CP'!S19*100/'OpH Implicit Deflator 2019=100'!Q18</f>
        <v>25.521568415291192</v>
      </c>
      <c r="Q19" s="16">
        <f>'ALCpH CP'!T19*100/'OpH Implicit Deflator 2019=100'!R18</f>
        <v>25.825275812348508</v>
      </c>
      <c r="R19" s="16">
        <f>'ALCpH CP'!U19*100/'OpH Implicit Deflator 2019=100'!S18</f>
        <v>20.56309947440619</v>
      </c>
      <c r="S19" s="16">
        <f>'ALCpH CP'!V19*100/'OpH Implicit Deflator 2019=100'!T18</f>
        <v>19.855937338262269</v>
      </c>
      <c r="T19" s="16">
        <f>'ALCpH CP'!W19*100/'OpH Implicit Deflator 2019=100'!U18</f>
        <v>18.871507138373524</v>
      </c>
      <c r="U19" s="16">
        <f>'ALCpH CP'!X19*100/'OpH Implicit Deflator 2019=100'!U18</f>
        <v>16.246005336159072</v>
      </c>
    </row>
    <row r="20" spans="1:21" x14ac:dyDescent="0.25">
      <c r="A20" s="7">
        <v>2012</v>
      </c>
      <c r="B20" s="16">
        <f>'ALCpH CP'!B20*100/'OpH Implicit Deflator 2019=100'!B19</f>
        <v>20.334326921641807</v>
      </c>
      <c r="C20" s="16">
        <f>'ALCpH CP'!F20*100/'OpH Implicit Deflator 2019=100'!D19</f>
        <v>23.199075047852734</v>
      </c>
      <c r="D20" s="16">
        <f>'ALCpH CP'!G20*100/'OpH Implicit Deflator 2019=100'!E19</f>
        <v>23.297990752998295</v>
      </c>
      <c r="E20" s="16">
        <f>'ALCpH CP'!H20*100/'OpH Implicit Deflator 2019=100'!F19</f>
        <v>28.083194327510853</v>
      </c>
      <c r="F20" s="16">
        <f>'ALCpH CP'!I20*100/'OpH Implicit Deflator 2019=100'!G19</f>
        <v>21.664604948483969</v>
      </c>
      <c r="G20" s="16">
        <f>'ALCpH CP'!J20*100/'OpH Implicit Deflator 2019=100'!H19</f>
        <v>19.187976266325329</v>
      </c>
      <c r="H20" s="16">
        <f>'ALCpH CP'!K20*100/'OpH Implicit Deflator 2019=100'!I19</f>
        <v>17.828606443357774</v>
      </c>
      <c r="I20" s="16">
        <f>'ALCpH CP'!L20*100/'OpH Implicit Deflator 2019=100'!J19</f>
        <v>23.04841881616472</v>
      </c>
      <c r="J20" s="16">
        <f>'ALCpH CP'!M20*100/'OpH Implicit Deflator 2019=100'!K19</f>
        <v>15.010637789505367</v>
      </c>
      <c r="K20" s="16">
        <f>'ALCpH CP'!N20*100/'OpH Implicit Deflator 2019=100'!L19</f>
        <v>18.652043034734756</v>
      </c>
      <c r="L20" s="16">
        <f>'ALCpH CP'!O20*100/'OpH Implicit Deflator 2019=100'!M19</f>
        <v>41.80755654061992</v>
      </c>
      <c r="M20" s="16" t="e">
        <f>'ALCpH CP'!P20*100/'OpH Implicit Deflator 2019=100'!N19</f>
        <v>#DIV/0!</v>
      </c>
      <c r="N20" s="16">
        <f>'ALCpH CP'!Q20*100/'OpH Implicit Deflator 2019=100'!O19</f>
        <v>20.868953443484934</v>
      </c>
      <c r="O20" s="16">
        <f>'ALCpH CP'!R20*100/'OpH Implicit Deflator 2019=100'!P19</f>
        <v>13.320494796835364</v>
      </c>
      <c r="P20" s="16">
        <f>'ALCpH CP'!S20*100/'OpH Implicit Deflator 2019=100'!Q19</f>
        <v>25.202355344970169</v>
      </c>
      <c r="Q20" s="16">
        <f>'ALCpH CP'!T20*100/'OpH Implicit Deflator 2019=100'!R19</f>
        <v>25.389305970488234</v>
      </c>
      <c r="R20" s="16">
        <f>'ALCpH CP'!U20*100/'OpH Implicit Deflator 2019=100'!S19</f>
        <v>20.372314811375009</v>
      </c>
      <c r="S20" s="16">
        <f>'ALCpH CP'!V20*100/'OpH Implicit Deflator 2019=100'!T19</f>
        <v>19.004663210372755</v>
      </c>
      <c r="T20" s="16">
        <f>'ALCpH CP'!W20*100/'OpH Implicit Deflator 2019=100'!U19</f>
        <v>19.042350559935322</v>
      </c>
      <c r="U20" s="16">
        <f>'ALCpH CP'!X20*100/'OpH Implicit Deflator 2019=100'!U19</f>
        <v>19.763205451829432</v>
      </c>
    </row>
    <row r="21" spans="1:21" x14ac:dyDescent="0.25">
      <c r="A21" s="7">
        <v>2013</v>
      </c>
      <c r="B21" s="16">
        <f>'ALCpH CP'!B21*100/'OpH Implicit Deflator 2019=100'!B20</f>
        <v>20.261176437003634</v>
      </c>
      <c r="C21" s="16">
        <f>'ALCpH CP'!F21*100/'OpH Implicit Deflator 2019=100'!D20</f>
        <v>20.942227000441065</v>
      </c>
      <c r="D21" s="16">
        <f>'ALCpH CP'!G21*100/'OpH Implicit Deflator 2019=100'!E20</f>
        <v>23.911837938815914</v>
      </c>
      <c r="E21" s="16">
        <f>'ALCpH CP'!H21*100/'OpH Implicit Deflator 2019=100'!F20</f>
        <v>27.038652856364259</v>
      </c>
      <c r="F21" s="16">
        <f>'ALCpH CP'!I21*100/'OpH Implicit Deflator 2019=100'!G20</f>
        <v>22.662026537042024</v>
      </c>
      <c r="G21" s="16">
        <f>'ALCpH CP'!J21*100/'OpH Implicit Deflator 2019=100'!H20</f>
        <v>19.027783137283411</v>
      </c>
      <c r="H21" s="16">
        <f>'ALCpH CP'!K21*100/'OpH Implicit Deflator 2019=100'!I20</f>
        <v>17.326884149624163</v>
      </c>
      <c r="I21" s="16">
        <f>'ALCpH CP'!L21*100/'OpH Implicit Deflator 2019=100'!J20</f>
        <v>23.922915708718183</v>
      </c>
      <c r="J21" s="16">
        <f>'ALCpH CP'!M21*100/'OpH Implicit Deflator 2019=100'!K20</f>
        <v>15.504233313321725</v>
      </c>
      <c r="K21" s="16">
        <f>'ALCpH CP'!N21*100/'OpH Implicit Deflator 2019=100'!L20</f>
        <v>19.04190404965825</v>
      </c>
      <c r="L21" s="16">
        <f>'ALCpH CP'!O21*100/'OpH Implicit Deflator 2019=100'!M20</f>
        <v>40.669421065226857</v>
      </c>
      <c r="M21" s="16" t="e">
        <f>'ALCpH CP'!P21*100/'OpH Implicit Deflator 2019=100'!N20</f>
        <v>#DIV/0!</v>
      </c>
      <c r="N21" s="16">
        <f>'ALCpH CP'!Q21*100/'OpH Implicit Deflator 2019=100'!O20</f>
        <v>21.175732704609299</v>
      </c>
      <c r="O21" s="16">
        <f>'ALCpH CP'!R21*100/'OpH Implicit Deflator 2019=100'!P20</f>
        <v>14.716460351351527</v>
      </c>
      <c r="P21" s="16">
        <f>'ALCpH CP'!S21*100/'OpH Implicit Deflator 2019=100'!Q20</f>
        <v>24.824091226978815</v>
      </c>
      <c r="Q21" s="16">
        <f>'ALCpH CP'!T21*100/'OpH Implicit Deflator 2019=100'!R20</f>
        <v>24.014523452606451</v>
      </c>
      <c r="R21" s="16">
        <f>'ALCpH CP'!U21*100/'OpH Implicit Deflator 2019=100'!S20</f>
        <v>19.768965629597865</v>
      </c>
      <c r="S21" s="16">
        <f>'ALCpH CP'!V21*100/'OpH Implicit Deflator 2019=100'!T20</f>
        <v>18.852166814551119</v>
      </c>
      <c r="T21" s="16">
        <f>'ALCpH CP'!W21*100/'OpH Implicit Deflator 2019=100'!U20</f>
        <v>18.558774771822396</v>
      </c>
      <c r="U21" s="16">
        <f>'ALCpH CP'!X21*100/'OpH Implicit Deflator 2019=100'!U20</f>
        <v>19.163645120417069</v>
      </c>
    </row>
    <row r="22" spans="1:21" x14ac:dyDescent="0.25">
      <c r="A22" s="7">
        <v>2014</v>
      </c>
      <c r="B22" s="16">
        <f>'ALCpH CP'!B22*100/'OpH Implicit Deflator 2019=100'!B21</f>
        <v>20.044809285706013</v>
      </c>
      <c r="C22" s="16">
        <f>'ALCpH CP'!F22*100/'OpH Implicit Deflator 2019=100'!D21</f>
        <v>28.782748770523291</v>
      </c>
      <c r="D22" s="16">
        <f>'ALCpH CP'!G22*100/'OpH Implicit Deflator 2019=100'!E21</f>
        <v>24.233765001250941</v>
      </c>
      <c r="E22" s="16">
        <f>'ALCpH CP'!H22*100/'OpH Implicit Deflator 2019=100'!F21</f>
        <v>24.309419706651081</v>
      </c>
      <c r="F22" s="16">
        <f>'ALCpH CP'!I22*100/'OpH Implicit Deflator 2019=100'!G21</f>
        <v>22.924086541005384</v>
      </c>
      <c r="G22" s="16">
        <f>'ALCpH CP'!J22*100/'OpH Implicit Deflator 2019=100'!H21</f>
        <v>17.893576474116717</v>
      </c>
      <c r="H22" s="16">
        <f>'ALCpH CP'!K22*100/'OpH Implicit Deflator 2019=100'!I21</f>
        <v>17.589428799911133</v>
      </c>
      <c r="I22" s="16">
        <f>'ALCpH CP'!L22*100/'OpH Implicit Deflator 2019=100'!J21</f>
        <v>24.121300347509862</v>
      </c>
      <c r="J22" s="16">
        <f>'ALCpH CP'!M22*100/'OpH Implicit Deflator 2019=100'!K21</f>
        <v>14.351342038374229</v>
      </c>
      <c r="K22" s="16">
        <f>'ALCpH CP'!N22*100/'OpH Implicit Deflator 2019=100'!L21</f>
        <v>19.953795087680067</v>
      </c>
      <c r="L22" s="16">
        <f>'ALCpH CP'!O22*100/'OpH Implicit Deflator 2019=100'!M21</f>
        <v>39.525487784189124</v>
      </c>
      <c r="M22" s="16" t="e">
        <f>'ALCpH CP'!P22*100/'OpH Implicit Deflator 2019=100'!N21</f>
        <v>#DIV/0!</v>
      </c>
      <c r="N22" s="16">
        <f>'ALCpH CP'!Q22*100/'OpH Implicit Deflator 2019=100'!O21</f>
        <v>20.344327254400408</v>
      </c>
      <c r="O22" s="16">
        <f>'ALCpH CP'!R22*100/'OpH Implicit Deflator 2019=100'!P21</f>
        <v>15.101545640015461</v>
      </c>
      <c r="P22" s="16">
        <f>'ALCpH CP'!S22*100/'OpH Implicit Deflator 2019=100'!Q21</f>
        <v>25.093135066968838</v>
      </c>
      <c r="Q22" s="16">
        <f>'ALCpH CP'!T22*100/'OpH Implicit Deflator 2019=100'!R21</f>
        <v>23.166444142228823</v>
      </c>
      <c r="R22" s="16">
        <f>'ALCpH CP'!U22*100/'OpH Implicit Deflator 2019=100'!S21</f>
        <v>19.694881202400776</v>
      </c>
      <c r="S22" s="16">
        <f>'ALCpH CP'!V22*100/'OpH Implicit Deflator 2019=100'!T21</f>
        <v>16.932594872672102</v>
      </c>
      <c r="T22" s="16">
        <f>'ALCpH CP'!W22*100/'OpH Implicit Deflator 2019=100'!U21</f>
        <v>17.896930256219125</v>
      </c>
      <c r="U22" s="16">
        <f>'ALCpH CP'!X22*100/'OpH Implicit Deflator 2019=100'!U21</f>
        <v>19.300167455327731</v>
      </c>
    </row>
    <row r="23" spans="1:21" x14ac:dyDescent="0.25">
      <c r="A23" s="7">
        <v>2015</v>
      </c>
      <c r="B23" s="16">
        <f>'ALCpH CP'!B23*100/'OpH Implicit Deflator 2019=100'!B22</f>
        <v>20.294697463512144</v>
      </c>
      <c r="C23" s="16">
        <f>'ALCpH CP'!F23*100/'OpH Implicit Deflator 2019=100'!D22</f>
        <v>50.313260648773152</v>
      </c>
      <c r="D23" s="16">
        <f>'ALCpH CP'!G23*100/'OpH Implicit Deflator 2019=100'!E22</f>
        <v>23.952927303632407</v>
      </c>
      <c r="E23" s="16">
        <f>'ALCpH CP'!H23*100/'OpH Implicit Deflator 2019=100'!F22</f>
        <v>27.788924704348897</v>
      </c>
      <c r="F23" s="16">
        <f>'ALCpH CP'!I23*100/'OpH Implicit Deflator 2019=100'!G22</f>
        <v>24.595498570176638</v>
      </c>
      <c r="G23" s="16">
        <f>'ALCpH CP'!J23*100/'OpH Implicit Deflator 2019=100'!H22</f>
        <v>18.472507879588356</v>
      </c>
      <c r="H23" s="16">
        <f>'ALCpH CP'!K23*100/'OpH Implicit Deflator 2019=100'!I22</f>
        <v>17.883143113978132</v>
      </c>
      <c r="I23" s="16">
        <f>'ALCpH CP'!L23*100/'OpH Implicit Deflator 2019=100'!J22</f>
        <v>21.152838700597421</v>
      </c>
      <c r="J23" s="16">
        <f>'ALCpH CP'!M23*100/'OpH Implicit Deflator 2019=100'!K22</f>
        <v>13.680221392792511</v>
      </c>
      <c r="K23" s="16">
        <f>'ALCpH CP'!N23*100/'OpH Implicit Deflator 2019=100'!L22</f>
        <v>22.351359386788452</v>
      </c>
      <c r="L23" s="16">
        <f>'ALCpH CP'!O23*100/'OpH Implicit Deflator 2019=100'!M22</f>
        <v>41.478513955618531</v>
      </c>
      <c r="M23" s="16" t="e">
        <f>'ALCpH CP'!P23*100/'OpH Implicit Deflator 2019=100'!N22</f>
        <v>#DIV/0!</v>
      </c>
      <c r="N23" s="16">
        <f>'ALCpH CP'!Q23*100/'OpH Implicit Deflator 2019=100'!O22</f>
        <v>19.907800624614715</v>
      </c>
      <c r="O23" s="16">
        <f>'ALCpH CP'!R23*100/'OpH Implicit Deflator 2019=100'!P22</f>
        <v>14.787506975076671</v>
      </c>
      <c r="P23" s="16">
        <f>'ALCpH CP'!S23*100/'OpH Implicit Deflator 2019=100'!Q22</f>
        <v>25.223877045900569</v>
      </c>
      <c r="Q23" s="16">
        <f>'ALCpH CP'!T23*100/'OpH Implicit Deflator 2019=100'!R22</f>
        <v>22.895164761187001</v>
      </c>
      <c r="R23" s="16">
        <f>'ALCpH CP'!U23*100/'OpH Implicit Deflator 2019=100'!S22</f>
        <v>20.030985508482601</v>
      </c>
      <c r="S23" s="16">
        <f>'ALCpH CP'!V23*100/'OpH Implicit Deflator 2019=100'!T22</f>
        <v>16.223517138040478</v>
      </c>
      <c r="T23" s="16">
        <f>'ALCpH CP'!W23*100/'OpH Implicit Deflator 2019=100'!U22</f>
        <v>18.293867844955159</v>
      </c>
      <c r="U23" s="16">
        <f>'ALCpH CP'!X23*100/'OpH Implicit Deflator 2019=100'!U22</f>
        <v>20.284713331737336</v>
      </c>
    </row>
    <row r="24" spans="1:21" x14ac:dyDescent="0.25">
      <c r="A24" s="7">
        <v>2016</v>
      </c>
      <c r="B24" s="16">
        <f>'ALCpH CP'!B24*100/'OpH Implicit Deflator 2019=100'!B23</f>
        <v>20.47170637445684</v>
      </c>
      <c r="C24" s="16">
        <f>'ALCpH CP'!F24*100/'OpH Implicit Deflator 2019=100'!D23</f>
        <v>61.484658825595837</v>
      </c>
      <c r="D24" s="16">
        <f>'ALCpH CP'!G24*100/'OpH Implicit Deflator 2019=100'!E23</f>
        <v>23.674688982324898</v>
      </c>
      <c r="E24" s="16">
        <f>'ALCpH CP'!H24*100/'OpH Implicit Deflator 2019=100'!F23</f>
        <v>30.696580461519197</v>
      </c>
      <c r="F24" s="16">
        <f>'ALCpH CP'!I24*100/'OpH Implicit Deflator 2019=100'!G23</f>
        <v>24.248409705553723</v>
      </c>
      <c r="G24" s="16">
        <f>'ALCpH CP'!J24*100/'OpH Implicit Deflator 2019=100'!H23</f>
        <v>17.877660780228918</v>
      </c>
      <c r="H24" s="16">
        <f>'ALCpH CP'!K24*100/'OpH Implicit Deflator 2019=100'!I23</f>
        <v>18.544405995288788</v>
      </c>
      <c r="I24" s="16">
        <f>'ALCpH CP'!L24*100/'OpH Implicit Deflator 2019=100'!J23</f>
        <v>20.494213864481544</v>
      </c>
      <c r="J24" s="16">
        <f>'ALCpH CP'!M24*100/'OpH Implicit Deflator 2019=100'!K23</f>
        <v>13.926880622401718</v>
      </c>
      <c r="K24" s="16">
        <f>'ALCpH CP'!N24*100/'OpH Implicit Deflator 2019=100'!L23</f>
        <v>23.671367355171959</v>
      </c>
      <c r="L24" s="16">
        <f>'ALCpH CP'!O24*100/'OpH Implicit Deflator 2019=100'!M23</f>
        <v>39.805951165415628</v>
      </c>
      <c r="M24" s="16" t="e">
        <f>'ALCpH CP'!P24*100/'OpH Implicit Deflator 2019=100'!N23</f>
        <v>#DIV/0!</v>
      </c>
      <c r="N24" s="16">
        <f>'ALCpH CP'!Q24*100/'OpH Implicit Deflator 2019=100'!O23</f>
        <v>19.605526007336213</v>
      </c>
      <c r="O24" s="16">
        <f>'ALCpH CP'!R24*100/'OpH Implicit Deflator 2019=100'!P23</f>
        <v>14.437590028610005</v>
      </c>
      <c r="P24" s="16">
        <f>'ALCpH CP'!S24*100/'OpH Implicit Deflator 2019=100'!Q23</f>
        <v>27.065426905171446</v>
      </c>
      <c r="Q24" s="16">
        <f>'ALCpH CP'!T24*100/'OpH Implicit Deflator 2019=100'!R23</f>
        <v>22.788575530479957</v>
      </c>
      <c r="R24" s="16">
        <f>'ALCpH CP'!U24*100/'OpH Implicit Deflator 2019=100'!S23</f>
        <v>20.725557539301871</v>
      </c>
      <c r="S24" s="16">
        <f>'ALCpH CP'!V24*100/'OpH Implicit Deflator 2019=100'!T23</f>
        <v>16.800895763209024</v>
      </c>
      <c r="T24" s="16">
        <f>'ALCpH CP'!W24*100/'OpH Implicit Deflator 2019=100'!U23</f>
        <v>18.630532887666629</v>
      </c>
      <c r="U24" s="16">
        <f>'ALCpH CP'!X24*100/'OpH Implicit Deflator 2019=100'!U23</f>
        <v>20.156830323403927</v>
      </c>
    </row>
    <row r="25" spans="1:21" x14ac:dyDescent="0.25">
      <c r="A25" s="7">
        <v>2017</v>
      </c>
      <c r="B25" s="16">
        <f>'ALCpH CP'!B25*100/'OpH Implicit Deflator 2019=100'!B24</f>
        <v>20.718742909334349</v>
      </c>
      <c r="C25" s="16">
        <f>'ALCpH CP'!F25*100/'OpH Implicit Deflator 2019=100'!D24</f>
        <v>41.475480821118978</v>
      </c>
      <c r="D25" s="16">
        <f>'ALCpH CP'!G25*100/'OpH Implicit Deflator 2019=100'!E24</f>
        <v>23.885181916331359</v>
      </c>
      <c r="E25" s="16">
        <f>'ALCpH CP'!H25*100/'OpH Implicit Deflator 2019=100'!F24</f>
        <v>27.238829110367391</v>
      </c>
      <c r="F25" s="16">
        <f>'ALCpH CP'!I25*100/'OpH Implicit Deflator 2019=100'!G24</f>
        <v>23.79848018554296</v>
      </c>
      <c r="G25" s="16">
        <f>'ALCpH CP'!J25*100/'OpH Implicit Deflator 2019=100'!H24</f>
        <v>18.171089244228273</v>
      </c>
      <c r="H25" s="16">
        <f>'ALCpH CP'!K25*100/'OpH Implicit Deflator 2019=100'!I24</f>
        <v>18.80774720014783</v>
      </c>
      <c r="I25" s="16">
        <f>'ALCpH CP'!L25*100/'OpH Implicit Deflator 2019=100'!J24</f>
        <v>21.112178302447244</v>
      </c>
      <c r="J25" s="16">
        <f>'ALCpH CP'!M25*100/'OpH Implicit Deflator 2019=100'!K24</f>
        <v>14.325572981230922</v>
      </c>
      <c r="K25" s="16">
        <f>'ALCpH CP'!N25*100/'OpH Implicit Deflator 2019=100'!L24</f>
        <v>24.163077836839658</v>
      </c>
      <c r="L25" s="16">
        <f>'ALCpH CP'!O25*100/'OpH Implicit Deflator 2019=100'!M24</f>
        <v>40.968191729643912</v>
      </c>
      <c r="M25" s="16" t="e">
        <f>'ALCpH CP'!P25*100/'OpH Implicit Deflator 2019=100'!N24</f>
        <v>#DIV/0!</v>
      </c>
      <c r="N25" s="16">
        <f>'ALCpH CP'!Q25*100/'OpH Implicit Deflator 2019=100'!O24</f>
        <v>20.630863109744286</v>
      </c>
      <c r="O25" s="16">
        <f>'ALCpH CP'!R25*100/'OpH Implicit Deflator 2019=100'!P24</f>
        <v>14.652679237626552</v>
      </c>
      <c r="P25" s="16">
        <f>'ALCpH CP'!S25*100/'OpH Implicit Deflator 2019=100'!Q24</f>
        <v>27.468747773766719</v>
      </c>
      <c r="Q25" s="16">
        <f>'ALCpH CP'!T25*100/'OpH Implicit Deflator 2019=100'!R24</f>
        <v>22.71102305770432</v>
      </c>
      <c r="R25" s="16">
        <f>'ALCpH CP'!U25*100/'OpH Implicit Deflator 2019=100'!S24</f>
        <v>21.222443460548739</v>
      </c>
      <c r="S25" s="16">
        <f>'ALCpH CP'!V25*100/'OpH Implicit Deflator 2019=100'!T24</f>
        <v>16.174420054342374</v>
      </c>
      <c r="T25" s="16">
        <f>'ALCpH CP'!W25*100/'OpH Implicit Deflator 2019=100'!U24</f>
        <v>18.985244606447047</v>
      </c>
      <c r="U25" s="16">
        <f>'ALCpH CP'!X25*100/'OpH Implicit Deflator 2019=100'!U24</f>
        <v>22.621456858119185</v>
      </c>
    </row>
    <row r="26" spans="1:21" x14ac:dyDescent="0.25">
      <c r="A26" s="7">
        <v>2018</v>
      </c>
      <c r="B26" s="16">
        <f>'ALCpH CP'!B26*100/'OpH Implicit Deflator 2019=100'!B25</f>
        <v>21.00593607270687</v>
      </c>
      <c r="C26" s="16">
        <f>'ALCpH CP'!F26*100/'OpH Implicit Deflator 2019=100'!D25</f>
        <v>30.279629891707835</v>
      </c>
      <c r="D26" s="16">
        <f>'ALCpH CP'!G26*100/'OpH Implicit Deflator 2019=100'!E25</f>
        <v>25.158497567831301</v>
      </c>
      <c r="E26" s="16">
        <f>'ALCpH CP'!H26*100/'OpH Implicit Deflator 2019=100'!F25</f>
        <v>26.121963667417653</v>
      </c>
      <c r="F26" s="16">
        <f>'ALCpH CP'!I26*100/'OpH Implicit Deflator 2019=100'!G25</f>
        <v>23.14521593993658</v>
      </c>
      <c r="G26" s="16">
        <f>'ALCpH CP'!J26*100/'OpH Implicit Deflator 2019=100'!H25</f>
        <v>17.895405996037436</v>
      </c>
      <c r="H26" s="16">
        <f>'ALCpH CP'!K26*100/'OpH Implicit Deflator 2019=100'!I25</f>
        <v>18.653904314017975</v>
      </c>
      <c r="I26" s="16">
        <f>'ALCpH CP'!L26*100/'OpH Implicit Deflator 2019=100'!J25</f>
        <v>20.928097622728988</v>
      </c>
      <c r="J26" s="16">
        <f>'ALCpH CP'!M26*100/'OpH Implicit Deflator 2019=100'!K25</f>
        <v>14.40323422049739</v>
      </c>
      <c r="K26" s="16">
        <f>'ALCpH CP'!N26*100/'OpH Implicit Deflator 2019=100'!L25</f>
        <v>27.56658013026162</v>
      </c>
      <c r="L26" s="16">
        <f>'ALCpH CP'!O26*100/'OpH Implicit Deflator 2019=100'!M25</f>
        <v>40.723559049353725</v>
      </c>
      <c r="M26" s="16" t="e">
        <f>'ALCpH CP'!P26*100/'OpH Implicit Deflator 2019=100'!N25</f>
        <v>#DIV/0!</v>
      </c>
      <c r="N26" s="16">
        <f>'ALCpH CP'!Q26*100/'OpH Implicit Deflator 2019=100'!O25</f>
        <v>20.118531888735891</v>
      </c>
      <c r="O26" s="16">
        <f>'ALCpH CP'!R26*100/'OpH Implicit Deflator 2019=100'!P25</f>
        <v>14.81796467680617</v>
      </c>
      <c r="P26" s="16">
        <f>'ALCpH CP'!S26*100/'OpH Implicit Deflator 2019=100'!Q25</f>
        <v>27.425756684250327</v>
      </c>
      <c r="Q26" s="16">
        <f>'ALCpH CP'!T26*100/'OpH Implicit Deflator 2019=100'!R25</f>
        <v>23.165716763922038</v>
      </c>
      <c r="R26" s="16">
        <f>'ALCpH CP'!U26*100/'OpH Implicit Deflator 2019=100'!S25</f>
        <v>21.26772196778094</v>
      </c>
      <c r="S26" s="16">
        <f>'ALCpH CP'!V26*100/'OpH Implicit Deflator 2019=100'!T25</f>
        <v>16.08332782309451</v>
      </c>
      <c r="T26" s="16">
        <f>'ALCpH CP'!W26*100/'OpH Implicit Deflator 2019=100'!U25</f>
        <v>19.512880327115788</v>
      </c>
      <c r="U26" s="16">
        <f>'ALCpH CP'!X26*100/'OpH Implicit Deflator 2019=100'!U25</f>
        <v>25.069791229676795</v>
      </c>
    </row>
    <row r="27" spans="1:21" x14ac:dyDescent="0.25">
      <c r="A27" s="7">
        <v>2019</v>
      </c>
      <c r="B27" s="16">
        <f>'ALCpH CP'!B27*100/'OpH Implicit Deflator 2019=100'!B26</f>
        <v>21.084199999999999</v>
      </c>
      <c r="C27" s="16">
        <f>'ALCpH CP'!F27*100/'OpH Implicit Deflator 2019=100'!D26</f>
        <v>33.433900000000001</v>
      </c>
      <c r="D27" s="16">
        <f>'ALCpH CP'!G27*100/'OpH Implicit Deflator 2019=100'!E26</f>
        <v>25.124900000000004</v>
      </c>
      <c r="E27" s="16">
        <f>'ALCpH CP'!H27*100/'OpH Implicit Deflator 2019=100'!F26</f>
        <v>26.937000000000001</v>
      </c>
      <c r="F27" s="16">
        <f>'ALCpH CP'!I27*100/'OpH Implicit Deflator 2019=100'!G26</f>
        <v>25.1463</v>
      </c>
      <c r="G27" s="16">
        <f>'ALCpH CP'!J27*100/'OpH Implicit Deflator 2019=100'!H26</f>
        <v>17.981000000000002</v>
      </c>
      <c r="H27" s="16">
        <f>'ALCpH CP'!K27*100/'OpH Implicit Deflator 2019=100'!I26</f>
        <v>17.995899999999999</v>
      </c>
      <c r="I27" s="16">
        <f>'ALCpH CP'!L27*100/'OpH Implicit Deflator 2019=100'!J26</f>
        <v>20.167899999999999</v>
      </c>
      <c r="J27" s="16">
        <f>'ALCpH CP'!M27*100/'OpH Implicit Deflator 2019=100'!K26</f>
        <v>13.816300000000002</v>
      </c>
      <c r="K27" s="16">
        <f>'ALCpH CP'!N27*100/'OpH Implicit Deflator 2019=100'!L26</f>
        <v>29.669</v>
      </c>
      <c r="L27" s="16">
        <f>'ALCpH CP'!O27*100/'OpH Implicit Deflator 2019=100'!M26</f>
        <v>40.582900000000002</v>
      </c>
      <c r="M27" s="16" t="e">
        <f>'ALCpH CP'!P27*100/'OpH Implicit Deflator 2019=100'!N26</f>
        <v>#DIV/0!</v>
      </c>
      <c r="N27" s="16">
        <f>'ALCpH CP'!Q27*100/'OpH Implicit Deflator 2019=100'!O26</f>
        <v>19.860199999999999</v>
      </c>
      <c r="O27" s="16">
        <f>'ALCpH CP'!R27*100/'OpH Implicit Deflator 2019=100'!P26</f>
        <v>15.228400000000001</v>
      </c>
      <c r="P27" s="16">
        <f>'ALCpH CP'!S27*100/'OpH Implicit Deflator 2019=100'!Q26</f>
        <v>27.988300000000002</v>
      </c>
      <c r="Q27" s="16">
        <f>'ALCpH CP'!T27*100/'OpH Implicit Deflator 2019=100'!R26</f>
        <v>24.170500000000001</v>
      </c>
      <c r="R27" s="16">
        <f>'ALCpH CP'!U27*100/'OpH Implicit Deflator 2019=100'!S26</f>
        <v>20.694600000000001</v>
      </c>
      <c r="S27" s="16">
        <f>'ALCpH CP'!V27*100/'OpH Implicit Deflator 2019=100'!T26</f>
        <v>16.3139</v>
      </c>
      <c r="T27" s="16">
        <f>'ALCpH CP'!W27*100/'OpH Implicit Deflator 2019=100'!U26</f>
        <v>18.9922</v>
      </c>
      <c r="U27" s="16">
        <f>'ALCpH CP'!X27*100/'OpH Implicit Deflator 2019=100'!U26</f>
        <v>26.243200000000002</v>
      </c>
    </row>
    <row r="28" spans="1:21" x14ac:dyDescent="0.25">
      <c r="A28" s="7">
        <v>2020</v>
      </c>
      <c r="B28" s="16">
        <f>'ALCpH CP'!B28*100/'OpH Implicit Deflator 2019=100'!B27</f>
        <v>21.225831746796199</v>
      </c>
      <c r="C28" s="16">
        <f>'ALCpH CP'!F28*100/'OpH Implicit Deflator 2019=100'!D27</f>
        <v>51.048151535370543</v>
      </c>
      <c r="D28" s="16">
        <f>'ALCpH CP'!G28*100/'OpH Implicit Deflator 2019=100'!E27</f>
        <v>29.16658142787313</v>
      </c>
      <c r="E28" s="16">
        <f>'ALCpH CP'!H28*100/'OpH Implicit Deflator 2019=100'!F27</f>
        <v>31.292796168598816</v>
      </c>
      <c r="F28" s="16">
        <f>'ALCpH CP'!I28*100/'OpH Implicit Deflator 2019=100'!G27</f>
        <v>25.669910303027386</v>
      </c>
      <c r="G28" s="16">
        <f>'ALCpH CP'!J28*100/'OpH Implicit Deflator 2019=100'!H27</f>
        <v>17.707809485794339</v>
      </c>
      <c r="H28" s="16">
        <f>'ALCpH CP'!K28*100/'OpH Implicit Deflator 2019=100'!I27</f>
        <v>16.928306374699872</v>
      </c>
      <c r="I28" s="16">
        <f>'ALCpH CP'!L28*100/'OpH Implicit Deflator 2019=100'!J27</f>
        <v>19.132572824132023</v>
      </c>
      <c r="J28" s="16">
        <f>'ALCpH CP'!M28*100/'OpH Implicit Deflator 2019=100'!K27</f>
        <v>14.661937947871216</v>
      </c>
      <c r="K28" s="16">
        <f>'ALCpH CP'!N28*100/'OpH Implicit Deflator 2019=100'!L27</f>
        <v>31.705223058210478</v>
      </c>
      <c r="L28" s="16">
        <f>'ALCpH CP'!O28*100/'OpH Implicit Deflator 2019=100'!M27</f>
        <v>40.133840913569109</v>
      </c>
      <c r="M28" s="16" t="e">
        <f>'ALCpH CP'!P28*100/'OpH Implicit Deflator 2019=100'!N27</f>
        <v>#DIV/0!</v>
      </c>
      <c r="N28" s="16">
        <f>'ALCpH CP'!Q28*100/'OpH Implicit Deflator 2019=100'!O27</f>
        <v>20.346107654376972</v>
      </c>
      <c r="O28" s="16">
        <f>'ALCpH CP'!R28*100/'OpH Implicit Deflator 2019=100'!P27</f>
        <v>15.358053319861744</v>
      </c>
      <c r="P28" s="16">
        <f>'ALCpH CP'!S28*100/'OpH Implicit Deflator 2019=100'!Q27</f>
        <v>25.941175629760512</v>
      </c>
      <c r="Q28" s="16">
        <f>'ALCpH CP'!T28*100/'OpH Implicit Deflator 2019=100'!R27</f>
        <v>22.231324170199429</v>
      </c>
      <c r="R28" s="16">
        <f>'ALCpH CP'!U28*100/'OpH Implicit Deflator 2019=100'!S27</f>
        <v>14.717935198228203</v>
      </c>
      <c r="S28" s="16">
        <f>'ALCpH CP'!V28*100/'OpH Implicit Deflator 2019=100'!T27</f>
        <v>16.159249192937963</v>
      </c>
      <c r="T28" s="16">
        <f>'ALCpH CP'!W28*100/'OpH Implicit Deflator 2019=100'!U27</f>
        <v>20.439037029206826</v>
      </c>
      <c r="U28" s="16">
        <f>'ALCpH CP'!X28*100/'OpH Implicit Deflator 2019=100'!U27</f>
        <v>20.673890502286422</v>
      </c>
    </row>
    <row r="29" spans="1:21" x14ac:dyDescent="0.25">
      <c r="A29" s="7">
        <v>2021</v>
      </c>
      <c r="B29" s="16">
        <f>'ALCpH CP'!B29*100/'OpH Implicit Deflator 2019=100'!B28</f>
        <v>21.89593546183405</v>
      </c>
      <c r="C29" s="16">
        <f>'ALCpH CP'!F29*100/'OpH Implicit Deflator 2019=100'!D28</f>
        <v>27.445153761859469</v>
      </c>
      <c r="D29" s="16">
        <f>'ALCpH CP'!G29*100/'OpH Implicit Deflator 2019=100'!E28</f>
        <v>28.751957132392995</v>
      </c>
      <c r="E29" s="16">
        <f>'ALCpH CP'!H29*100/'OpH Implicit Deflator 2019=100'!F28</f>
        <v>37.594290858567206</v>
      </c>
      <c r="F29" s="16">
        <f>'ALCpH CP'!I29*100/'OpH Implicit Deflator 2019=100'!G28</f>
        <v>26.422128742094191</v>
      </c>
      <c r="G29" s="16">
        <f>'ALCpH CP'!J29*100/'OpH Implicit Deflator 2019=100'!H28</f>
        <v>19.320124748565142</v>
      </c>
      <c r="H29" s="16">
        <f>'ALCpH CP'!K29*100/'OpH Implicit Deflator 2019=100'!I28</f>
        <v>17.408086240148222</v>
      </c>
      <c r="I29" s="16">
        <f>'ALCpH CP'!L29*100/'OpH Implicit Deflator 2019=100'!J28</f>
        <v>19.769281308552209</v>
      </c>
      <c r="J29" s="16">
        <f>'ALCpH CP'!M29*100/'OpH Implicit Deflator 2019=100'!K28</f>
        <v>14.655867901172115</v>
      </c>
      <c r="K29" s="16">
        <f>'ALCpH CP'!N29*100/'OpH Implicit Deflator 2019=100'!L28</f>
        <v>35.299450558005546</v>
      </c>
      <c r="L29" s="16">
        <f>'ALCpH CP'!O29*100/'OpH Implicit Deflator 2019=100'!M28</f>
        <v>39.312660734453551</v>
      </c>
      <c r="M29" s="16" t="e">
        <f>'ALCpH CP'!P29*100/'OpH Implicit Deflator 2019=100'!N28</f>
        <v>#DIV/0!</v>
      </c>
      <c r="N29" s="16">
        <f>'ALCpH CP'!Q29*100/'OpH Implicit Deflator 2019=100'!O28</f>
        <v>21.450645603875934</v>
      </c>
      <c r="O29" s="16">
        <f>'ALCpH CP'!R29*100/'OpH Implicit Deflator 2019=100'!P28</f>
        <v>15.195391903675612</v>
      </c>
      <c r="P29" s="16">
        <f>'ALCpH CP'!S29*100/'OpH Implicit Deflator 2019=100'!Q28</f>
        <v>25.70687765962327</v>
      </c>
      <c r="Q29" s="16">
        <f>'ALCpH CP'!T29*100/'OpH Implicit Deflator 2019=100'!R28</f>
        <v>23.551538125897402</v>
      </c>
      <c r="R29" s="16">
        <f>'ALCpH CP'!U29*100/'OpH Implicit Deflator 2019=100'!S28</f>
        <v>17.529965543050476</v>
      </c>
      <c r="S29" s="16">
        <f>'ALCpH CP'!V29*100/'OpH Implicit Deflator 2019=100'!T28</f>
        <v>16.706888655859611</v>
      </c>
      <c r="T29" s="16">
        <f>'ALCpH CP'!W29*100/'OpH Implicit Deflator 2019=100'!U28</f>
        <v>21.701831769149724</v>
      </c>
      <c r="U29" s="16">
        <f>'ALCpH CP'!X29*100/'OpH Implicit Deflator 2019=100'!U28</f>
        <v>14.189877075730861</v>
      </c>
    </row>
    <row r="30" spans="1:21" x14ac:dyDescent="0.25">
      <c r="A30" s="7">
        <v>2022</v>
      </c>
      <c r="B30" s="16">
        <f>'ALCpH CP'!B30*100/'OpH Implicit Deflator 2019=100'!B29</f>
        <v>21.993646361078703</v>
      </c>
      <c r="C30" s="16">
        <f>'ALCpH CP'!F30*100/'OpH Implicit Deflator 2019=100'!D29</f>
        <v>16.211160542814053</v>
      </c>
      <c r="D30" s="16">
        <f>'ALCpH CP'!G30*100/'OpH Implicit Deflator 2019=100'!E29</f>
        <v>26.302570567214293</v>
      </c>
      <c r="E30" s="16">
        <f>'ALCpH CP'!H30*100/'OpH Implicit Deflator 2019=100'!F29</f>
        <v>27.066715265024101</v>
      </c>
      <c r="F30" s="16">
        <f>'ALCpH CP'!I30*100/'OpH Implicit Deflator 2019=100'!G29</f>
        <v>27.895305485298774</v>
      </c>
      <c r="G30" s="16">
        <f>'ALCpH CP'!J30*100/'OpH Implicit Deflator 2019=100'!H29</f>
        <v>19.828419247710588</v>
      </c>
      <c r="H30" s="16">
        <f>'ALCpH CP'!K30*100/'OpH Implicit Deflator 2019=100'!I29</f>
        <v>18.172523377292055</v>
      </c>
      <c r="I30" s="16">
        <f>'ALCpH CP'!L30*100/'OpH Implicit Deflator 2019=100'!J29</f>
        <v>21.562065953312064</v>
      </c>
      <c r="J30" s="16">
        <f>'ALCpH CP'!M30*100/'OpH Implicit Deflator 2019=100'!K29</f>
        <v>13.993887502591587</v>
      </c>
      <c r="K30" s="16">
        <f>'ALCpH CP'!N30*100/'OpH Implicit Deflator 2019=100'!L29</f>
        <v>37.334448381903201</v>
      </c>
      <c r="L30" s="16">
        <f>'ALCpH CP'!O30*100/'OpH Implicit Deflator 2019=100'!M29</f>
        <v>38.255259434543021</v>
      </c>
      <c r="M30" s="16" t="e">
        <f>'ALCpH CP'!P30*100/'OpH Implicit Deflator 2019=100'!N29</f>
        <v>#DIV/0!</v>
      </c>
      <c r="N30" s="16">
        <f>'ALCpH CP'!Q30*100/'OpH Implicit Deflator 2019=100'!O29</f>
        <v>23.058806875977215</v>
      </c>
      <c r="O30" s="16">
        <f>'ALCpH CP'!R30*100/'OpH Implicit Deflator 2019=100'!P29</f>
        <v>15.66547507625701</v>
      </c>
      <c r="P30" s="16">
        <f>'ALCpH CP'!S30*100/'OpH Implicit Deflator 2019=100'!Q29</f>
        <v>27.142225204022481</v>
      </c>
      <c r="Q30" s="16">
        <f>'ALCpH CP'!T30*100/'OpH Implicit Deflator 2019=100'!R29</f>
        <v>24.632448808541742</v>
      </c>
      <c r="R30" s="16">
        <f>'ALCpH CP'!U30*100/'OpH Implicit Deflator 2019=100'!S29</f>
        <v>18.643164793315179</v>
      </c>
      <c r="S30" s="16">
        <f>'ALCpH CP'!V30*100/'OpH Implicit Deflator 2019=100'!T29</f>
        <v>16.413517012397566</v>
      </c>
      <c r="T30" s="16">
        <f>'ALCpH CP'!W30*100/'OpH Implicit Deflator 2019=100'!U29</f>
        <v>20.786393881642454</v>
      </c>
      <c r="U30" s="16">
        <f>'ALCpH CP'!X30*100/'OpH Implicit Deflator 2019=100'!U29</f>
        <v>15.202467737544243</v>
      </c>
    </row>
    <row r="31" spans="1:21" x14ac:dyDescent="0.25">
      <c r="A31" s="7">
        <v>2023</v>
      </c>
      <c r="B31" s="16">
        <f>'ALCpH CP'!B31*100/'OpH Implicit Deflator 2019=100'!B30</f>
        <v>22.499863528481285</v>
      </c>
      <c r="C31" s="16">
        <f>'ALCpH CP'!F31*100/'OpH Implicit Deflator 2019=100'!D30</f>
        <v>18.963627929283341</v>
      </c>
      <c r="D31" s="16">
        <f>'ALCpH CP'!G31*100/'OpH Implicit Deflator 2019=100'!E30</f>
        <v>27.465448934679483</v>
      </c>
      <c r="E31" s="16">
        <f>'ALCpH CP'!H31*100/'OpH Implicit Deflator 2019=100'!F30</f>
        <v>22.114702429351237</v>
      </c>
      <c r="F31" s="16">
        <f>'ALCpH CP'!I31*100/'OpH Implicit Deflator 2019=100'!G30</f>
        <v>26.759137349066194</v>
      </c>
      <c r="G31" s="16">
        <f>'ALCpH CP'!J31*100/'OpH Implicit Deflator 2019=100'!H30</f>
        <v>20.555922553565711</v>
      </c>
      <c r="H31" s="16">
        <f>'ALCpH CP'!K31*100/'OpH Implicit Deflator 2019=100'!I30</f>
        <v>19.037638919987195</v>
      </c>
      <c r="I31" s="16">
        <f>'ALCpH CP'!L31*100/'OpH Implicit Deflator 2019=100'!J30</f>
        <v>23.209939612534857</v>
      </c>
      <c r="J31" s="16">
        <f>'ALCpH CP'!M31*100/'OpH Implicit Deflator 2019=100'!K30</f>
        <v>14.393552172985235</v>
      </c>
      <c r="K31" s="16">
        <f>'ALCpH CP'!N31*100/'OpH Implicit Deflator 2019=100'!L30</f>
        <v>39.847477619567485</v>
      </c>
      <c r="L31" s="16">
        <f>'ALCpH CP'!O31*100/'OpH Implicit Deflator 2019=100'!M30</f>
        <v>38.101852127635468</v>
      </c>
      <c r="M31" s="16" t="e">
        <f>'ALCpH CP'!P31*100/'OpH Implicit Deflator 2019=100'!N30</f>
        <v>#DIV/0!</v>
      </c>
      <c r="N31" s="16">
        <f>'ALCpH CP'!Q31*100/'OpH Implicit Deflator 2019=100'!O30</f>
        <v>23.287335654006494</v>
      </c>
      <c r="O31" s="16">
        <f>'ALCpH CP'!R31*100/'OpH Implicit Deflator 2019=100'!P30</f>
        <v>16.590159370010561</v>
      </c>
      <c r="P31" s="16">
        <f>'ALCpH CP'!S31*100/'OpH Implicit Deflator 2019=100'!Q30</f>
        <v>27.164986684684557</v>
      </c>
      <c r="Q31" s="16">
        <f>'ALCpH CP'!T31*100/'OpH Implicit Deflator 2019=100'!R30</f>
        <v>24.874020308585298</v>
      </c>
      <c r="R31" s="16">
        <f>'ALCpH CP'!U31*100/'OpH Implicit Deflator 2019=100'!S30</f>
        <v>17.889467264886299</v>
      </c>
      <c r="S31" s="16">
        <f>'ALCpH CP'!V31*100/'OpH Implicit Deflator 2019=100'!T30</f>
        <v>16.561886462389189</v>
      </c>
      <c r="T31" s="16">
        <f>'ALCpH CP'!W31*100/'OpH Implicit Deflator 2019=100'!U30</f>
        <v>19.971674361525132</v>
      </c>
      <c r="U31" s="16">
        <f>'ALCpH CP'!X31*100/'OpH Implicit Deflator 2019=100'!U30</f>
        <v>13.072445457309096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5D783-7217-4F91-AF5E-6591713893C9}">
  <dimension ref="A1:U31"/>
  <sheetViews>
    <sheetView workbookViewId="0">
      <selection activeCell="B1" sqref="B1"/>
    </sheetView>
  </sheetViews>
  <sheetFormatPr defaultColWidth="15.7109375" defaultRowHeight="15" x14ac:dyDescent="0.25"/>
  <sheetData>
    <row r="1" spans="1:21" ht="105" x14ac:dyDescent="0.25">
      <c r="A1" s="17" t="s">
        <v>121</v>
      </c>
      <c r="B1" s="6" t="s">
        <v>5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6" t="s">
        <v>20</v>
      </c>
      <c r="O1" s="6" t="s">
        <v>21</v>
      </c>
      <c r="P1" s="6" t="s">
        <v>22</v>
      </c>
      <c r="Q1" s="6" t="s">
        <v>23</v>
      </c>
      <c r="R1" s="6" t="s">
        <v>24</v>
      </c>
      <c r="S1" s="6" t="s">
        <v>25</v>
      </c>
      <c r="T1" s="6" t="s">
        <v>26</v>
      </c>
      <c r="U1" s="6" t="s">
        <v>27</v>
      </c>
    </row>
    <row r="2" spans="1:21" x14ac:dyDescent="0.25">
      <c r="A2" s="7" t="s">
        <v>28</v>
      </c>
      <c r="B2" s="8" t="s">
        <v>29</v>
      </c>
      <c r="C2" s="8" t="s">
        <v>33</v>
      </c>
      <c r="D2" s="8" t="s">
        <v>34</v>
      </c>
      <c r="E2" s="8" t="s">
        <v>35</v>
      </c>
      <c r="F2" s="8" t="s">
        <v>36</v>
      </c>
      <c r="G2" s="8" t="s">
        <v>37</v>
      </c>
      <c r="H2" s="8" t="s">
        <v>38</v>
      </c>
      <c r="I2" s="8" t="s">
        <v>39</v>
      </c>
      <c r="J2" s="8" t="s">
        <v>40</v>
      </c>
      <c r="K2" s="8" t="s">
        <v>41</v>
      </c>
      <c r="L2" s="8" t="s">
        <v>42</v>
      </c>
      <c r="M2" s="8" t="s">
        <v>43</v>
      </c>
      <c r="N2" s="8" t="s">
        <v>44</v>
      </c>
      <c r="O2" s="8" t="s">
        <v>45</v>
      </c>
      <c r="P2" s="8" t="s">
        <v>46</v>
      </c>
      <c r="Q2" s="8" t="s">
        <v>47</v>
      </c>
      <c r="R2" s="8" t="s">
        <v>48</v>
      </c>
      <c r="S2" s="8" t="s">
        <v>49</v>
      </c>
      <c r="T2" s="8" t="s">
        <v>50</v>
      </c>
      <c r="U2" s="8" t="s">
        <v>51</v>
      </c>
    </row>
    <row r="3" spans="1:21" x14ac:dyDescent="0.25">
      <c r="A3" s="7" t="s">
        <v>52</v>
      </c>
      <c r="B3" s="8" t="s">
        <v>53</v>
      </c>
      <c r="C3" s="8" t="s">
        <v>57</v>
      </c>
      <c r="D3" s="8" t="s">
        <v>58</v>
      </c>
      <c r="E3" s="8" t="s">
        <v>59</v>
      </c>
      <c r="F3" s="8" t="s">
        <v>60</v>
      </c>
      <c r="G3" s="8" t="s">
        <v>61</v>
      </c>
      <c r="H3" s="8" t="s">
        <v>62</v>
      </c>
      <c r="I3" s="8" t="s">
        <v>63</v>
      </c>
      <c r="J3" s="8" t="s">
        <v>64</v>
      </c>
      <c r="K3" s="8" t="s">
        <v>65</v>
      </c>
      <c r="L3" s="8" t="s">
        <v>66</v>
      </c>
      <c r="M3" s="8" t="s">
        <v>67</v>
      </c>
      <c r="N3" s="8" t="s">
        <v>68</v>
      </c>
      <c r="O3" s="8" t="s">
        <v>69</v>
      </c>
      <c r="P3" s="8" t="s">
        <v>70</v>
      </c>
      <c r="Q3" s="8" t="s">
        <v>71</v>
      </c>
      <c r="R3" s="8" t="s">
        <v>72</v>
      </c>
      <c r="S3" s="8" t="s">
        <v>73</v>
      </c>
      <c r="T3" s="8" t="s">
        <v>74</v>
      </c>
      <c r="U3" s="8" t="s">
        <v>75</v>
      </c>
    </row>
    <row r="4" spans="1:21" x14ac:dyDescent="0.25">
      <c r="A4" s="7" t="s">
        <v>76</v>
      </c>
      <c r="B4" s="8" t="s">
        <v>77</v>
      </c>
      <c r="C4" s="8" t="s">
        <v>77</v>
      </c>
      <c r="D4" s="8" t="s">
        <v>77</v>
      </c>
      <c r="E4" s="8" t="s">
        <v>77</v>
      </c>
      <c r="F4" s="8" t="s">
        <v>77</v>
      </c>
      <c r="G4" s="8" t="s">
        <v>77</v>
      </c>
      <c r="H4" s="8" t="s">
        <v>77</v>
      </c>
      <c r="I4" s="8" t="s">
        <v>77</v>
      </c>
      <c r="J4" s="8" t="s">
        <v>77</v>
      </c>
      <c r="K4" s="8" t="s">
        <v>77</v>
      </c>
      <c r="L4" s="8" t="s">
        <v>77</v>
      </c>
      <c r="M4" s="8" t="s">
        <v>77</v>
      </c>
      <c r="N4" s="8" t="s">
        <v>77</v>
      </c>
      <c r="O4" s="8" t="s">
        <v>77</v>
      </c>
      <c r="P4" s="8" t="s">
        <v>77</v>
      </c>
      <c r="Q4" s="8" t="s">
        <v>77</v>
      </c>
      <c r="R4" s="8" t="s">
        <v>77</v>
      </c>
      <c r="S4" s="8" t="s">
        <v>77</v>
      </c>
      <c r="T4" s="8" t="s">
        <v>77</v>
      </c>
      <c r="U4" s="8" t="s">
        <v>77</v>
      </c>
    </row>
    <row r="5" spans="1:21" x14ac:dyDescent="0.25">
      <c r="A5" s="7">
        <v>1997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spans="1:21" x14ac:dyDescent="0.25">
      <c r="A6" s="7">
        <v>1998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spans="1:21" x14ac:dyDescent="0.25">
      <c r="A7" s="7">
        <v>1999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x14ac:dyDescent="0.25">
      <c r="A8" s="7">
        <v>2000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1:21" x14ac:dyDescent="0.25">
      <c r="A9" s="7">
        <v>2001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x14ac:dyDescent="0.25">
      <c r="A10" s="7">
        <v>2002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1:21" x14ac:dyDescent="0.25">
      <c r="A11" s="7">
        <v>2003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1:21" x14ac:dyDescent="0.25">
      <c r="A12" s="7">
        <v>2004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1" x14ac:dyDescent="0.25">
      <c r="A13" s="7">
        <v>2005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1" x14ac:dyDescent="0.25">
      <c r="A14" s="7">
        <v>2006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1" x14ac:dyDescent="0.25">
      <c r="A15" s="7">
        <v>2007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1" x14ac:dyDescent="0.25">
      <c r="A16" s="7">
        <v>2008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x14ac:dyDescent="0.25">
      <c r="A17" s="7">
        <v>2009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x14ac:dyDescent="0.25">
      <c r="A18" s="7">
        <v>2010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1:21" x14ac:dyDescent="0.25">
      <c r="A19" s="7">
        <v>2011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1:21" x14ac:dyDescent="0.25">
      <c r="A20" s="7">
        <v>2012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x14ac:dyDescent="0.25">
      <c r="A21" s="7">
        <v>2013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x14ac:dyDescent="0.25">
      <c r="A22" s="7">
        <v>2014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1:21" x14ac:dyDescent="0.25">
      <c r="A23" s="7">
        <v>2015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1:21" x14ac:dyDescent="0.25">
      <c r="A24" s="7">
        <v>2016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x14ac:dyDescent="0.25">
      <c r="A25" s="7">
        <v>2017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x14ac:dyDescent="0.25">
      <c r="A26" s="7">
        <v>2018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1:21" x14ac:dyDescent="0.25">
      <c r="A27" s="7">
        <v>2019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1:21" x14ac:dyDescent="0.25">
      <c r="A28" s="7">
        <v>2020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x14ac:dyDescent="0.25">
      <c r="A29" s="7">
        <v>2021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x14ac:dyDescent="0.25">
      <c r="A30" s="7">
        <v>2022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1:21" x14ac:dyDescent="0.25">
      <c r="A31" s="7">
        <v>2023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7152E-9946-4421-9D13-13E55B68E0A3}">
  <dimension ref="A1:X7"/>
  <sheetViews>
    <sheetView tabSelected="1" workbookViewId="0">
      <selection activeCell="M27" sqref="M27"/>
    </sheetView>
  </sheetViews>
  <sheetFormatPr defaultRowHeight="15" x14ac:dyDescent="0.25"/>
  <cols>
    <col min="1" max="1" width="15" bestFit="1" customWidth="1"/>
  </cols>
  <sheetData>
    <row r="1" spans="1:24" s="18" customFormat="1" x14ac:dyDescent="0.25">
      <c r="B1" s="18">
        <f>1997</f>
        <v>1997</v>
      </c>
      <c r="C1" s="18">
        <f>B1+1</f>
        <v>1998</v>
      </c>
      <c r="D1" s="18">
        <f t="shared" ref="D1:X1" si="0">C1+1</f>
        <v>1999</v>
      </c>
      <c r="E1" s="18">
        <f t="shared" si="0"/>
        <v>2000</v>
      </c>
      <c r="F1" s="18">
        <f t="shared" si="0"/>
        <v>2001</v>
      </c>
      <c r="G1" s="18">
        <f t="shared" si="0"/>
        <v>2002</v>
      </c>
      <c r="H1" s="18">
        <f t="shared" si="0"/>
        <v>2003</v>
      </c>
      <c r="I1" s="18">
        <f t="shared" si="0"/>
        <v>2004</v>
      </c>
      <c r="J1" s="18">
        <f t="shared" si="0"/>
        <v>2005</v>
      </c>
      <c r="K1" s="18" t="str">
        <f>J1+1 &amp; "*"</f>
        <v>2006*</v>
      </c>
      <c r="L1" s="18">
        <f>2007</f>
        <v>2007</v>
      </c>
      <c r="M1" s="18">
        <f t="shared" si="0"/>
        <v>2008</v>
      </c>
      <c r="N1" s="18">
        <f t="shared" si="0"/>
        <v>2009</v>
      </c>
      <c r="O1" s="18">
        <f t="shared" si="0"/>
        <v>2010</v>
      </c>
      <c r="P1" s="18" t="str">
        <f>O1+1 &amp; "soc10"</f>
        <v>2011soc10</v>
      </c>
      <c r="Q1" s="18">
        <v>2012</v>
      </c>
      <c r="R1" s="18">
        <f t="shared" si="0"/>
        <v>2013</v>
      </c>
      <c r="S1" s="18">
        <f t="shared" si="0"/>
        <v>2014</v>
      </c>
      <c r="T1" s="18">
        <f t="shared" si="0"/>
        <v>2015</v>
      </c>
      <c r="U1" s="18">
        <f t="shared" si="0"/>
        <v>2016</v>
      </c>
      <c r="V1" s="18">
        <f t="shared" si="0"/>
        <v>2017</v>
      </c>
      <c r="W1" s="18">
        <f t="shared" si="0"/>
        <v>2018</v>
      </c>
      <c r="X1" s="18">
        <f t="shared" si="0"/>
        <v>2019</v>
      </c>
    </row>
    <row r="2" spans="1:24" x14ac:dyDescent="0.25">
      <c r="A2" t="s">
        <v>122</v>
      </c>
      <c r="B2">
        <v>7</v>
      </c>
      <c r="C2">
        <v>7.27</v>
      </c>
      <c r="D2">
        <v>7.57</v>
      </c>
      <c r="E2">
        <v>7.8</v>
      </c>
      <c r="F2">
        <v>8.19</v>
      </c>
      <c r="G2">
        <v>8.52</v>
      </c>
      <c r="H2">
        <v>8.85</v>
      </c>
      <c r="I2">
        <v>9.18</v>
      </c>
      <c r="J2">
        <v>9.49</v>
      </c>
      <c r="K2">
        <v>9.84</v>
      </c>
      <c r="L2">
        <v>10.16</v>
      </c>
      <c r="M2">
        <v>10.54</v>
      </c>
      <c r="N2">
        <v>10.97</v>
      </c>
      <c r="O2">
        <v>11.08</v>
      </c>
      <c r="P2">
        <v>11.07</v>
      </c>
      <c r="Q2">
        <v>11.23</v>
      </c>
      <c r="R2">
        <v>11.53</v>
      </c>
      <c r="S2">
        <v>11.55</v>
      </c>
      <c r="T2">
        <v>11.72</v>
      </c>
      <c r="U2">
        <v>12.09</v>
      </c>
      <c r="V2">
        <v>12.42</v>
      </c>
      <c r="W2">
        <v>12.71</v>
      </c>
      <c r="X2">
        <v>13.22</v>
      </c>
    </row>
    <row r="3" spans="1:24" x14ac:dyDescent="0.25">
      <c r="A3" t="s">
        <v>123</v>
      </c>
      <c r="B3">
        <v>100</v>
      </c>
      <c r="C3">
        <f>C2*100/$B2</f>
        <v>103.85714285714286</v>
      </c>
      <c r="D3">
        <f t="shared" ref="D3:X3" si="1">D2*100/$B2</f>
        <v>108.14285714285714</v>
      </c>
      <c r="E3">
        <f t="shared" si="1"/>
        <v>111.42857142857143</v>
      </c>
      <c r="F3">
        <f t="shared" si="1"/>
        <v>117</v>
      </c>
      <c r="G3">
        <f t="shared" si="1"/>
        <v>121.71428571428571</v>
      </c>
      <c r="H3">
        <f t="shared" si="1"/>
        <v>126.42857142857143</v>
      </c>
      <c r="I3">
        <f t="shared" si="1"/>
        <v>131.14285714285714</v>
      </c>
      <c r="J3">
        <f t="shared" si="1"/>
        <v>135.57142857142858</v>
      </c>
      <c r="K3">
        <f t="shared" si="1"/>
        <v>140.57142857142858</v>
      </c>
      <c r="L3">
        <f t="shared" si="1"/>
        <v>145.14285714285714</v>
      </c>
      <c r="M3">
        <f t="shared" si="1"/>
        <v>150.57142857142858</v>
      </c>
      <c r="N3">
        <f t="shared" si="1"/>
        <v>156.71428571428572</v>
      </c>
      <c r="O3">
        <f t="shared" si="1"/>
        <v>158.28571428571428</v>
      </c>
      <c r="P3">
        <f t="shared" si="1"/>
        <v>158.14285714285714</v>
      </c>
      <c r="Q3">
        <f t="shared" si="1"/>
        <v>160.42857142857142</v>
      </c>
      <c r="R3">
        <f t="shared" si="1"/>
        <v>164.71428571428572</v>
      </c>
      <c r="S3">
        <f t="shared" si="1"/>
        <v>165</v>
      </c>
      <c r="T3">
        <f t="shared" si="1"/>
        <v>167.42857142857142</v>
      </c>
      <c r="U3">
        <f t="shared" si="1"/>
        <v>172.71428571428572</v>
      </c>
      <c r="V3">
        <f t="shared" si="1"/>
        <v>177.42857142857142</v>
      </c>
      <c r="W3">
        <f t="shared" si="1"/>
        <v>181.57142857142858</v>
      </c>
      <c r="X3">
        <f t="shared" si="1"/>
        <v>188.85714285714286</v>
      </c>
    </row>
    <row r="4" spans="1:24" x14ac:dyDescent="0.25">
      <c r="A4" t="s">
        <v>124</v>
      </c>
      <c r="B4">
        <v>8.93</v>
      </c>
      <c r="C4">
        <v>9.4</v>
      </c>
      <c r="D4">
        <v>9.82</v>
      </c>
      <c r="E4">
        <v>10.210000000000001</v>
      </c>
      <c r="F4">
        <v>10.81</v>
      </c>
      <c r="G4">
        <v>11.39</v>
      </c>
      <c r="H4">
        <v>11.76</v>
      </c>
      <c r="I4">
        <v>12.04</v>
      </c>
      <c r="J4">
        <v>12.55</v>
      </c>
      <c r="K4">
        <v>13.03</v>
      </c>
      <c r="L4">
        <v>13.43</v>
      </c>
      <c r="M4">
        <v>13.99</v>
      </c>
      <c r="N4">
        <v>14.43</v>
      </c>
      <c r="O4">
        <v>14.65</v>
      </c>
      <c r="P4">
        <v>14.76</v>
      </c>
      <c r="Q4">
        <v>14.88</v>
      </c>
      <c r="R4">
        <v>15.17</v>
      </c>
      <c r="S4">
        <v>15.17</v>
      </c>
      <c r="T4">
        <v>15.29</v>
      </c>
      <c r="U4">
        <v>15.77</v>
      </c>
      <c r="V4">
        <v>16.2</v>
      </c>
      <c r="W4">
        <v>16.75</v>
      </c>
      <c r="X4">
        <v>17.309999999999999</v>
      </c>
    </row>
    <row r="5" spans="1:24" x14ac:dyDescent="0.25">
      <c r="A5" t="s">
        <v>125</v>
      </c>
      <c r="B5">
        <v>100</v>
      </c>
      <c r="C5">
        <f>C4*100/$B4</f>
        <v>105.26315789473685</v>
      </c>
      <c r="D5">
        <f t="shared" ref="D5:X5" si="2">D4*100/$B4</f>
        <v>109.96640537513998</v>
      </c>
      <c r="E5">
        <f t="shared" si="2"/>
        <v>114.33370660694291</v>
      </c>
      <c r="F5">
        <f t="shared" si="2"/>
        <v>121.05263157894737</v>
      </c>
      <c r="G5">
        <f t="shared" si="2"/>
        <v>127.54759238521837</v>
      </c>
      <c r="H5">
        <f t="shared" si="2"/>
        <v>131.69092945128779</v>
      </c>
      <c r="I5">
        <f t="shared" si="2"/>
        <v>134.82642777155655</v>
      </c>
      <c r="J5">
        <f t="shared" si="2"/>
        <v>140.53751399776036</v>
      </c>
      <c r="K5">
        <f t="shared" si="2"/>
        <v>145.91265397536395</v>
      </c>
      <c r="L5">
        <f t="shared" si="2"/>
        <v>150.39193729003361</v>
      </c>
      <c r="M5">
        <f t="shared" si="2"/>
        <v>156.66293393057111</v>
      </c>
      <c r="N5">
        <f t="shared" si="2"/>
        <v>161.59014557670773</v>
      </c>
      <c r="O5">
        <f t="shared" si="2"/>
        <v>164.05375139977605</v>
      </c>
      <c r="P5">
        <f t="shared" si="2"/>
        <v>165.28555431131019</v>
      </c>
      <c r="Q5">
        <f t="shared" si="2"/>
        <v>166.62933930571108</v>
      </c>
      <c r="R5">
        <f t="shared" si="2"/>
        <v>169.8768197088466</v>
      </c>
      <c r="S5">
        <f t="shared" si="2"/>
        <v>169.8768197088466</v>
      </c>
      <c r="T5">
        <f t="shared" si="2"/>
        <v>171.22060470324749</v>
      </c>
      <c r="U5">
        <f t="shared" si="2"/>
        <v>176.59574468085106</v>
      </c>
      <c r="V5">
        <f t="shared" si="2"/>
        <v>181.41097424412095</v>
      </c>
      <c r="W5">
        <f t="shared" si="2"/>
        <v>187.56998880179171</v>
      </c>
      <c r="X5">
        <f t="shared" si="2"/>
        <v>193.84098544232921</v>
      </c>
    </row>
    <row r="6" spans="1:24" x14ac:dyDescent="0.25">
      <c r="A6" t="s">
        <v>126</v>
      </c>
      <c r="B6" s="14">
        <v>16.672740370330981</v>
      </c>
      <c r="C6" s="14">
        <v>17.294701357303229</v>
      </c>
      <c r="D6" s="14">
        <v>17.79487154548746</v>
      </c>
      <c r="E6" s="14">
        <v>18.765197838233021</v>
      </c>
      <c r="F6" s="14">
        <v>19.44812991076618</v>
      </c>
      <c r="G6" s="14">
        <v>20.35947214242444</v>
      </c>
      <c r="H6" s="14">
        <v>21.488807929626631</v>
      </c>
      <c r="I6" s="14">
        <v>22.399967845325261</v>
      </c>
      <c r="J6" s="14">
        <v>23.511401168615151</v>
      </c>
      <c r="K6" s="14">
        <v>24.583029381511519</v>
      </c>
      <c r="L6" s="14">
        <v>25.600490232169001</v>
      </c>
      <c r="M6" s="14">
        <v>26.343596941953692</v>
      </c>
      <c r="N6" s="14">
        <v>26.85638589312455</v>
      </c>
      <c r="O6" s="14">
        <v>27.62622790706471</v>
      </c>
      <c r="P6" s="14">
        <v>28.213579119754161</v>
      </c>
      <c r="Q6" s="14">
        <v>28.41237590923955</v>
      </c>
      <c r="R6" s="14">
        <v>28.993640360660802</v>
      </c>
      <c r="S6" s="14">
        <v>29.37277379245916</v>
      </c>
      <c r="T6" s="14">
        <v>29.670761315114131</v>
      </c>
      <c r="U6" s="14">
        <v>30.31143352071393</v>
      </c>
      <c r="V6" s="14">
        <v>31.495493200577041</v>
      </c>
      <c r="W6" s="14">
        <v>32.183949866118901</v>
      </c>
      <c r="X6" s="14">
        <v>33.014206715486473</v>
      </c>
    </row>
    <row r="7" spans="1:24" x14ac:dyDescent="0.25">
      <c r="A7" t="s">
        <v>127</v>
      </c>
      <c r="B7">
        <v>100</v>
      </c>
      <c r="C7">
        <f>C6*100/$B6</f>
        <v>103.7304064788235</v>
      </c>
      <c r="D7">
        <f t="shared" ref="D7:X7" si="3">D6*100/$B6</f>
        <v>106.73033436754827</v>
      </c>
      <c r="E7">
        <f t="shared" si="3"/>
        <v>112.5501712461471</v>
      </c>
      <c r="F7">
        <f t="shared" si="3"/>
        <v>116.64627097159136</v>
      </c>
      <c r="G7">
        <f t="shared" si="3"/>
        <v>122.11233240729862</v>
      </c>
      <c r="H7">
        <f t="shared" si="3"/>
        <v>128.88587869973557</v>
      </c>
      <c r="I7">
        <f t="shared" si="3"/>
        <v>134.35084663817975</v>
      </c>
      <c r="J7">
        <f t="shared" si="3"/>
        <v>141.01701727721687</v>
      </c>
      <c r="K7">
        <f t="shared" si="3"/>
        <v>147.44444425738698</v>
      </c>
      <c r="L7">
        <f t="shared" si="3"/>
        <v>153.54698545972013</v>
      </c>
      <c r="M7">
        <f t="shared" si="3"/>
        <v>158.00400148275523</v>
      </c>
      <c r="N7">
        <f t="shared" si="3"/>
        <v>161.07961436810524</v>
      </c>
      <c r="O7">
        <f t="shared" si="3"/>
        <v>165.69698377973532</v>
      </c>
      <c r="P7">
        <f t="shared" si="3"/>
        <v>169.21980726071894</v>
      </c>
      <c r="Q7">
        <f t="shared" si="3"/>
        <v>170.41215348017514</v>
      </c>
      <c r="R7">
        <f t="shared" si="3"/>
        <v>173.89846969760754</v>
      </c>
      <c r="S7">
        <f t="shared" si="3"/>
        <v>176.17244160250823</v>
      </c>
      <c r="T7">
        <f t="shared" si="3"/>
        <v>177.95971541614739</v>
      </c>
      <c r="U7">
        <f t="shared" si="3"/>
        <v>181.8023483089373</v>
      </c>
      <c r="V7">
        <f t="shared" si="3"/>
        <v>188.90411834531434</v>
      </c>
      <c r="W7">
        <f t="shared" si="3"/>
        <v>193.03335355350464</v>
      </c>
      <c r="X7">
        <f t="shared" si="3"/>
        <v>198.01307992677084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ALCpH Index 2022=100</vt:lpstr>
      <vt:lpstr>ALCpH CP</vt:lpstr>
      <vt:lpstr>OpH Index 2022=100</vt:lpstr>
      <vt:lpstr>OpH CP</vt:lpstr>
      <vt:lpstr>OpH Implicit Deflator</vt:lpstr>
      <vt:lpstr>OpH Implicit Deflator 2019=100</vt:lpstr>
      <vt:lpstr>ALCpH Deflated IOPI</vt:lpstr>
      <vt:lpstr>ALCpH Deflated CPI</vt:lpstr>
      <vt:lpstr>Sheet13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Trindade Ferreira [pr22dtf]</dc:creator>
  <cp:lastModifiedBy>Diogo Trindade Ferreira [pr22dtf]</cp:lastModifiedBy>
  <dcterms:created xsi:type="dcterms:W3CDTF">2025-02-27T20:20:20Z</dcterms:created>
  <dcterms:modified xsi:type="dcterms:W3CDTF">2025-03-02T21:40:48Z</dcterms:modified>
</cp:coreProperties>
</file>