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MAEI\EI2\Aides d'Etat\PIIEC\Hydrogène\"/>
    </mc:Choice>
  </mc:AlternateContent>
  <bookViews>
    <workbookView xWindow="0" yWindow="0" windowWidth="28800" windowHeight="11835" tabRatio="570" activeTab="2"/>
  </bookViews>
  <sheets>
    <sheet name=" Project without State aid" sheetId="22" r:id="rId1"/>
    <sheet name=" Project with State aid" sheetId="28" r:id="rId2"/>
    <sheet name="BP hypothesis" sheetId="15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65" i="28" l="1"/>
  <c r="T164" i="28"/>
  <c r="P164" i="28"/>
  <c r="H164" i="28"/>
  <c r="E164" i="28"/>
  <c r="W163" i="28"/>
  <c r="V163" i="28"/>
  <c r="U163" i="28"/>
  <c r="T163" i="28"/>
  <c r="S163" i="28"/>
  <c r="R163" i="28"/>
  <c r="Q163" i="28"/>
  <c r="P163" i="28"/>
  <c r="O163" i="28"/>
  <c r="N163" i="28"/>
  <c r="M163" i="28"/>
  <c r="L163" i="28"/>
  <c r="K163" i="28"/>
  <c r="J163" i="28"/>
  <c r="I163" i="28"/>
  <c r="H163" i="28"/>
  <c r="Z163" i="28" s="1"/>
  <c r="G163" i="28"/>
  <c r="F163" i="28"/>
  <c r="E163" i="28"/>
  <c r="E157" i="28"/>
  <c r="E158" i="28" s="1"/>
  <c r="F159" i="28" s="1"/>
  <c r="W156" i="28"/>
  <c r="V156" i="28"/>
  <c r="U156" i="28"/>
  <c r="T156" i="28"/>
  <c r="S156" i="28"/>
  <c r="R156" i="28"/>
  <c r="Q156" i="28"/>
  <c r="P156" i="28"/>
  <c r="O156" i="28"/>
  <c r="N156" i="28"/>
  <c r="M156" i="28"/>
  <c r="L156" i="28"/>
  <c r="K156" i="28"/>
  <c r="J156" i="28"/>
  <c r="I156" i="28"/>
  <c r="H156" i="28"/>
  <c r="G156" i="28"/>
  <c r="F156" i="28"/>
  <c r="F157" i="28" s="1"/>
  <c r="E156" i="28"/>
  <c r="Z156" i="28" s="1"/>
  <c r="T150" i="28"/>
  <c r="S150" i="28"/>
  <c r="R150" i="28"/>
  <c r="Q150" i="28"/>
  <c r="P150" i="28"/>
  <c r="O150" i="28"/>
  <c r="N150" i="28"/>
  <c r="M150" i="28"/>
  <c r="L150" i="28"/>
  <c r="K150" i="28"/>
  <c r="J150" i="28"/>
  <c r="I150" i="28"/>
  <c r="H150" i="28"/>
  <c r="G150" i="28"/>
  <c r="F150" i="28"/>
  <c r="E150" i="28"/>
  <c r="T148" i="28"/>
  <c r="S148" i="28"/>
  <c r="R148" i="28"/>
  <c r="Q148" i="28"/>
  <c r="P148" i="28"/>
  <c r="O148" i="28"/>
  <c r="N148" i="28"/>
  <c r="M148" i="28"/>
  <c r="L148" i="28"/>
  <c r="K148" i="28"/>
  <c r="J148" i="28"/>
  <c r="I148" i="28"/>
  <c r="H148" i="28"/>
  <c r="G148" i="28"/>
  <c r="F148" i="28"/>
  <c r="E148" i="28"/>
  <c r="T146" i="28"/>
  <c r="S146" i="28"/>
  <c r="R146" i="28"/>
  <c r="Q146" i="28"/>
  <c r="P146" i="28"/>
  <c r="O146" i="28"/>
  <c r="N146" i="28"/>
  <c r="M146" i="28"/>
  <c r="L146" i="28"/>
  <c r="K146" i="28"/>
  <c r="J146" i="28"/>
  <c r="I146" i="28"/>
  <c r="H146" i="28"/>
  <c r="G146" i="28"/>
  <c r="F146" i="28"/>
  <c r="E146" i="28"/>
  <c r="T144" i="28"/>
  <c r="S144" i="28"/>
  <c r="R144" i="28"/>
  <c r="Q144" i="28"/>
  <c r="P144" i="28"/>
  <c r="O144" i="28"/>
  <c r="N144" i="28"/>
  <c r="M144" i="28"/>
  <c r="L144" i="28"/>
  <c r="K144" i="28"/>
  <c r="J144" i="28"/>
  <c r="I144" i="28"/>
  <c r="H144" i="28"/>
  <c r="G144" i="28"/>
  <c r="F144" i="28"/>
  <c r="E144" i="28"/>
  <c r="Z144" i="28" s="1"/>
  <c r="T142" i="28"/>
  <c r="S142" i="28"/>
  <c r="R142" i="28"/>
  <c r="Q142" i="28"/>
  <c r="P142" i="28"/>
  <c r="O142" i="28"/>
  <c r="N142" i="28"/>
  <c r="M142" i="28"/>
  <c r="L142" i="28"/>
  <c r="K142" i="28"/>
  <c r="J142" i="28"/>
  <c r="I142" i="28"/>
  <c r="H142" i="28"/>
  <c r="G142" i="28"/>
  <c r="F142" i="28"/>
  <c r="E142" i="28"/>
  <c r="Z142" i="28" s="1"/>
  <c r="T140" i="28"/>
  <c r="S140" i="28"/>
  <c r="R140" i="28"/>
  <c r="Q140" i="28"/>
  <c r="P140" i="28"/>
  <c r="O140" i="28"/>
  <c r="N140" i="28"/>
  <c r="M140" i="28"/>
  <c r="L140" i="28"/>
  <c r="K140" i="28"/>
  <c r="J140" i="28"/>
  <c r="I140" i="28"/>
  <c r="H140" i="28"/>
  <c r="G140" i="28"/>
  <c r="F140" i="28"/>
  <c r="E140" i="28"/>
  <c r="T138" i="28"/>
  <c r="S138" i="28"/>
  <c r="R138" i="28"/>
  <c r="Q138" i="28"/>
  <c r="P138" i="28"/>
  <c r="O138" i="28"/>
  <c r="N138" i="28"/>
  <c r="M138" i="28"/>
  <c r="L138" i="28"/>
  <c r="K138" i="28"/>
  <c r="J138" i="28"/>
  <c r="I138" i="28"/>
  <c r="H138" i="28"/>
  <c r="G138" i="28"/>
  <c r="F138" i="28"/>
  <c r="E138" i="28"/>
  <c r="Z138" i="28" s="1"/>
  <c r="AC103" i="28"/>
  <c r="AC102" i="28"/>
  <c r="AC101" i="28"/>
  <c r="L95" i="28"/>
  <c r="M95" i="28" s="1"/>
  <c r="N95" i="28" s="1"/>
  <c r="O95" i="28" s="1"/>
  <c r="P95" i="28" s="1"/>
  <c r="Q95" i="28" s="1"/>
  <c r="R95" i="28" s="1"/>
  <c r="S95" i="28" s="1"/>
  <c r="T95" i="28" s="1"/>
  <c r="U95" i="28" s="1"/>
  <c r="V95" i="28" s="1"/>
  <c r="W95" i="28" s="1"/>
  <c r="H95" i="28"/>
  <c r="I95" i="28" s="1"/>
  <c r="J95" i="28" s="1"/>
  <c r="K95" i="28" s="1"/>
  <c r="G95" i="28"/>
  <c r="F95" i="28"/>
  <c r="Y92" i="28"/>
  <c r="X92" i="28"/>
  <c r="W90" i="28"/>
  <c r="W164" i="28" s="1"/>
  <c r="V90" i="28"/>
  <c r="V164" i="28" s="1"/>
  <c r="U90" i="28"/>
  <c r="U164" i="28" s="1"/>
  <c r="T90" i="28"/>
  <c r="S90" i="28"/>
  <c r="S164" i="28" s="1"/>
  <c r="R90" i="28"/>
  <c r="R164" i="28" s="1"/>
  <c r="Q90" i="28"/>
  <c r="Q164" i="28" s="1"/>
  <c r="P90" i="28"/>
  <c r="O90" i="28"/>
  <c r="O164" i="28" s="1"/>
  <c r="N90" i="28"/>
  <c r="N164" i="28" s="1"/>
  <c r="M90" i="28"/>
  <c r="M164" i="28" s="1"/>
  <c r="L90" i="28"/>
  <c r="L164" i="28" s="1"/>
  <c r="K90" i="28"/>
  <c r="K164" i="28" s="1"/>
  <c r="J90" i="28"/>
  <c r="J164" i="28" s="1"/>
  <c r="I90" i="28"/>
  <c r="I164" i="28" s="1"/>
  <c r="H90" i="28"/>
  <c r="G90" i="28"/>
  <c r="G164" i="28" s="1"/>
  <c r="Z164" i="28" s="1"/>
  <c r="F90" i="28"/>
  <c r="F164" i="28" s="1"/>
  <c r="F89" i="28"/>
  <c r="F162" i="28" s="1"/>
  <c r="E89" i="28"/>
  <c r="E162" i="28" s="1"/>
  <c r="Z80" i="28"/>
  <c r="W165" i="28"/>
  <c r="V165" i="28"/>
  <c r="U165" i="28"/>
  <c r="S165" i="28"/>
  <c r="R165" i="28"/>
  <c r="Q165" i="28"/>
  <c r="P165" i="28"/>
  <c r="O165" i="28"/>
  <c r="N165" i="28"/>
  <c r="M165" i="28"/>
  <c r="L165" i="28"/>
  <c r="K165" i="28"/>
  <c r="J165" i="28"/>
  <c r="I165" i="28"/>
  <c r="H165" i="28"/>
  <c r="G165" i="28"/>
  <c r="F165" i="28"/>
  <c r="E165" i="28"/>
  <c r="Z77" i="28"/>
  <c r="W74" i="28"/>
  <c r="V74" i="28"/>
  <c r="U74" i="28"/>
  <c r="T74" i="28"/>
  <c r="S74" i="28"/>
  <c r="R74" i="28"/>
  <c r="Q74" i="28"/>
  <c r="P74" i="28"/>
  <c r="O74" i="28"/>
  <c r="N74" i="28"/>
  <c r="M74" i="28"/>
  <c r="L74" i="28"/>
  <c r="K74" i="28"/>
  <c r="J74" i="28"/>
  <c r="I74" i="28"/>
  <c r="H74" i="28"/>
  <c r="G74" i="28"/>
  <c r="Z74" i="28" s="1"/>
  <c r="F74" i="28"/>
  <c r="E74" i="28"/>
  <c r="W71" i="28"/>
  <c r="V71" i="28"/>
  <c r="U71" i="28"/>
  <c r="T71" i="28"/>
  <c r="S71" i="28"/>
  <c r="R71" i="28"/>
  <c r="Q71" i="28"/>
  <c r="P71" i="28"/>
  <c r="O71" i="28"/>
  <c r="N71" i="28"/>
  <c r="M71" i="28"/>
  <c r="L71" i="28"/>
  <c r="K71" i="28"/>
  <c r="J71" i="28"/>
  <c r="I71" i="28"/>
  <c r="H71" i="28"/>
  <c r="G71" i="28"/>
  <c r="F71" i="28"/>
  <c r="E71" i="28"/>
  <c r="Z71" i="28" s="1"/>
  <c r="W70" i="28"/>
  <c r="V70" i="28"/>
  <c r="U70" i="28"/>
  <c r="T70" i="28"/>
  <c r="S70" i="28"/>
  <c r="R70" i="28"/>
  <c r="Q70" i="28"/>
  <c r="P70" i="28"/>
  <c r="O70" i="28"/>
  <c r="N70" i="28"/>
  <c r="M70" i="28"/>
  <c r="L70" i="28"/>
  <c r="K70" i="28"/>
  <c r="J70" i="28"/>
  <c r="I70" i="28"/>
  <c r="H70" i="28"/>
  <c r="G70" i="28"/>
  <c r="F70" i="28"/>
  <c r="E70" i="28"/>
  <c r="F68" i="28"/>
  <c r="F75" i="28" s="1"/>
  <c r="E68" i="28"/>
  <c r="E73" i="28" s="1"/>
  <c r="E69" i="28" s="1"/>
  <c r="Z65" i="28"/>
  <c r="Z63" i="28"/>
  <c r="Z61" i="28"/>
  <c r="Z59" i="28"/>
  <c r="Z57" i="28"/>
  <c r="Z55" i="28"/>
  <c r="Z53" i="28"/>
  <c r="Z51" i="28"/>
  <c r="Z49" i="28"/>
  <c r="Z46" i="28"/>
  <c r="Z44" i="28"/>
  <c r="Z42" i="28"/>
  <c r="Z40" i="28"/>
  <c r="Z38" i="28"/>
  <c r="Z36" i="28"/>
  <c r="Z34" i="28"/>
  <c r="Z32" i="28"/>
  <c r="Z30" i="28"/>
  <c r="Z27" i="28"/>
  <c r="Z25" i="28"/>
  <c r="Z23" i="28"/>
  <c r="Z21" i="28"/>
  <c r="Z19" i="28"/>
  <c r="Z17" i="28"/>
  <c r="Z15" i="28"/>
  <c r="Z13" i="28"/>
  <c r="Z11" i="28"/>
  <c r="I89" i="22"/>
  <c r="E68" i="22"/>
  <c r="Z70" i="28" l="1"/>
  <c r="Z165" i="28"/>
  <c r="F83" i="28"/>
  <c r="F73" i="28"/>
  <c r="F69" i="28" s="1"/>
  <c r="Z81" i="28"/>
  <c r="G157" i="28"/>
  <c r="E75" i="28"/>
  <c r="Z79" i="28"/>
  <c r="Z140" i="28"/>
  <c r="H157" i="28"/>
  <c r="I157" i="28" s="1"/>
  <c r="J157" i="28" s="1"/>
  <c r="K157" i="28" s="1"/>
  <c r="L157" i="28" s="1"/>
  <c r="M157" i="28" s="1"/>
  <c r="N157" i="28" s="1"/>
  <c r="O157" i="28" s="1"/>
  <c r="P157" i="28" s="1"/>
  <c r="Z146" i="28"/>
  <c r="Z148" i="28"/>
  <c r="Z150" i="28"/>
  <c r="F158" i="28"/>
  <c r="P158" i="28" l="1"/>
  <c r="Q159" i="28" s="1"/>
  <c r="Q157" i="28"/>
  <c r="G159" i="28"/>
  <c r="G158" i="28"/>
  <c r="F85" i="28"/>
  <c r="F86" i="28" s="1"/>
  <c r="E83" i="28"/>
  <c r="F161" i="28" l="1"/>
  <c r="F166" i="28" s="1"/>
  <c r="F92" i="28"/>
  <c r="F93" i="28" s="1"/>
  <c r="G89" i="28"/>
  <c r="G162" i="28" s="1"/>
  <c r="G68" i="28"/>
  <c r="Q158" i="28"/>
  <c r="R159" i="28" s="1"/>
  <c r="R157" i="28"/>
  <c r="Q89" i="28"/>
  <c r="Q162" i="28" s="1"/>
  <c r="Q68" i="28"/>
  <c r="E85" i="28"/>
  <c r="E86" i="28" s="1"/>
  <c r="E84" i="28"/>
  <c r="H158" i="28"/>
  <c r="H159" i="28"/>
  <c r="E92" i="28" l="1"/>
  <c r="E161" i="28"/>
  <c r="R158" i="28"/>
  <c r="S159" i="28" s="1"/>
  <c r="S157" i="28"/>
  <c r="R89" i="28"/>
  <c r="R162" i="28" s="1"/>
  <c r="R68" i="28"/>
  <c r="G73" i="28"/>
  <c r="G69" i="28" s="1"/>
  <c r="G75" i="28"/>
  <c r="H89" i="28"/>
  <c r="H162" i="28" s="1"/>
  <c r="H68" i="28"/>
  <c r="F84" i="28"/>
  <c r="I158" i="28"/>
  <c r="I159" i="28"/>
  <c r="Q73" i="28"/>
  <c r="Q69" i="28" s="1"/>
  <c r="Q75" i="28"/>
  <c r="Q83" i="28" s="1"/>
  <c r="F167" i="28"/>
  <c r="F168" i="28" s="1"/>
  <c r="X92" i="22"/>
  <c r="Y92" i="22"/>
  <c r="J159" i="28" l="1"/>
  <c r="J158" i="28"/>
  <c r="R75" i="28"/>
  <c r="R83" i="28" s="1"/>
  <c r="R73" i="28"/>
  <c r="R69" i="28" s="1"/>
  <c r="H73" i="28"/>
  <c r="H69" i="28" s="1"/>
  <c r="H75" i="28"/>
  <c r="H83" i="28" s="1"/>
  <c r="S68" i="28"/>
  <c r="S89" i="28"/>
  <c r="S162" i="28" s="1"/>
  <c r="Q85" i="28"/>
  <c r="Q86" i="28" s="1"/>
  <c r="E166" i="28"/>
  <c r="I89" i="28"/>
  <c r="I162" i="28" s="1"/>
  <c r="I68" i="28"/>
  <c r="G83" i="28"/>
  <c r="S158" i="28"/>
  <c r="T159" i="28" s="1"/>
  <c r="T157" i="28"/>
  <c r="E93" i="28"/>
  <c r="E97" i="28"/>
  <c r="F97" i="28" s="1"/>
  <c r="Q92" i="28" l="1"/>
  <c r="Q93" i="28" s="1"/>
  <c r="Q161" i="28"/>
  <c r="Q166" i="28" s="1"/>
  <c r="J89" i="28"/>
  <c r="J162" i="28" s="1"/>
  <c r="J68" i="28"/>
  <c r="I73" i="28"/>
  <c r="I69" i="28" s="1"/>
  <c r="I75" i="28"/>
  <c r="T89" i="28"/>
  <c r="T162" i="28" s="1"/>
  <c r="T68" i="28"/>
  <c r="E167" i="28"/>
  <c r="F94" i="28"/>
  <c r="E94" i="28"/>
  <c r="G85" i="28"/>
  <c r="G86" i="28" s="1"/>
  <c r="G84" i="28"/>
  <c r="S73" i="28"/>
  <c r="S69" i="28" s="1"/>
  <c r="S75" i="28"/>
  <c r="S83" i="28" s="1"/>
  <c r="R85" i="28"/>
  <c r="R86" i="28" s="1"/>
  <c r="T158" i="28"/>
  <c r="U159" i="28" s="1"/>
  <c r="U157" i="28"/>
  <c r="H85" i="28"/>
  <c r="H86" i="28" s="1"/>
  <c r="K159" i="28"/>
  <c r="K158" i="28"/>
  <c r="Q167" i="28" l="1"/>
  <c r="G161" i="28"/>
  <c r="G92" i="28"/>
  <c r="R161" i="28"/>
  <c r="R166" i="28" s="1"/>
  <c r="R92" i="28"/>
  <c r="R93" i="28" s="1"/>
  <c r="L158" i="28"/>
  <c r="L159" i="28"/>
  <c r="K89" i="28"/>
  <c r="K162" i="28" s="1"/>
  <c r="K68" i="28"/>
  <c r="U89" i="28"/>
  <c r="U162" i="28" s="1"/>
  <c r="U68" i="28"/>
  <c r="U158" i="28"/>
  <c r="V159" i="28" s="1"/>
  <c r="V157" i="28"/>
  <c r="J75" i="28"/>
  <c r="J83" i="28" s="1"/>
  <c r="J73" i="28"/>
  <c r="J69" i="28" s="1"/>
  <c r="I83" i="28"/>
  <c r="S86" i="28"/>
  <c r="S85" i="28"/>
  <c r="H92" i="28"/>
  <c r="H93" i="28" s="1"/>
  <c r="H161" i="28"/>
  <c r="H166" i="28" s="1"/>
  <c r="H167" i="28" s="1"/>
  <c r="H84" i="28"/>
  <c r="T73" i="28"/>
  <c r="T69" i="28" s="1"/>
  <c r="T75" i="28"/>
  <c r="T83" i="28" s="1"/>
  <c r="F90" i="22"/>
  <c r="G90" i="22"/>
  <c r="H90" i="22"/>
  <c r="I90" i="22"/>
  <c r="J90" i="22"/>
  <c r="K90" i="22"/>
  <c r="L90" i="22"/>
  <c r="M90" i="22"/>
  <c r="N90" i="22"/>
  <c r="O90" i="22"/>
  <c r="P90" i="22"/>
  <c r="Q90" i="22"/>
  <c r="R90" i="22"/>
  <c r="U163" i="22"/>
  <c r="V163" i="22"/>
  <c r="W163" i="22"/>
  <c r="U164" i="22"/>
  <c r="U156" i="22"/>
  <c r="V156" i="22"/>
  <c r="W156" i="22"/>
  <c r="T90" i="22"/>
  <c r="U90" i="22"/>
  <c r="V90" i="22"/>
  <c r="W90" i="22"/>
  <c r="S90" i="22"/>
  <c r="U79" i="22"/>
  <c r="U165" i="22" s="1"/>
  <c r="V79" i="22"/>
  <c r="V165" i="22" s="1"/>
  <c r="W79" i="22"/>
  <c r="W165" i="22" s="1"/>
  <c r="U80" i="22"/>
  <c r="V80" i="22"/>
  <c r="W80" i="22"/>
  <c r="U81" i="22"/>
  <c r="V81" i="22"/>
  <c r="W81" i="22"/>
  <c r="U70" i="22"/>
  <c r="V70" i="22"/>
  <c r="W70" i="22"/>
  <c r="U71" i="22"/>
  <c r="V71" i="22"/>
  <c r="W71" i="22"/>
  <c r="U74" i="22"/>
  <c r="V74" i="22"/>
  <c r="W74" i="22"/>
  <c r="I84" i="28" l="1"/>
  <c r="J84" i="28" s="1"/>
  <c r="S161" i="28"/>
  <c r="S166" i="28" s="1"/>
  <c r="S92" i="28"/>
  <c r="S93" i="28" s="1"/>
  <c r="V89" i="28"/>
  <c r="V162" i="28" s="1"/>
  <c r="V68" i="28"/>
  <c r="T85" i="28"/>
  <c r="T86" i="28" s="1"/>
  <c r="U73" i="28"/>
  <c r="U69" i="28" s="1"/>
  <c r="U75" i="28"/>
  <c r="U83" i="28" s="1"/>
  <c r="L89" i="28"/>
  <c r="L162" i="28" s="1"/>
  <c r="L68" i="28"/>
  <c r="R167" i="28"/>
  <c r="J85" i="28"/>
  <c r="J86" i="28" s="1"/>
  <c r="M158" i="28"/>
  <c r="M159" i="28"/>
  <c r="G93" i="28"/>
  <c r="G97" i="28"/>
  <c r="H97" i="28" s="1"/>
  <c r="I85" i="28"/>
  <c r="I86" i="28"/>
  <c r="V158" i="28"/>
  <c r="W159" i="28" s="1"/>
  <c r="W157" i="28"/>
  <c r="W158" i="28" s="1"/>
  <c r="K73" i="28"/>
  <c r="K69" i="28" s="1"/>
  <c r="K75" i="28"/>
  <c r="G166" i="28"/>
  <c r="V164" i="22"/>
  <c r="W164" i="22"/>
  <c r="T92" i="28" l="1"/>
  <c r="T93" i="28" s="1"/>
  <c r="T161" i="28"/>
  <c r="T166" i="28" s="1"/>
  <c r="T167" i="28" s="1"/>
  <c r="N159" i="28"/>
  <c r="N158" i="28"/>
  <c r="L73" i="28"/>
  <c r="L69" i="28" s="1"/>
  <c r="L75" i="28"/>
  <c r="L83" i="28" s="1"/>
  <c r="H94" i="28"/>
  <c r="G94" i="28"/>
  <c r="K83" i="28"/>
  <c r="V75" i="28"/>
  <c r="V83" i="28" s="1"/>
  <c r="V73" i="28"/>
  <c r="V69" i="28" s="1"/>
  <c r="I92" i="28"/>
  <c r="I97" i="28" s="1"/>
  <c r="J97" i="28" s="1"/>
  <c r="I161" i="28"/>
  <c r="J161" i="28"/>
  <c r="J166" i="28" s="1"/>
  <c r="J92" i="28"/>
  <c r="J93" i="28" s="1"/>
  <c r="G167" i="28"/>
  <c r="W89" i="28"/>
  <c r="W162" i="28" s="1"/>
  <c r="W68" i="28"/>
  <c r="M89" i="28"/>
  <c r="M162" i="28" s="1"/>
  <c r="M68" i="28"/>
  <c r="U85" i="28"/>
  <c r="U86" i="28" s="1"/>
  <c r="S167" i="28"/>
  <c r="U92" i="28" l="1"/>
  <c r="U93" i="28" s="1"/>
  <c r="U161" i="28"/>
  <c r="U166" i="28" s="1"/>
  <c r="U167" i="28" s="1"/>
  <c r="O159" i="28"/>
  <c r="O158" i="28"/>
  <c r="P159" i="28" s="1"/>
  <c r="J167" i="28"/>
  <c r="V85" i="28"/>
  <c r="V86" i="28" s="1"/>
  <c r="N89" i="28"/>
  <c r="N162" i="28" s="1"/>
  <c r="N68" i="28"/>
  <c r="W73" i="28"/>
  <c r="W69" i="28" s="1"/>
  <c r="W75" i="28"/>
  <c r="W83" i="28" s="1"/>
  <c r="I166" i="28"/>
  <c r="L85" i="28"/>
  <c r="L86" i="28" s="1"/>
  <c r="M73" i="28"/>
  <c r="M69" i="28" s="1"/>
  <c r="M75" i="28"/>
  <c r="G168" i="28"/>
  <c r="I93" i="28"/>
  <c r="K85" i="28"/>
  <c r="K86" i="28" s="1"/>
  <c r="K84" i="28"/>
  <c r="K161" i="28" l="1"/>
  <c r="K92" i="28"/>
  <c r="L92" i="28"/>
  <c r="L93" i="28" s="1"/>
  <c r="L161" i="28"/>
  <c r="L166" i="28" s="1"/>
  <c r="L167" i="28" s="1"/>
  <c r="W85" i="28"/>
  <c r="W86" i="28" s="1"/>
  <c r="H168" i="28"/>
  <c r="O89" i="28"/>
  <c r="O162" i="28" s="1"/>
  <c r="O68" i="28"/>
  <c r="Z159" i="28"/>
  <c r="W99" i="28" s="1"/>
  <c r="W100" i="28" s="1"/>
  <c r="M83" i="28"/>
  <c r="N75" i="28"/>
  <c r="N83" i="28" s="1"/>
  <c r="N73" i="28"/>
  <c r="N69" i="28" s="1"/>
  <c r="I167" i="28"/>
  <c r="V161" i="28"/>
  <c r="V166" i="28" s="1"/>
  <c r="V92" i="28"/>
  <c r="V93" i="28" s="1"/>
  <c r="L84" i="28"/>
  <c r="M84" i="28" s="1"/>
  <c r="I94" i="28"/>
  <c r="J94" i="28"/>
  <c r="P89" i="28"/>
  <c r="P162" i="28" s="1"/>
  <c r="P68" i="28"/>
  <c r="W161" i="28" l="1"/>
  <c r="W166" i="28" s="1"/>
  <c r="W92" i="28"/>
  <c r="W93" i="28" s="1"/>
  <c r="N84" i="28"/>
  <c r="I168" i="28"/>
  <c r="J168" i="28" s="1"/>
  <c r="Z162" i="28"/>
  <c r="N85" i="28"/>
  <c r="N86" i="28" s="1"/>
  <c r="M85" i="28"/>
  <c r="M86" i="28" s="1"/>
  <c r="K93" i="28"/>
  <c r="K97" i="28"/>
  <c r="L97" i="28" s="1"/>
  <c r="O73" i="28"/>
  <c r="O69" i="28" s="1"/>
  <c r="Z69" i="28" s="1"/>
  <c r="O75" i="28"/>
  <c r="O83" i="28" s="1"/>
  <c r="Z68" i="28"/>
  <c r="P73" i="28"/>
  <c r="P69" i="28" s="1"/>
  <c r="P75" i="28"/>
  <c r="V167" i="28"/>
  <c r="K166" i="28"/>
  <c r="M92" i="28" l="1"/>
  <c r="M161" i="28"/>
  <c r="N161" i="28"/>
  <c r="N166" i="28" s="1"/>
  <c r="N92" i="28"/>
  <c r="N93" i="28" s="1"/>
  <c r="W167" i="28"/>
  <c r="O85" i="28"/>
  <c r="O86" i="28" s="1"/>
  <c r="P83" i="28"/>
  <c r="Z75" i="28"/>
  <c r="O84" i="28"/>
  <c r="K167" i="28"/>
  <c r="M97" i="28"/>
  <c r="K94" i="28"/>
  <c r="L94" i="28"/>
  <c r="P84" i="28" l="1"/>
  <c r="Q84" i="28" s="1"/>
  <c r="R84" i="28" s="1"/>
  <c r="S84" i="28" s="1"/>
  <c r="T84" i="28" s="1"/>
  <c r="U84" i="28" s="1"/>
  <c r="V84" i="28" s="1"/>
  <c r="W84" i="28" s="1"/>
  <c r="Z84" i="28" s="1"/>
  <c r="O161" i="28"/>
  <c r="O166" i="28" s="1"/>
  <c r="O92" i="28"/>
  <c r="O93" i="28" s="1"/>
  <c r="K168" i="28"/>
  <c r="L168" i="28" s="1"/>
  <c r="N167" i="28"/>
  <c r="N97" i="28"/>
  <c r="M166" i="28"/>
  <c r="P85" i="28"/>
  <c r="P86" i="28" s="1"/>
  <c r="Z83" i="28"/>
  <c r="M93" i="28"/>
  <c r="O97" i="28" l="1"/>
  <c r="P92" i="28"/>
  <c r="P97" i="28" s="1"/>
  <c r="Q97" i="28" s="1"/>
  <c r="R97" i="28" s="1"/>
  <c r="S97" i="28" s="1"/>
  <c r="T97" i="28" s="1"/>
  <c r="U97" i="28" s="1"/>
  <c r="V97" i="28" s="1"/>
  <c r="W97" i="28" s="1"/>
  <c r="P161" i="28"/>
  <c r="M167" i="28"/>
  <c r="M168" i="28" s="1"/>
  <c r="M94" i="28"/>
  <c r="N94" i="28"/>
  <c r="O94" i="28"/>
  <c r="N168" i="28"/>
  <c r="O167" i="28"/>
  <c r="P166" i="28" l="1"/>
  <c r="Z161" i="28"/>
  <c r="O168" i="28"/>
  <c r="P93" i="28"/>
  <c r="Z92" i="28"/>
  <c r="Z93" i="28" l="1"/>
  <c r="T94" i="28"/>
  <c r="S94" i="28"/>
  <c r="P94" i="28"/>
  <c r="R94" i="28"/>
  <c r="U94" i="28"/>
  <c r="Q94" i="28"/>
  <c r="Y94" i="28"/>
  <c r="W94" i="28"/>
  <c r="Z102" i="28" s="1"/>
  <c r="V94" i="28"/>
  <c r="X94" i="28"/>
  <c r="P167" i="28"/>
  <c r="Z166" i="28"/>
  <c r="P168" i="28" l="1"/>
  <c r="Q168" i="28" s="1"/>
  <c r="R168" i="28" s="1"/>
  <c r="S168" i="28" s="1"/>
  <c r="T168" i="28" s="1"/>
  <c r="U168" i="28" s="1"/>
  <c r="V168" i="28" s="1"/>
  <c r="W168" i="28" s="1"/>
  <c r="Z168" i="28" s="1"/>
  <c r="Z167" i="28"/>
  <c r="F163" i="22" l="1"/>
  <c r="G163" i="22"/>
  <c r="H163" i="22"/>
  <c r="I163" i="22"/>
  <c r="J163" i="22"/>
  <c r="K163" i="22"/>
  <c r="L163" i="22"/>
  <c r="M163" i="22"/>
  <c r="N163" i="22"/>
  <c r="O163" i="22"/>
  <c r="P163" i="22"/>
  <c r="Q163" i="22"/>
  <c r="R163" i="22"/>
  <c r="S163" i="22"/>
  <c r="T163" i="22"/>
  <c r="F164" i="22"/>
  <c r="G164" i="22"/>
  <c r="H164" i="22"/>
  <c r="I164" i="22"/>
  <c r="J164" i="22"/>
  <c r="K164" i="22"/>
  <c r="L164" i="22"/>
  <c r="M164" i="22"/>
  <c r="N164" i="22"/>
  <c r="O164" i="22"/>
  <c r="P164" i="22"/>
  <c r="Q164" i="22"/>
  <c r="R164" i="22"/>
  <c r="S164" i="22"/>
  <c r="T164" i="22"/>
  <c r="E164" i="22"/>
  <c r="E163" i="22"/>
  <c r="E162" i="22"/>
  <c r="F95" i="22"/>
  <c r="G95" i="22" s="1"/>
  <c r="H95" i="22" s="1"/>
  <c r="I95" i="22" s="1"/>
  <c r="J95" i="22" s="1"/>
  <c r="K95" i="22" s="1"/>
  <c r="L95" i="22" s="1"/>
  <c r="M95" i="22" s="1"/>
  <c r="N95" i="22" s="1"/>
  <c r="O95" i="22" s="1"/>
  <c r="P95" i="22" s="1"/>
  <c r="Q95" i="22" s="1"/>
  <c r="R95" i="22" s="1"/>
  <c r="S95" i="22" s="1"/>
  <c r="T95" i="22" s="1"/>
  <c r="U95" i="22" s="1"/>
  <c r="V95" i="22" s="1"/>
  <c r="W95" i="22" s="1"/>
  <c r="E89" i="22"/>
  <c r="F156" i="22"/>
  <c r="G156" i="22"/>
  <c r="H156" i="22"/>
  <c r="I156" i="22"/>
  <c r="J156" i="22"/>
  <c r="K156" i="22"/>
  <c r="L156" i="22"/>
  <c r="M156" i="22"/>
  <c r="N156" i="22"/>
  <c r="O156" i="22"/>
  <c r="P156" i="22"/>
  <c r="Q156" i="22"/>
  <c r="R156" i="22"/>
  <c r="S156" i="22"/>
  <c r="T156" i="22"/>
  <c r="E156" i="22"/>
  <c r="E157" i="22" s="1"/>
  <c r="E158" i="22" s="1"/>
  <c r="F157" i="22" l="1"/>
  <c r="Z163" i="22"/>
  <c r="Z156" i="22"/>
  <c r="Z164" i="22"/>
  <c r="F158" i="22"/>
  <c r="F159" i="22"/>
  <c r="F68" i="22" s="1"/>
  <c r="G157" i="22"/>
  <c r="H157" i="22" s="1"/>
  <c r="I157" i="22" s="1"/>
  <c r="J157" i="22" s="1"/>
  <c r="K157" i="22" s="1"/>
  <c r="L157" i="22" s="1"/>
  <c r="M157" i="22" s="1"/>
  <c r="N157" i="22" s="1"/>
  <c r="O157" i="22" s="1"/>
  <c r="P157" i="22" s="1"/>
  <c r="P158" i="22" s="1"/>
  <c r="Q159" i="22" l="1"/>
  <c r="Q89" i="22" s="1"/>
  <c r="F89" i="22"/>
  <c r="Q157" i="22"/>
  <c r="Q158" i="22" s="1"/>
  <c r="G158" i="22"/>
  <c r="G159" i="22"/>
  <c r="G68" i="22" l="1"/>
  <c r="Q68" i="22"/>
  <c r="Q162" i="22"/>
  <c r="R159" i="22"/>
  <c r="F162" i="22"/>
  <c r="R157" i="22"/>
  <c r="S157" i="22" s="1"/>
  <c r="H159" i="22"/>
  <c r="H158" i="22"/>
  <c r="G89" i="22"/>
  <c r="H68" i="22" l="1"/>
  <c r="R158" i="22"/>
  <c r="S159" i="22" s="1"/>
  <c r="G162" i="22"/>
  <c r="R89" i="22"/>
  <c r="R68" i="22"/>
  <c r="I159" i="22"/>
  <c r="I68" i="22" s="1"/>
  <c r="I75" i="22" s="1"/>
  <c r="I158" i="22"/>
  <c r="H89" i="22"/>
  <c r="T157" i="22"/>
  <c r="S158" i="22"/>
  <c r="S89" i="22" l="1"/>
  <c r="S68" i="22"/>
  <c r="R162" i="22"/>
  <c r="T159" i="22"/>
  <c r="H162" i="22"/>
  <c r="T158" i="22"/>
  <c r="U157" i="22"/>
  <c r="S162" i="22"/>
  <c r="J159" i="22"/>
  <c r="J158" i="22"/>
  <c r="J68" i="22" l="1"/>
  <c r="T68" i="22"/>
  <c r="T89" i="22"/>
  <c r="U158" i="22"/>
  <c r="V157" i="22"/>
  <c r="U159" i="22"/>
  <c r="I162" i="22"/>
  <c r="K159" i="22"/>
  <c r="K68" i="22" s="1"/>
  <c r="K158" i="22"/>
  <c r="J89" i="22"/>
  <c r="T162" i="22" l="1"/>
  <c r="J162" i="22"/>
  <c r="W157" i="22"/>
  <c r="W158" i="22" s="1"/>
  <c r="V158" i="22"/>
  <c r="V159" i="22"/>
  <c r="U68" i="22"/>
  <c r="U89" i="22"/>
  <c r="L159" i="22"/>
  <c r="L158" i="22"/>
  <c r="K89" i="22"/>
  <c r="L68" i="22" l="1"/>
  <c r="K162" i="22"/>
  <c r="U73" i="22"/>
  <c r="U75" i="22"/>
  <c r="V68" i="22"/>
  <c r="V89" i="22"/>
  <c r="U162" i="22"/>
  <c r="W159" i="22"/>
  <c r="M159" i="22"/>
  <c r="M158" i="22"/>
  <c r="L89" i="22"/>
  <c r="M68" i="22" l="1"/>
  <c r="W68" i="22"/>
  <c r="W89" i="22"/>
  <c r="V162" i="22"/>
  <c r="U69" i="22"/>
  <c r="L162" i="22"/>
  <c r="V73" i="22"/>
  <c r="V75" i="22"/>
  <c r="U83" i="22"/>
  <c r="U85" i="22" s="1"/>
  <c r="U86" i="22" s="1"/>
  <c r="U92" i="22" s="1"/>
  <c r="N159" i="22"/>
  <c r="N158" i="22"/>
  <c r="M89" i="22"/>
  <c r="N68" i="22" l="1"/>
  <c r="W162" i="22"/>
  <c r="M162" i="22"/>
  <c r="U161" i="22"/>
  <c r="U166" i="22" s="1"/>
  <c r="V83" i="22"/>
  <c r="V69" i="22"/>
  <c r="W75" i="22"/>
  <c r="W73" i="22"/>
  <c r="O159" i="22"/>
  <c r="O158" i="22"/>
  <c r="N89" i="22"/>
  <c r="O68" i="22" l="1"/>
  <c r="W69" i="22"/>
  <c r="V85" i="22"/>
  <c r="V86" i="22" s="1"/>
  <c r="V92" i="22" s="1"/>
  <c r="P159" i="22"/>
  <c r="U167" i="22"/>
  <c r="U93" i="22"/>
  <c r="W83" i="22"/>
  <c r="N162" i="22"/>
  <c r="O89" i="22"/>
  <c r="P89" i="22" l="1"/>
  <c r="P68" i="22"/>
  <c r="W85" i="22"/>
  <c r="P162" i="22"/>
  <c r="Z159" i="22"/>
  <c r="V93" i="22"/>
  <c r="V161" i="22"/>
  <c r="V166" i="22" s="1"/>
  <c r="O162" i="22"/>
  <c r="W86" i="22" l="1"/>
  <c r="Z162" i="22"/>
  <c r="V167" i="22"/>
  <c r="Z77" i="22"/>
  <c r="Z65" i="22"/>
  <c r="Z63" i="22"/>
  <c r="Z61" i="22"/>
  <c r="Z59" i="22"/>
  <c r="Z57" i="22"/>
  <c r="Z55" i="22"/>
  <c r="Z53" i="22"/>
  <c r="Z51" i="22"/>
  <c r="Z49" i="22"/>
  <c r="Z46" i="22"/>
  <c r="Z44" i="22"/>
  <c r="Z42" i="22"/>
  <c r="Z40" i="22"/>
  <c r="Z38" i="22"/>
  <c r="Z36" i="22"/>
  <c r="Z34" i="22"/>
  <c r="Z32" i="22"/>
  <c r="Z30" i="22"/>
  <c r="Z27" i="22"/>
  <c r="Z25" i="22"/>
  <c r="Z23" i="22"/>
  <c r="Z21" i="22"/>
  <c r="Z19" i="22"/>
  <c r="Z17" i="22"/>
  <c r="Z15" i="22"/>
  <c r="Z13" i="22"/>
  <c r="Z11" i="22"/>
  <c r="D5" i="22"/>
  <c r="W92" i="22" l="1"/>
  <c r="W161" i="22"/>
  <c r="W166" i="22" s="1"/>
  <c r="W99" i="22"/>
  <c r="W167" i="22" l="1"/>
  <c r="W93" i="22"/>
  <c r="W100" i="22"/>
  <c r="G150" i="22" l="1"/>
  <c r="T148" i="22"/>
  <c r="S148" i="22"/>
  <c r="R148" i="22"/>
  <c r="Q148" i="22"/>
  <c r="P148" i="22"/>
  <c r="O148" i="22"/>
  <c r="N148" i="22"/>
  <c r="M148" i="22"/>
  <c r="L148" i="22"/>
  <c r="K148" i="22"/>
  <c r="J148" i="22"/>
  <c r="I148" i="22"/>
  <c r="H148" i="22"/>
  <c r="G148" i="22"/>
  <c r="F148" i="22"/>
  <c r="E148" i="22"/>
  <c r="T146" i="22"/>
  <c r="S146" i="22"/>
  <c r="R146" i="22"/>
  <c r="Q146" i="22"/>
  <c r="P146" i="22"/>
  <c r="O146" i="22"/>
  <c r="N146" i="22"/>
  <c r="M146" i="22"/>
  <c r="L146" i="22"/>
  <c r="K146" i="22"/>
  <c r="J146" i="22"/>
  <c r="I146" i="22"/>
  <c r="H146" i="22"/>
  <c r="G146" i="22"/>
  <c r="F146" i="22"/>
  <c r="E146" i="22"/>
  <c r="T144" i="22"/>
  <c r="S144" i="22"/>
  <c r="R144" i="22"/>
  <c r="Q144" i="22"/>
  <c r="P144" i="22"/>
  <c r="O144" i="22"/>
  <c r="N144" i="22"/>
  <c r="M144" i="22"/>
  <c r="L144" i="22"/>
  <c r="K144" i="22"/>
  <c r="J144" i="22"/>
  <c r="I144" i="22"/>
  <c r="H144" i="22"/>
  <c r="G144" i="22"/>
  <c r="F144" i="22"/>
  <c r="E144" i="22"/>
  <c r="T142" i="22"/>
  <c r="S142" i="22"/>
  <c r="R142" i="22"/>
  <c r="Q142" i="22"/>
  <c r="P142" i="22"/>
  <c r="O142" i="22"/>
  <c r="N142" i="22"/>
  <c r="M142" i="22"/>
  <c r="L142" i="22"/>
  <c r="K142" i="22"/>
  <c r="J142" i="22"/>
  <c r="I142" i="22"/>
  <c r="H142" i="22"/>
  <c r="G142" i="22"/>
  <c r="F142" i="22"/>
  <c r="E142" i="22"/>
  <c r="T140" i="22"/>
  <c r="S140" i="22"/>
  <c r="R140" i="22"/>
  <c r="Q140" i="22"/>
  <c r="P140" i="22"/>
  <c r="O140" i="22"/>
  <c r="N140" i="22"/>
  <c r="M140" i="22"/>
  <c r="L140" i="22"/>
  <c r="K140" i="22"/>
  <c r="J140" i="22"/>
  <c r="I140" i="22"/>
  <c r="H140" i="22"/>
  <c r="G140" i="22"/>
  <c r="F140" i="22"/>
  <c r="E140" i="22"/>
  <c r="T138" i="22"/>
  <c r="S138" i="22"/>
  <c r="R138" i="22"/>
  <c r="Q138" i="22"/>
  <c r="P138" i="22"/>
  <c r="O138" i="22"/>
  <c r="N138" i="22"/>
  <c r="M138" i="22"/>
  <c r="L138" i="22"/>
  <c r="K138" i="22"/>
  <c r="J138" i="22"/>
  <c r="I138" i="22"/>
  <c r="H138" i="22"/>
  <c r="G138" i="22"/>
  <c r="F138" i="22"/>
  <c r="E138" i="22"/>
  <c r="T81" i="22"/>
  <c r="S81" i="22"/>
  <c r="R81" i="22"/>
  <c r="Q81" i="22"/>
  <c r="P81" i="22"/>
  <c r="R80" i="22"/>
  <c r="R79" i="22"/>
  <c r="R165" i="22" s="1"/>
  <c r="T74" i="22"/>
  <c r="S74" i="22"/>
  <c r="R74" i="22"/>
  <c r="Q74" i="22"/>
  <c r="P74" i="22"/>
  <c r="O74" i="22"/>
  <c r="N74" i="22"/>
  <c r="M74" i="22"/>
  <c r="L74" i="22"/>
  <c r="K74" i="22"/>
  <c r="J74" i="22"/>
  <c r="I74" i="22"/>
  <c r="H74" i="22"/>
  <c r="G74" i="22"/>
  <c r="T71" i="22"/>
  <c r="S71" i="22"/>
  <c r="R71" i="22"/>
  <c r="Q71" i="22"/>
  <c r="P71" i="22"/>
  <c r="O71" i="22"/>
  <c r="N71" i="22"/>
  <c r="M71" i="22"/>
  <c r="L71" i="22"/>
  <c r="K71" i="22"/>
  <c r="J71" i="22"/>
  <c r="I71" i="22"/>
  <c r="H71" i="22"/>
  <c r="G71" i="22"/>
  <c r="F71" i="22"/>
  <c r="E71" i="22"/>
  <c r="T70" i="22"/>
  <c r="S70" i="22"/>
  <c r="R70" i="22"/>
  <c r="Q70" i="22"/>
  <c r="P70" i="22"/>
  <c r="O70" i="22"/>
  <c r="N70" i="22"/>
  <c r="M70" i="22"/>
  <c r="L70" i="22"/>
  <c r="K70" i="22"/>
  <c r="J70" i="22"/>
  <c r="I70" i="22"/>
  <c r="H70" i="22"/>
  <c r="G70" i="22"/>
  <c r="F70" i="22"/>
  <c r="E70" i="22"/>
  <c r="O81" i="22"/>
  <c r="N81" i="22"/>
  <c r="L81" i="22"/>
  <c r="J81" i="22"/>
  <c r="G81" i="22"/>
  <c r="F81" i="22"/>
  <c r="T150" i="22"/>
  <c r="S150" i="22"/>
  <c r="Q79" i="22"/>
  <c r="Q165" i="22" s="1"/>
  <c r="P80" i="22"/>
  <c r="O80" i="22"/>
  <c r="L150" i="22"/>
  <c r="H80" i="22"/>
  <c r="G80" i="22"/>
  <c r="Z70" i="22" l="1"/>
  <c r="Z71" i="22"/>
  <c r="F80" i="22"/>
  <c r="F150" i="22"/>
  <c r="AC102" i="22"/>
  <c r="K81" i="22"/>
  <c r="J150" i="22"/>
  <c r="J79" i="22"/>
  <c r="J165" i="22" s="1"/>
  <c r="J80" i="22"/>
  <c r="R150" i="22"/>
  <c r="N80" i="22"/>
  <c r="N150" i="22"/>
  <c r="M81" i="22"/>
  <c r="I80" i="22"/>
  <c r="O150" i="22"/>
  <c r="I79" i="22"/>
  <c r="Q80" i="22"/>
  <c r="Z140" i="22"/>
  <c r="Z146" i="22"/>
  <c r="K79" i="22"/>
  <c r="K165" i="22" s="1"/>
  <c r="H81" i="22"/>
  <c r="M150" i="22"/>
  <c r="Z142" i="22"/>
  <c r="Z148" i="22"/>
  <c r="E150" i="22"/>
  <c r="Z138" i="22"/>
  <c r="Z144" i="22"/>
  <c r="R75" i="22"/>
  <c r="H73" i="22"/>
  <c r="H75" i="22"/>
  <c r="I73" i="22"/>
  <c r="P73" i="22"/>
  <c r="P75" i="22"/>
  <c r="L79" i="22"/>
  <c r="L165" i="22" s="1"/>
  <c r="T79" i="22"/>
  <c r="T165" i="22" s="1"/>
  <c r="K80" i="22"/>
  <c r="S80" i="22"/>
  <c r="H150" i="22"/>
  <c r="P150" i="22"/>
  <c r="R73" i="22"/>
  <c r="E79" i="22"/>
  <c r="E165" i="22" s="1"/>
  <c r="M79" i="22"/>
  <c r="M165" i="22" s="1"/>
  <c r="L80" i="22"/>
  <c r="T80" i="22"/>
  <c r="I150" i="22"/>
  <c r="Q150" i="22"/>
  <c r="S79" i="22"/>
  <c r="S165" i="22" s="1"/>
  <c r="F79" i="22"/>
  <c r="F165" i="22" s="1"/>
  <c r="N79" i="22"/>
  <c r="N165" i="22" s="1"/>
  <c r="E80" i="22"/>
  <c r="M80" i="22"/>
  <c r="G79" i="22"/>
  <c r="G165" i="22" s="1"/>
  <c r="O79" i="22"/>
  <c r="O165" i="22" s="1"/>
  <c r="E81" i="22"/>
  <c r="AC101" i="22"/>
  <c r="K150" i="22"/>
  <c r="E74" i="22"/>
  <c r="H79" i="22"/>
  <c r="H165" i="22" s="1"/>
  <c r="P79" i="22"/>
  <c r="P165" i="22" s="1"/>
  <c r="I81" i="22"/>
  <c r="F74" i="22"/>
  <c r="I165" i="22" l="1"/>
  <c r="Z165" i="22" s="1"/>
  <c r="Z74" i="22"/>
  <c r="R69" i="22"/>
  <c r="J75" i="22"/>
  <c r="J73" i="22"/>
  <c r="P69" i="22"/>
  <c r="H69" i="22"/>
  <c r="Z80" i="22"/>
  <c r="Z68" i="22"/>
  <c r="I69" i="22"/>
  <c r="Z79" i="22"/>
  <c r="Z81" i="22"/>
  <c r="R83" i="22"/>
  <c r="AC103" i="22"/>
  <c r="Z150" i="22"/>
  <c r="S75" i="22"/>
  <c r="S73" i="22"/>
  <c r="P83" i="22"/>
  <c r="M75" i="22"/>
  <c r="M73" i="22"/>
  <c r="T75" i="22"/>
  <c r="T73" i="22"/>
  <c r="L75" i="22"/>
  <c r="L73" i="22"/>
  <c r="O75" i="22"/>
  <c r="O73" i="22"/>
  <c r="K75" i="22"/>
  <c r="K73" i="22"/>
  <c r="I83" i="22"/>
  <c r="G75" i="22"/>
  <c r="G73" i="22"/>
  <c r="E75" i="22"/>
  <c r="E73" i="22"/>
  <c r="Q75" i="22"/>
  <c r="Q73" i="22"/>
  <c r="H83" i="22"/>
  <c r="N73" i="22"/>
  <c r="N75" i="22"/>
  <c r="F73" i="22"/>
  <c r="F75" i="22"/>
  <c r="H85" i="22" l="1"/>
  <c r="H86" i="22" s="1"/>
  <c r="P85" i="22"/>
  <c r="P86" i="22" s="1"/>
  <c r="I85" i="22"/>
  <c r="I86" i="22" s="1"/>
  <c r="R85" i="22"/>
  <c r="R86" i="22" s="1"/>
  <c r="J83" i="22"/>
  <c r="K69" i="22"/>
  <c r="S69" i="22"/>
  <c r="N69" i="22"/>
  <c r="J69" i="22"/>
  <c r="M69" i="22"/>
  <c r="O69" i="22"/>
  <c r="L69" i="22"/>
  <c r="E69" i="22"/>
  <c r="G69" i="22"/>
  <c r="F69" i="22"/>
  <c r="Q69" i="22"/>
  <c r="T69" i="22"/>
  <c r="Z75" i="22"/>
  <c r="T83" i="22"/>
  <c r="M83" i="22"/>
  <c r="Q83" i="22"/>
  <c r="K83" i="22"/>
  <c r="E83" i="22"/>
  <c r="F83" i="22"/>
  <c r="O83" i="22"/>
  <c r="G83" i="22"/>
  <c r="N83" i="22"/>
  <c r="L83" i="22"/>
  <c r="S83" i="22"/>
  <c r="R161" i="22" l="1"/>
  <c r="R166" i="22" s="1"/>
  <c r="R92" i="22"/>
  <c r="P161" i="22"/>
  <c r="P166" i="22" s="1"/>
  <c r="P92" i="22"/>
  <c r="I161" i="22"/>
  <c r="I166" i="22" s="1"/>
  <c r="I92" i="22"/>
  <c r="H161" i="22"/>
  <c r="H166" i="22" s="1"/>
  <c r="H92" i="22"/>
  <c r="K85" i="22"/>
  <c r="K86" i="22" s="1"/>
  <c r="L85" i="22"/>
  <c r="L86" i="22" s="1"/>
  <c r="M85" i="22"/>
  <c r="M86" i="22" s="1"/>
  <c r="G85" i="22"/>
  <c r="F85" i="22"/>
  <c r="N85" i="22"/>
  <c r="E85" i="22"/>
  <c r="E86" i="22" s="1"/>
  <c r="O85" i="22"/>
  <c r="O86" i="22" s="1"/>
  <c r="Q85" i="22"/>
  <c r="J85" i="22"/>
  <c r="J86" i="22" s="1"/>
  <c r="T85" i="22"/>
  <c r="S85" i="22"/>
  <c r="Z69" i="22"/>
  <c r="Z83" i="22"/>
  <c r="E84" i="22"/>
  <c r="M161" i="22" l="1"/>
  <c r="M166" i="22" s="1"/>
  <c r="M92" i="22"/>
  <c r="O161" i="22"/>
  <c r="O166" i="22" s="1"/>
  <c r="O92" i="22"/>
  <c r="L161" i="22"/>
  <c r="L166" i="22" s="1"/>
  <c r="L92" i="22"/>
  <c r="E161" i="22"/>
  <c r="E166" i="22" s="1"/>
  <c r="E92" i="22"/>
  <c r="K161" i="22"/>
  <c r="K166" i="22" s="1"/>
  <c r="K92" i="22"/>
  <c r="J161" i="22"/>
  <c r="J166" i="22" s="1"/>
  <c r="J92" i="22"/>
  <c r="G86" i="22"/>
  <c r="Q86" i="22"/>
  <c r="Q92" i="22" s="1"/>
  <c r="N86" i="22"/>
  <c r="N92" i="22" s="1"/>
  <c r="F86" i="22"/>
  <c r="F92" i="22" s="1"/>
  <c r="T86" i="22"/>
  <c r="T92" i="22" s="1"/>
  <c r="S86" i="22"/>
  <c r="S92" i="22" s="1"/>
  <c r="F84" i="22"/>
  <c r="E167" i="22" l="1"/>
  <c r="G161" i="22"/>
  <c r="G166" i="22" s="1"/>
  <c r="G92" i="22"/>
  <c r="N161" i="22"/>
  <c r="N166" i="22" s="1"/>
  <c r="Q161" i="22"/>
  <c r="Q166" i="22" s="1"/>
  <c r="F161" i="22"/>
  <c r="F166" i="22" s="1"/>
  <c r="F167" i="22" s="1"/>
  <c r="F168" i="22" s="1"/>
  <c r="S161" i="22"/>
  <c r="T161" i="22"/>
  <c r="T166" i="22" s="1"/>
  <c r="F93" i="22"/>
  <c r="E93" i="22"/>
  <c r="E97" i="22"/>
  <c r="G84" i="22"/>
  <c r="G167" i="22" l="1"/>
  <c r="G168" i="22"/>
  <c r="Z161" i="22"/>
  <c r="S166" i="22"/>
  <c r="G93" i="22"/>
  <c r="E94" i="22"/>
  <c r="F94" i="22"/>
  <c r="F97" i="22"/>
  <c r="H84" i="22"/>
  <c r="H167" i="22" s="1"/>
  <c r="H168" i="22" l="1"/>
  <c r="Z166" i="22"/>
  <c r="G94" i="22"/>
  <c r="H93" i="22"/>
  <c r="G97" i="22"/>
  <c r="I84" i="22"/>
  <c r="I167" i="22" s="1"/>
  <c r="I168" i="22" l="1"/>
  <c r="I93" i="22"/>
  <c r="H94" i="22"/>
  <c r="H97" i="22"/>
  <c r="J84" i="22"/>
  <c r="J167" i="22" s="1"/>
  <c r="J168" i="22" l="1"/>
  <c r="I94" i="22"/>
  <c r="J93" i="22"/>
  <c r="I97" i="22"/>
  <c r="K84" i="22"/>
  <c r="K167" i="22" s="1"/>
  <c r="K168" i="22" l="1"/>
  <c r="J94" i="22"/>
  <c r="K93" i="22"/>
  <c r="J97" i="22"/>
  <c r="L84" i="22"/>
  <c r="L167" i="22" s="1"/>
  <c r="L168" i="22" l="1"/>
  <c r="L93" i="22"/>
  <c r="L94" i="22" s="1"/>
  <c r="K94" i="22"/>
  <c r="K97" i="22"/>
  <c r="M84" i="22"/>
  <c r="M167" i="22" s="1"/>
  <c r="M168" i="22" l="1"/>
  <c r="M93" i="22"/>
  <c r="L97" i="22"/>
  <c r="N84" i="22"/>
  <c r="N167" i="22" s="1"/>
  <c r="N168" i="22" l="1"/>
  <c r="N93" i="22"/>
  <c r="M94" i="22"/>
  <c r="M97" i="22"/>
  <c r="O84" i="22"/>
  <c r="O167" i="22" s="1"/>
  <c r="O168" i="22" l="1"/>
  <c r="N94" i="22"/>
  <c r="O93" i="22"/>
  <c r="N97" i="22"/>
  <c r="P84" i="22"/>
  <c r="P167" i="22" s="1"/>
  <c r="P168" i="22" l="1"/>
  <c r="P93" i="22"/>
  <c r="O94" i="22"/>
  <c r="O97" i="22"/>
  <c r="Q84" i="22"/>
  <c r="Q167" i="22" s="1"/>
  <c r="Q168" i="22" s="1"/>
  <c r="Q93" i="22" l="1"/>
  <c r="P94" i="22"/>
  <c r="P97" i="22"/>
  <c r="R84" i="22"/>
  <c r="R167" i="22" s="1"/>
  <c r="R168" i="22" s="1"/>
  <c r="Q94" i="22" l="1"/>
  <c r="R93" i="22"/>
  <c r="Q97" i="22"/>
  <c r="R97" i="22" s="1"/>
  <c r="S84" i="22"/>
  <c r="S167" i="22" s="1"/>
  <c r="S168" i="22" l="1"/>
  <c r="R94" i="22"/>
  <c r="S93" i="22"/>
  <c r="T84" i="22"/>
  <c r="T167" i="22" l="1"/>
  <c r="Z167" i="22" s="1"/>
  <c r="U84" i="22"/>
  <c r="V84" i="22" s="1"/>
  <c r="W84" i="22" s="1"/>
  <c r="T93" i="22"/>
  <c r="Z92" i="22"/>
  <c r="S94" i="22"/>
  <c r="S97" i="22"/>
  <c r="Y94" i="22" l="1"/>
  <c r="X94" i="22"/>
  <c r="T168" i="22"/>
  <c r="U94" i="22"/>
  <c r="V94" i="22"/>
  <c r="W94" i="22"/>
  <c r="Z93" i="22"/>
  <c r="T94" i="22"/>
  <c r="T97" i="22"/>
  <c r="Z102" i="22" l="1"/>
  <c r="U168" i="22"/>
  <c r="V168" i="22" s="1"/>
  <c r="W168" i="22" s="1"/>
  <c r="U97" i="22"/>
  <c r="Z168" i="22" l="1"/>
  <c r="V97" i="22"/>
  <c r="W97" i="22" l="1"/>
  <c r="Z84" i="22"/>
</calcChain>
</file>

<file path=xl/sharedStrings.xml><?xml version="1.0" encoding="utf-8"?>
<sst xmlns="http://schemas.openxmlformats.org/spreadsheetml/2006/main" count="402" uniqueCount="104">
  <si>
    <t>years</t>
  </si>
  <si>
    <t>Idle share</t>
  </si>
  <si>
    <t>Gross margin</t>
  </si>
  <si>
    <t>SG&amp;A</t>
  </si>
  <si>
    <t>R&amp;D</t>
  </si>
  <si>
    <t>Yield loss</t>
  </si>
  <si>
    <t>Premises</t>
  </si>
  <si>
    <t>kEur</t>
  </si>
  <si>
    <t xml:space="preserve">Total </t>
  </si>
  <si>
    <t>unit</t>
  </si>
  <si>
    <t>Input fields</t>
  </si>
  <si>
    <t>SG&amp;A (Selling, general and administrative expenses)</t>
  </si>
  <si>
    <t>Unused capacity share valid for average line profile</t>
  </si>
  <si>
    <t>Cashflow</t>
  </si>
  <si>
    <t>a) Feasibility studies, costs of obtaining the permissions required</t>
  </si>
  <si>
    <r>
      <rPr>
        <sz val="11"/>
        <rFont val="Calibri"/>
        <family val="2"/>
      </rPr>
      <t xml:space="preserve">     →</t>
    </r>
    <r>
      <rPr>
        <sz val="12.65"/>
        <rFont val="Calibri"/>
        <family val="2"/>
      </rPr>
      <t xml:space="preserve"> </t>
    </r>
    <r>
      <rPr>
        <sz val="11"/>
        <rFont val="Calibri"/>
        <family val="2"/>
        <scheme val="minor"/>
      </rPr>
      <t>Depreciation of buildings</t>
    </r>
  </si>
  <si>
    <r>
      <rPr>
        <sz val="11"/>
        <rFont val="Calibri"/>
        <family val="2"/>
      </rPr>
      <t xml:space="preserve">        →</t>
    </r>
    <r>
      <rPr>
        <sz val="12.65"/>
        <rFont val="Calibri"/>
        <family val="2"/>
      </rPr>
      <t xml:space="preserve"> </t>
    </r>
    <r>
      <rPr>
        <sz val="11"/>
        <rFont val="Calibri"/>
        <family val="2"/>
        <scheme val="minor"/>
      </rPr>
      <t>Depreciation of buildings</t>
    </r>
  </si>
  <si>
    <r>
      <rPr>
        <sz val="11"/>
        <color theme="1"/>
        <rFont val="Calibri"/>
        <family val="2"/>
      </rPr>
      <t xml:space="preserve">    aa) </t>
    </r>
    <r>
      <rPr>
        <sz val="11"/>
        <color theme="1"/>
        <rFont val="Calibri"/>
        <family val="2"/>
        <scheme val="minor"/>
      </rPr>
      <t>Feasibility studies, costs of obtaining the permissions required</t>
    </r>
  </si>
  <si>
    <t xml:space="preserve">     → direct</t>
  </si>
  <si>
    <t xml:space="preserve">     → indirect</t>
  </si>
  <si>
    <t>%</t>
  </si>
  <si>
    <t>Company:</t>
  </si>
  <si>
    <t>Project:</t>
  </si>
  <si>
    <t>Date:</t>
  </si>
  <si>
    <t xml:space="preserve">     → Depreciation of equipment</t>
  </si>
  <si>
    <t>b) Costs of instruments / equipment</t>
  </si>
  <si>
    <r>
      <rPr>
        <sz val="11"/>
        <rFont val="Calibri"/>
        <family val="2"/>
      </rPr>
      <t xml:space="preserve">     → </t>
    </r>
    <r>
      <rPr>
        <sz val="11"/>
        <rFont val="Calibri"/>
        <family val="2"/>
        <scheme val="minor"/>
      </rPr>
      <t>Depreciation of instruments / equipment</t>
    </r>
  </si>
  <si>
    <t xml:space="preserve">    bb) Costs of instruments / equipment</t>
  </si>
  <si>
    <r>
      <rPr>
        <sz val="11"/>
        <rFont val="Calibri"/>
        <family val="2"/>
      </rPr>
      <t xml:space="preserve">        → </t>
    </r>
    <r>
      <rPr>
        <sz val="11"/>
        <rFont val="Calibri"/>
        <family val="2"/>
        <scheme val="minor"/>
      </rPr>
      <t>Depreciation of instruments / equipment</t>
    </r>
  </si>
  <si>
    <t xml:space="preserve">    cc) Costs of acquisition / construction of buildings</t>
  </si>
  <si>
    <t>d) Costs of materials / supplies</t>
  </si>
  <si>
    <t xml:space="preserve">    dd) Costs of materials / supplies</t>
  </si>
  <si>
    <t>Sales / Revenue</t>
  </si>
  <si>
    <t>Depreciation of equipment</t>
  </si>
  <si>
    <t>Depreciation of buildings</t>
  </si>
  <si>
    <t>Materials</t>
  </si>
  <si>
    <t>Patents</t>
  </si>
  <si>
    <t xml:space="preserve">    ee) Costs for patents / intangible assets / contractual research</t>
  </si>
  <si>
    <t xml:space="preserve">    ff)  Personnel / administrative costs including overheads</t>
  </si>
  <si>
    <t>Personnel</t>
  </si>
  <si>
    <t>Reflecting performance losses at start of industrial production with high innovative character (learning curve); physical or partial wafer scrap; [(personnel + material cost) x yield loss %]</t>
  </si>
  <si>
    <r>
      <t xml:space="preserve">[Total costs </t>
    </r>
    <r>
      <rPr>
        <sz val="11"/>
        <rFont val="Calibri"/>
        <family val="2"/>
      </rPr>
      <t>÷</t>
    </r>
    <r>
      <rPr>
        <sz val="11"/>
        <rFont val="Calibri"/>
        <family val="2"/>
        <scheme val="minor"/>
      </rPr>
      <t xml:space="preserve"> (1 - Gross margin) x (1 - Idle share)]</t>
    </r>
  </si>
  <si>
    <t>[Sales and Revenue - Total costs + Depreciation of instruments and equipment - Costs of  instruments and equipment]</t>
  </si>
  <si>
    <t>[Sales and Revenue - Total costs]</t>
  </si>
  <si>
    <t>Feasibility studies, permissions</t>
  </si>
  <si>
    <t>Total costs</t>
  </si>
  <si>
    <t>Cum. Cashflow</t>
  </si>
  <si>
    <t>NPV (net present value)</t>
  </si>
  <si>
    <t>Cum. EBIT</t>
  </si>
  <si>
    <t>EBIT (earnings before interest and taxes)</t>
  </si>
  <si>
    <t>SG&amp;A (selling, general and administrative expenses)</t>
  </si>
  <si>
    <t>R&amp;D (research and development)</t>
  </si>
  <si>
    <t>WACC (weighted average cost of capital )</t>
  </si>
  <si>
    <t>Cashflow discounted by WACC (weighted average cost of capital)</t>
  </si>
  <si>
    <t xml:space="preserve">     → Depreciation of buildings</t>
  </si>
  <si>
    <t>CoS (cost of sales)</t>
  </si>
  <si>
    <t>Costs for R&amp;D</t>
  </si>
  <si>
    <t>f) Personnel / administrative costs including overheads</t>
  </si>
  <si>
    <t>e) Costs for patents / intangible assets / contractual research</t>
  </si>
  <si>
    <t>c) Costs of acquisition / construction of buildings</t>
  </si>
  <si>
    <r>
      <t xml:space="preserve">g) In case of a project of </t>
    </r>
    <r>
      <rPr>
        <b/>
        <sz val="11"/>
        <color theme="1"/>
        <rFont val="Calibri"/>
        <family val="2"/>
        <scheme val="minor"/>
      </rPr>
      <t>first industrial deployment:</t>
    </r>
  </si>
  <si>
    <t>h) Other costs / yield loss</t>
  </si>
  <si>
    <t xml:space="preserve">    hh) Other costs / yield loss</t>
  </si>
  <si>
    <t>Sum of depreciation, personnel costs, material costs and other costs and yield loss; all manufacturing related costs</t>
  </si>
  <si>
    <t>Sum based on CoS for all adminstrative costs (efforts for marketing and sales, factory planning, supply chain, IT, Finance and all other administrative efforts) [cost of sales x SG&amp;A %]</t>
  </si>
  <si>
    <t>Depreciation</t>
  </si>
  <si>
    <r>
      <t xml:space="preserve">Costs for R&amp;D </t>
    </r>
    <r>
      <rPr>
        <b/>
        <sz val="1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first industrial deployment </t>
    </r>
    <r>
      <rPr>
        <b/>
        <u/>
        <sz val="11"/>
        <color theme="1"/>
        <rFont val="Calibri"/>
        <family val="2"/>
        <scheme val="minor"/>
      </rPr>
      <t>cumulated</t>
    </r>
  </si>
  <si>
    <r>
      <t>Annual costs and sales</t>
    </r>
    <r>
      <rPr>
        <sz val="14"/>
        <color theme="1"/>
        <rFont val="Calibri"/>
        <family val="2"/>
        <scheme val="minor"/>
      </rPr>
      <t xml:space="preserve"> (R&amp;D and first industrial deployment cumulated)</t>
    </r>
  </si>
  <si>
    <t>R&amp;D costs for improving already established processes, products and services to increase yield and stability and meet customer-specific demands  [cost of sales x indirect R&amp;D %]</t>
  </si>
  <si>
    <t>Sum of direct and indirect R&amp;D costs</t>
  </si>
  <si>
    <r>
      <t>Costs going directly into development of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new processes, products and services [sum of Cost for R&amp;D a - h]</t>
    </r>
  </si>
  <si>
    <t>Delta Working Capital</t>
  </si>
  <si>
    <t>Recurring Capex (Maintenance, etc)</t>
  </si>
  <si>
    <t>Costs for mass production / commercialisation (after FID)</t>
  </si>
  <si>
    <t>Grant</t>
  </si>
  <si>
    <t>Mio Eur</t>
  </si>
  <si>
    <t xml:space="preserve">      - of which Grant for R&amp;D activities</t>
  </si>
  <si>
    <t xml:space="preserve">      - of which Grant for FID activities</t>
  </si>
  <si>
    <t>Discounted value of Terminal value all investments</t>
  </si>
  <si>
    <t>Terminal value all investments</t>
  </si>
  <si>
    <t>Funding Gap</t>
  </si>
  <si>
    <t>1) Basic Scenario Gen 3</t>
  </si>
  <si>
    <t>FID Eligible costs (depreciation)</t>
  </si>
  <si>
    <t>R&amp;D Eligible costs (depreciation)</t>
  </si>
  <si>
    <t>M€</t>
  </si>
  <si>
    <t>Project (till end of FID phase)</t>
  </si>
  <si>
    <t>TOTAL Eligible costs (depreciation)</t>
  </si>
  <si>
    <t>Discounted Cashflow</t>
  </si>
  <si>
    <t>Taxes</t>
  </si>
  <si>
    <t xml:space="preserve">Earnings after taxes </t>
  </si>
  <si>
    <t xml:space="preserve">Tax rate </t>
  </si>
  <si>
    <t xml:space="preserve">Recurring capex </t>
  </si>
  <si>
    <t>Cumulated recurring capex</t>
  </si>
  <si>
    <t>Cum recur capex to be depreciated</t>
  </si>
  <si>
    <t xml:space="preserve">Depreciation </t>
  </si>
  <si>
    <r>
      <rPr>
        <sz val="11"/>
        <rFont val="Calibri"/>
        <family val="2"/>
      </rPr>
      <t xml:space="preserve">        → </t>
    </r>
    <r>
      <rPr>
        <sz val="11"/>
        <rFont val="Calibri"/>
        <family val="2"/>
        <scheme val="minor"/>
      </rPr>
      <t>Depreciation of recurring capex</t>
    </r>
  </si>
  <si>
    <t>Calculation of time at mid periods</t>
  </si>
  <si>
    <t xml:space="preserve">Results after tax </t>
  </si>
  <si>
    <t>Capex</t>
  </si>
  <si>
    <t xml:space="preserve">Working capital </t>
  </si>
  <si>
    <t xml:space="preserve">grants </t>
  </si>
  <si>
    <t>Cash flows</t>
  </si>
  <si>
    <t>test</t>
  </si>
  <si>
    <t>Tes 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</si>
</sst>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_ ;[Red]\-#,##0\ "/>
    <numFmt numFmtId="165" formatCode="0_ ;[Red]\-0\ "/>
    <numFmt numFmtId="166" formatCode="0.0%"/>
    <numFmt numFmtId="167" formatCode="#,##0.0_ ;[Red]\-#,##0.0\ "/>
    <numFmt numFmtId="168" formatCode="#,##0.00_ ;[Red]\-#,##0.00\ "/>
    <numFmt numFmtId="169" formatCode="#,##0.0000_ ;[Red]\-#,##0.0000\ "/>
    <numFmt numFmtId="170" formatCode="#,##0.000_ ;[Red]\-#,##0.000\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2.65"/>
      <name val="Calibri"/>
      <family val="2"/>
    </font>
    <font>
      <sz val="11"/>
      <color theme="1"/>
      <name val="Calibri"/>
      <family val="2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BCB9B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195">
    <xf numFmtId="0" fontId="0" fillId="0" borderId="0" xfId="0"/>
    <xf numFmtId="0" fontId="0" fillId="0" borderId="0" xfId="0" applyBorder="1"/>
    <xf numFmtId="0" fontId="0" fillId="0" borderId="0" xfId="0" applyAlignment="1">
      <alignment vertical="center"/>
    </xf>
    <xf numFmtId="0" fontId="3" fillId="0" borderId="0" xfId="0" applyFont="1" applyBorder="1" applyAlignment="1">
      <alignment horizontal="left"/>
    </xf>
    <xf numFmtId="38" fontId="0" fillId="0" borderId="0" xfId="0" applyNumberFormat="1"/>
    <xf numFmtId="38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Continuous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9" fontId="0" fillId="0" borderId="0" xfId="1" applyFont="1" applyAlignment="1">
      <alignment horizontal="left"/>
    </xf>
    <xf numFmtId="0" fontId="0" fillId="0" borderId="6" xfId="0" applyBorder="1" applyAlignment="1">
      <alignment horizontal="center" vertical="center"/>
    </xf>
    <xf numFmtId="38" fontId="2" fillId="0" borderId="6" xfId="0" applyNumberFormat="1" applyFont="1" applyBorder="1" applyAlignment="1">
      <alignment horizontal="right" vertical="center"/>
    </xf>
    <xf numFmtId="165" fontId="0" fillId="0" borderId="4" xfId="0" applyNumberFormat="1" applyBorder="1" applyAlignment="1">
      <alignment horizontal="right" vertical="center"/>
    </xf>
    <xf numFmtId="0" fontId="0" fillId="4" borderId="6" xfId="0" applyFill="1" applyBorder="1" applyAlignment="1">
      <alignment vertical="center"/>
    </xf>
    <xf numFmtId="0" fontId="0" fillId="4" borderId="6" xfId="0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9" fontId="0" fillId="0" borderId="0" xfId="1" applyFont="1" applyBorder="1"/>
    <xf numFmtId="38" fontId="0" fillId="0" borderId="0" xfId="0" applyNumberFormat="1" applyBorder="1"/>
    <xf numFmtId="164" fontId="3" fillId="0" borderId="0" xfId="0" applyNumberFormat="1" applyFont="1" applyBorder="1"/>
    <xf numFmtId="0" fontId="6" fillId="0" borderId="0" xfId="0" applyFont="1" applyBorder="1" applyAlignment="1">
      <alignment horizontal="right"/>
    </xf>
    <xf numFmtId="0" fontId="3" fillId="0" borderId="5" xfId="0" applyFont="1" applyBorder="1" applyAlignment="1">
      <alignment vertical="center"/>
    </xf>
    <xf numFmtId="0" fontId="0" fillId="0" borderId="0" xfId="0" applyFill="1" applyBorder="1" applyAlignment="1">
      <alignment wrapText="1"/>
    </xf>
    <xf numFmtId="0" fontId="0" fillId="0" borderId="0" xfId="0" applyFill="1"/>
    <xf numFmtId="0" fontId="7" fillId="6" borderId="2" xfId="0" applyFont="1" applyFill="1" applyBorder="1" applyAlignment="1">
      <alignment horizontal="center" vertical="center"/>
    </xf>
    <xf numFmtId="164" fontId="7" fillId="6" borderId="2" xfId="0" applyNumberFormat="1" applyFont="1" applyFill="1" applyBorder="1" applyAlignment="1">
      <alignment vertical="center"/>
    </xf>
    <xf numFmtId="164" fontId="7" fillId="6" borderId="1" xfId="0" applyNumberFormat="1" applyFont="1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Fill="1" applyBorder="1" applyAlignment="1">
      <alignment horizontal="center"/>
    </xf>
    <xf numFmtId="9" fontId="3" fillId="0" borderId="6" xfId="1" applyFont="1" applyFill="1" applyBorder="1" applyAlignment="1">
      <alignment horizontal="center"/>
    </xf>
    <xf numFmtId="0" fontId="4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38" fontId="0" fillId="0" borderId="15" xfId="0" applyNumberFormat="1" applyBorder="1"/>
    <xf numFmtId="164" fontId="3" fillId="0" borderId="15" xfId="0" applyNumberFormat="1" applyFont="1" applyBorder="1"/>
    <xf numFmtId="0" fontId="0" fillId="0" borderId="15" xfId="0" applyBorder="1"/>
    <xf numFmtId="0" fontId="3" fillId="0" borderId="16" xfId="0" applyFont="1" applyFill="1" applyBorder="1" applyAlignment="1">
      <alignment horizontal="left"/>
    </xf>
    <xf numFmtId="0" fontId="0" fillId="0" borderId="18" xfId="0" applyBorder="1"/>
    <xf numFmtId="0" fontId="0" fillId="0" borderId="19" xfId="0" applyBorder="1"/>
    <xf numFmtId="0" fontId="12" fillId="0" borderId="0" xfId="0" applyFont="1"/>
    <xf numFmtId="0" fontId="12" fillId="0" borderId="0" xfId="0" applyFont="1" applyBorder="1"/>
    <xf numFmtId="0" fontId="12" fillId="0" borderId="0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left"/>
    </xf>
    <xf numFmtId="0" fontId="13" fillId="0" borderId="10" xfId="0" applyFont="1" applyFill="1" applyBorder="1"/>
    <xf numFmtId="0" fontId="3" fillId="0" borderId="14" xfId="0" applyFont="1" applyBorder="1" applyAlignment="1">
      <alignment horizontal="left"/>
    </xf>
    <xf numFmtId="0" fontId="3" fillId="0" borderId="14" xfId="0" applyFont="1" applyFill="1" applyBorder="1" applyAlignment="1">
      <alignment horizontal="left"/>
    </xf>
    <xf numFmtId="0" fontId="3" fillId="0" borderId="14" xfId="0" applyFont="1" applyBorder="1"/>
    <xf numFmtId="0" fontId="11" fillId="0" borderId="0" xfId="0" applyFont="1" applyFill="1" applyBorder="1"/>
    <xf numFmtId="0" fontId="2" fillId="2" borderId="2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4" fillId="0" borderId="12" xfId="0" applyFont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Border="1"/>
    <xf numFmtId="0" fontId="3" fillId="0" borderId="18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13" fillId="0" borderId="20" xfId="0" applyFont="1" applyFill="1" applyBorder="1"/>
    <xf numFmtId="0" fontId="0" fillId="0" borderId="0" xfId="0" applyFill="1" applyBorder="1"/>
    <xf numFmtId="0" fontId="3" fillId="0" borderId="0" xfId="0" applyFont="1" applyBorder="1" applyAlignment="1"/>
    <xf numFmtId="0" fontId="3" fillId="0" borderId="0" xfId="0" applyFont="1" applyFill="1" applyBorder="1"/>
    <xf numFmtId="164" fontId="3" fillId="0" borderId="7" xfId="0" applyNumberFormat="1" applyFont="1" applyFill="1" applyBorder="1" applyAlignment="1">
      <alignment vertical="center"/>
    </xf>
    <xf numFmtId="0" fontId="3" fillId="0" borderId="18" xfId="0" applyFont="1" applyBorder="1"/>
    <xf numFmtId="0" fontId="5" fillId="0" borderId="0" xfId="0" applyFont="1" applyBorder="1" applyAlignment="1">
      <alignment horizontal="left" vertical="center"/>
    </xf>
    <xf numFmtId="0" fontId="0" fillId="7" borderId="6" xfId="0" applyFill="1" applyBorder="1" applyAlignment="1">
      <alignment vertical="center"/>
    </xf>
    <xf numFmtId="0" fontId="0" fillId="7" borderId="6" xfId="0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2" fillId="6" borderId="21" xfId="0" applyFont="1" applyFill="1" applyBorder="1" applyAlignment="1">
      <alignment vertical="center"/>
    </xf>
    <xf numFmtId="0" fontId="2" fillId="8" borderId="5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0" fillId="8" borderId="4" xfId="0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7" fillId="6" borderId="21" xfId="0" applyFon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0" fillId="3" borderId="6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Border="1"/>
    <xf numFmtId="0" fontId="0" fillId="3" borderId="5" xfId="0" applyFont="1" applyFill="1" applyBorder="1" applyAlignment="1">
      <alignment vertical="center"/>
    </xf>
    <xf numFmtId="0" fontId="0" fillId="3" borderId="8" xfId="0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8" xfId="0" applyFont="1" applyFill="1" applyBorder="1" applyAlignment="1">
      <alignment vertical="center"/>
    </xf>
    <xf numFmtId="0" fontId="0" fillId="4" borderId="6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9" fontId="0" fillId="0" borderId="6" xfId="1" applyFont="1" applyFill="1" applyBorder="1" applyAlignment="1">
      <alignment horizontal="center"/>
    </xf>
    <xf numFmtId="9" fontId="0" fillId="0" borderId="6" xfId="0" applyNumberFormat="1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/>
    <xf numFmtId="0" fontId="0" fillId="0" borderId="0" xfId="0" applyFont="1" applyFill="1" applyBorder="1"/>
    <xf numFmtId="164" fontId="0" fillId="0" borderId="0" xfId="0" applyNumberFormat="1" applyAlignment="1">
      <alignment vertical="center"/>
    </xf>
    <xf numFmtId="164" fontId="2" fillId="0" borderId="6" xfId="0" applyNumberFormat="1" applyFont="1" applyBorder="1" applyAlignment="1">
      <alignment vertical="center"/>
    </xf>
    <xf numFmtId="164" fontId="0" fillId="7" borderId="4" xfId="0" applyNumberFormat="1" applyFill="1" applyBorder="1" applyAlignment="1">
      <alignment vertical="center"/>
    </xf>
    <xf numFmtId="164" fontId="0" fillId="7" borderId="5" xfId="0" applyNumberFormat="1" applyFill="1" applyBorder="1" applyAlignment="1">
      <alignment vertical="center"/>
    </xf>
    <xf numFmtId="164" fontId="0" fillId="5" borderId="4" xfId="0" applyNumberFormat="1" applyFill="1" applyBorder="1" applyAlignment="1">
      <alignment vertical="center"/>
    </xf>
    <xf numFmtId="166" fontId="0" fillId="0" borderId="0" xfId="0" applyNumberFormat="1" applyAlignment="1">
      <alignment vertical="center"/>
    </xf>
    <xf numFmtId="0" fontId="12" fillId="5" borderId="9" xfId="0" applyFont="1" applyFill="1" applyBorder="1" applyAlignment="1">
      <alignment horizontal="left" wrapText="1"/>
    </xf>
    <xf numFmtId="14" fontId="12" fillId="5" borderId="9" xfId="0" applyNumberFormat="1" applyFont="1" applyFill="1" applyBorder="1" applyAlignment="1">
      <alignment horizontal="left"/>
    </xf>
    <xf numFmtId="164" fontId="0" fillId="0" borderId="4" xfId="0" applyNumberFormat="1" applyFill="1" applyBorder="1" applyAlignment="1">
      <alignment vertical="center"/>
    </xf>
    <xf numFmtId="0" fontId="0" fillId="9" borderId="8" xfId="0" applyFill="1" applyBorder="1" applyAlignment="1">
      <alignment vertical="center"/>
    </xf>
    <xf numFmtId="165" fontId="0" fillId="0" borderId="23" xfId="0" applyNumberFormat="1" applyBorder="1" applyAlignment="1">
      <alignment horizontal="right" vertical="center"/>
    </xf>
    <xf numFmtId="164" fontId="0" fillId="0" borderId="24" xfId="0" applyNumberFormat="1" applyBorder="1" applyAlignment="1">
      <alignment vertical="center"/>
    </xf>
    <xf numFmtId="0" fontId="0" fillId="8" borderId="23" xfId="0" applyFill="1" applyBorder="1" applyAlignment="1">
      <alignment vertical="center"/>
    </xf>
    <xf numFmtId="164" fontId="0" fillId="0" borderId="23" xfId="0" applyNumberFormat="1" applyFill="1" applyBorder="1" applyAlignment="1">
      <alignment vertical="center"/>
    </xf>
    <xf numFmtId="9" fontId="0" fillId="0" borderId="8" xfId="0" applyNumberFormat="1" applyFont="1" applyFill="1" applyBorder="1" applyAlignment="1">
      <alignment vertical="center"/>
    </xf>
    <xf numFmtId="167" fontId="0" fillId="5" borderId="4" xfId="0" applyNumberFormat="1" applyFill="1" applyBorder="1" applyAlignment="1">
      <alignment vertical="center"/>
    </xf>
    <xf numFmtId="167" fontId="0" fillId="0" borderId="4" xfId="0" applyNumberFormat="1" applyFill="1" applyBorder="1" applyAlignment="1">
      <alignment vertical="center"/>
    </xf>
    <xf numFmtId="167" fontId="2" fillId="6" borderId="2" xfId="0" applyNumberFormat="1" applyFont="1" applyFill="1" applyBorder="1" applyAlignment="1">
      <alignment vertical="center"/>
    </xf>
    <xf numFmtId="167" fontId="2" fillId="2" borderId="2" xfId="0" applyNumberFormat="1" applyFont="1" applyFill="1" applyBorder="1" applyAlignment="1">
      <alignment vertical="center"/>
    </xf>
    <xf numFmtId="167" fontId="0" fillId="3" borderId="5" xfId="0" applyNumberFormat="1" applyFill="1" applyBorder="1" applyAlignment="1">
      <alignment vertical="center"/>
    </xf>
    <xf numFmtId="0" fontId="7" fillId="9" borderId="0" xfId="0" applyFont="1" applyFill="1" applyBorder="1" applyAlignment="1">
      <alignment vertical="center"/>
    </xf>
    <xf numFmtId="0" fontId="7" fillId="9" borderId="0" xfId="0" applyFont="1" applyFill="1" applyBorder="1" applyAlignment="1">
      <alignment horizontal="center" vertical="center"/>
    </xf>
    <xf numFmtId="167" fontId="7" fillId="9" borderId="0" xfId="0" applyNumberFormat="1" applyFont="1" applyFill="1" applyBorder="1" applyAlignment="1">
      <alignment vertical="center"/>
    </xf>
    <xf numFmtId="164" fontId="2" fillId="0" borderId="8" xfId="0" applyNumberFormat="1" applyFont="1" applyBorder="1" applyAlignment="1">
      <alignment vertical="center"/>
    </xf>
    <xf numFmtId="0" fontId="7" fillId="10" borderId="9" xfId="0" applyFont="1" applyFill="1" applyBorder="1" applyAlignment="1">
      <alignment vertical="center"/>
    </xf>
    <xf numFmtId="0" fontId="0" fillId="10" borderId="9" xfId="0" applyFill="1" applyBorder="1" applyAlignment="1">
      <alignment horizontal="center" vertical="center"/>
    </xf>
    <xf numFmtId="167" fontId="7" fillId="10" borderId="9" xfId="0" applyNumberFormat="1" applyFont="1" applyFill="1" applyBorder="1" applyAlignment="1">
      <alignment vertical="center"/>
    </xf>
    <xf numFmtId="167" fontId="0" fillId="4" borderId="5" xfId="0" applyNumberFormat="1" applyFont="1" applyFill="1" applyBorder="1" applyAlignment="1">
      <alignment vertical="center"/>
    </xf>
    <xf numFmtId="167" fontId="0" fillId="4" borderId="4" xfId="0" applyNumberFormat="1" applyFill="1" applyBorder="1" applyAlignment="1">
      <alignment vertical="center"/>
    </xf>
    <xf numFmtId="167" fontId="0" fillId="4" borderId="4" xfId="0" applyNumberFormat="1" applyFont="1" applyFill="1" applyBorder="1" applyAlignment="1">
      <alignment vertical="center"/>
    </xf>
    <xf numFmtId="0" fontId="15" fillId="0" borderId="0" xfId="0" applyFont="1" applyBorder="1"/>
    <xf numFmtId="0" fontId="2" fillId="11" borderId="6" xfId="2" applyFont="1" applyFill="1" applyBorder="1" applyAlignment="1">
      <alignment vertical="center"/>
    </xf>
    <xf numFmtId="9" fontId="1" fillId="11" borderId="6" xfId="2" applyNumberFormat="1" applyFill="1" applyBorder="1" applyAlignment="1">
      <alignment vertical="center"/>
    </xf>
    <xf numFmtId="0" fontId="1" fillId="11" borderId="6" xfId="2" applyFont="1" applyFill="1" applyBorder="1" applyAlignment="1">
      <alignment horizontal="center" vertical="center"/>
    </xf>
    <xf numFmtId="0" fontId="2" fillId="11" borderId="6" xfId="2" quotePrefix="1" applyFont="1" applyFill="1" applyBorder="1" applyAlignment="1">
      <alignment vertical="center"/>
    </xf>
    <xf numFmtId="167" fontId="7" fillId="6" borderId="1" xfId="0" applyNumberFormat="1" applyFont="1" applyFill="1" applyBorder="1" applyAlignment="1">
      <alignment vertical="center"/>
    </xf>
    <xf numFmtId="167" fontId="0" fillId="0" borderId="0" xfId="0" applyNumberFormat="1" applyAlignment="1">
      <alignment vertical="center"/>
    </xf>
    <xf numFmtId="169" fontId="16" fillId="6" borderId="1" xfId="0" applyNumberFormat="1" applyFont="1" applyFill="1" applyBorder="1" applyAlignment="1">
      <alignment vertical="center"/>
    </xf>
    <xf numFmtId="164" fontId="2" fillId="0" borderId="0" xfId="0" applyNumberFormat="1" applyFont="1"/>
    <xf numFmtId="0" fontId="2" fillId="0" borderId="0" xfId="0" applyFont="1"/>
    <xf numFmtId="165" fontId="0" fillId="12" borderId="4" xfId="0" applyNumberFormat="1" applyFill="1" applyBorder="1" applyAlignment="1">
      <alignment horizontal="right" vertical="center"/>
    </xf>
    <xf numFmtId="164" fontId="0" fillId="12" borderId="0" xfId="0" applyNumberFormat="1" applyFill="1" applyAlignment="1">
      <alignment vertical="center"/>
    </xf>
    <xf numFmtId="167" fontId="0" fillId="12" borderId="4" xfId="0" applyNumberFormat="1" applyFill="1" applyBorder="1" applyAlignment="1">
      <alignment vertical="center"/>
    </xf>
    <xf numFmtId="167" fontId="0" fillId="12" borderId="0" xfId="0" applyNumberFormat="1" applyFill="1" applyAlignment="1">
      <alignment vertical="center"/>
    </xf>
    <xf numFmtId="0" fontId="12" fillId="12" borderId="0" xfId="0" applyFont="1" applyFill="1" applyBorder="1" applyAlignment="1">
      <alignment horizontal="center"/>
    </xf>
    <xf numFmtId="0" fontId="12" fillId="12" borderId="0" xfId="0" applyFont="1" applyFill="1"/>
    <xf numFmtId="0" fontId="12" fillId="12" borderId="0" xfId="0" applyFont="1" applyFill="1" applyBorder="1" applyAlignment="1">
      <alignment horizontal="left"/>
    </xf>
    <xf numFmtId="0" fontId="2" fillId="6" borderId="0" xfId="0" applyFont="1" applyFill="1" applyAlignment="1">
      <alignment horizontal="right"/>
    </xf>
    <xf numFmtId="164" fontId="2" fillId="6" borderId="0" xfId="0" applyNumberFormat="1" applyFont="1" applyFill="1"/>
    <xf numFmtId="0" fontId="2" fillId="6" borderId="0" xfId="0" applyFont="1" applyFill="1"/>
    <xf numFmtId="167" fontId="0" fillId="3" borderId="4" xfId="0" applyNumberFormat="1" applyFill="1" applyBorder="1" applyAlignment="1">
      <alignment vertical="center"/>
    </xf>
    <xf numFmtId="167" fontId="2" fillId="2" borderId="1" xfId="0" applyNumberFormat="1" applyFont="1" applyFill="1" applyBorder="1" applyAlignment="1">
      <alignment vertical="center"/>
    </xf>
    <xf numFmtId="164" fontId="0" fillId="12" borderId="25" xfId="0" applyNumberFormat="1" applyFill="1" applyBorder="1" applyAlignment="1">
      <alignment vertical="center"/>
    </xf>
    <xf numFmtId="164" fontId="0" fillId="12" borderId="0" xfId="0" applyNumberFormat="1" applyFill="1" applyBorder="1" applyAlignment="1">
      <alignment vertical="center"/>
    </xf>
    <xf numFmtId="167" fontId="0" fillId="12" borderId="0" xfId="0" applyNumberFormat="1" applyFill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6" fontId="0" fillId="0" borderId="0" xfId="0" applyNumberFormat="1" applyBorder="1" applyAlignment="1">
      <alignment vertical="center"/>
    </xf>
    <xf numFmtId="38" fontId="0" fillId="0" borderId="0" xfId="0" applyNumberFormat="1" applyBorder="1" applyAlignment="1">
      <alignment vertical="center"/>
    </xf>
    <xf numFmtId="9" fontId="0" fillId="0" borderId="5" xfId="0" applyNumberFormat="1" applyFont="1" applyFill="1" applyBorder="1" applyAlignment="1">
      <alignment vertical="center"/>
    </xf>
    <xf numFmtId="166" fontId="2" fillId="11" borderId="6" xfId="2" applyNumberFormat="1" applyFont="1" applyFill="1" applyBorder="1" applyAlignment="1">
      <alignment vertical="center"/>
    </xf>
    <xf numFmtId="9" fontId="2" fillId="4" borderId="6" xfId="0" applyNumberFormat="1" applyFont="1" applyFill="1" applyBorder="1" applyAlignment="1">
      <alignment vertical="center"/>
    </xf>
    <xf numFmtId="170" fontId="0" fillId="0" borderId="0" xfId="0" applyNumberFormat="1" applyAlignment="1">
      <alignment vertical="center"/>
    </xf>
    <xf numFmtId="167" fontId="2" fillId="0" borderId="6" xfId="0" applyNumberFormat="1" applyFont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0" fillId="0" borderId="26" xfId="0" applyBorder="1"/>
    <xf numFmtId="167" fontId="0" fillId="5" borderId="4" xfId="0" applyNumberFormat="1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170" fontId="16" fillId="6" borderId="0" xfId="0" applyNumberFormat="1" applyFont="1" applyFill="1" applyBorder="1" applyAlignment="1">
      <alignment vertical="center"/>
    </xf>
    <xf numFmtId="9" fontId="0" fillId="0" borderId="0" xfId="0" applyNumberFormat="1" applyFont="1" applyFill="1" applyBorder="1" applyAlignment="1">
      <alignment vertical="center"/>
    </xf>
    <xf numFmtId="10" fontId="3" fillId="0" borderId="17" xfId="0" applyNumberFormat="1" applyFont="1" applyFill="1" applyBorder="1" applyAlignment="1">
      <alignment vertical="center"/>
    </xf>
    <xf numFmtId="2" fontId="0" fillId="0" borderId="0" xfId="0" applyNumberFormat="1"/>
    <xf numFmtId="164" fontId="16" fillId="6" borderId="1" xfId="0" applyNumberFormat="1" applyFont="1" applyFill="1" applyBorder="1" applyAlignment="1">
      <alignment vertical="center"/>
    </xf>
    <xf numFmtId="167" fontId="0" fillId="0" borderId="0" xfId="0" applyNumberFormat="1"/>
    <xf numFmtId="167" fontId="1" fillId="11" borderId="5" xfId="2" applyNumberFormat="1" applyFont="1" applyFill="1" applyBorder="1" applyAlignment="1">
      <alignment vertical="center"/>
    </xf>
    <xf numFmtId="167" fontId="1" fillId="11" borderId="4" xfId="2" applyNumberFormat="1" applyFont="1" applyFill="1" applyBorder="1" applyAlignment="1">
      <alignment vertical="center"/>
    </xf>
    <xf numFmtId="167" fontId="0" fillId="12" borderId="5" xfId="0" applyNumberFormat="1" applyFill="1" applyBorder="1" applyAlignment="1">
      <alignment vertical="center"/>
    </xf>
    <xf numFmtId="167" fontId="0" fillId="7" borderId="4" xfId="0" applyNumberFormat="1" applyFill="1" applyBorder="1" applyAlignment="1">
      <alignment vertical="center"/>
    </xf>
    <xf numFmtId="167" fontId="0" fillId="8" borderId="4" xfId="0" applyNumberFormat="1" applyFill="1" applyBorder="1" applyAlignment="1">
      <alignment vertical="center"/>
    </xf>
    <xf numFmtId="167" fontId="0" fillId="5" borderId="4" xfId="0" applyNumberFormat="1" applyFill="1" applyBorder="1" applyAlignment="1">
      <alignment horizontal="right" vertical="center"/>
    </xf>
    <xf numFmtId="167" fontId="0" fillId="3" borderId="4" xfId="0" applyNumberFormat="1" applyFont="1" applyFill="1" applyBorder="1" applyAlignment="1">
      <alignment vertical="center"/>
    </xf>
    <xf numFmtId="167" fontId="0" fillId="3" borderId="5" xfId="0" applyNumberFormat="1" applyFont="1" applyFill="1" applyBorder="1" applyAlignment="1">
      <alignment vertical="center"/>
    </xf>
    <xf numFmtId="167" fontId="0" fillId="0" borderId="0" xfId="0" applyNumberFormat="1" applyBorder="1" applyAlignment="1">
      <alignment vertical="center"/>
    </xf>
    <xf numFmtId="164" fontId="2" fillId="0" borderId="0" xfId="0" applyNumberFormat="1" applyFont="1" applyBorder="1" applyAlignment="1">
      <alignment vertical="center"/>
    </xf>
    <xf numFmtId="166" fontId="3" fillId="0" borderId="0" xfId="1" applyNumberFormat="1" applyFont="1" applyBorder="1" applyAlignment="1">
      <alignment horizontal="left"/>
    </xf>
    <xf numFmtId="0" fontId="3" fillId="10" borderId="9" xfId="0" applyFont="1" applyFill="1" applyBorder="1" applyAlignment="1">
      <alignment vertical="center"/>
    </xf>
    <xf numFmtId="0" fontId="7" fillId="6" borderId="27" xfId="0" applyFont="1" applyFill="1" applyBorder="1" applyAlignment="1">
      <alignment vertical="center"/>
    </xf>
    <xf numFmtId="0" fontId="7" fillId="6" borderId="28" xfId="0" applyFont="1" applyFill="1" applyBorder="1" applyAlignment="1">
      <alignment vertical="center"/>
    </xf>
    <xf numFmtId="0" fontId="2" fillId="6" borderId="28" xfId="0" applyFont="1" applyFill="1" applyBorder="1" applyAlignment="1">
      <alignment horizontal="center" vertical="center"/>
    </xf>
    <xf numFmtId="167" fontId="2" fillId="6" borderId="28" xfId="0" applyNumberFormat="1" applyFont="1" applyFill="1" applyBorder="1" applyAlignment="1">
      <alignment vertical="center"/>
    </xf>
    <xf numFmtId="164" fontId="2" fillId="0" borderId="7" xfId="0" applyNumberFormat="1" applyFont="1" applyBorder="1" applyAlignment="1">
      <alignment vertical="center"/>
    </xf>
    <xf numFmtId="0" fontId="7" fillId="0" borderId="29" xfId="0" applyFont="1" applyFill="1" applyBorder="1" applyAlignment="1">
      <alignment vertical="center"/>
    </xf>
    <xf numFmtId="0" fontId="2" fillId="0" borderId="29" xfId="0" applyFont="1" applyFill="1" applyBorder="1" applyAlignment="1">
      <alignment horizontal="center" vertical="center"/>
    </xf>
    <xf numFmtId="168" fontId="2" fillId="0" borderId="29" xfId="0" applyNumberFormat="1" applyFont="1" applyFill="1" applyBorder="1" applyAlignment="1">
      <alignment vertical="center"/>
    </xf>
    <xf numFmtId="164" fontId="2" fillId="0" borderId="29" xfId="0" applyNumberFormat="1" applyFont="1" applyFill="1" applyBorder="1" applyAlignment="1">
      <alignment vertical="center"/>
    </xf>
    <xf numFmtId="164" fontId="2" fillId="0" borderId="30" xfId="0" applyNumberFormat="1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167" fontId="0" fillId="0" borderId="0" xfId="0" applyNumberFormat="1" applyFont="1" applyFill="1" applyBorder="1" applyAlignment="1">
      <alignment vertical="center"/>
    </xf>
    <xf numFmtId="168" fontId="5" fillId="0" borderId="6" xfId="0" applyNumberFormat="1" applyFont="1" applyBorder="1" applyAlignment="1">
      <alignment vertical="center"/>
    </xf>
    <xf numFmtId="0" fontId="17" fillId="0" borderId="0" xfId="0" applyFont="1"/>
    <xf numFmtId="167" fontId="17" fillId="0" borderId="0" xfId="0" applyNumberFormat="1" applyFont="1"/>
    <xf numFmtId="167" fontId="0" fillId="0" borderId="23" xfId="0" applyNumberFormat="1" applyFill="1" applyBorder="1" applyAlignment="1">
      <alignment vertical="center"/>
    </xf>
    <xf numFmtId="0" fontId="2" fillId="0" borderId="22" xfId="0" applyFont="1" applyBorder="1" applyAlignment="1">
      <alignment horizontal="center" vertical="center"/>
    </xf>
  </cellXfs>
  <cellStyles count="3">
    <cellStyle name="Normal" xfId="0" builtinId="0"/>
    <cellStyle name="Normal 3" xfId="2"/>
    <cellStyle name="Pourcentage" xfId="1" builtinId="5"/>
  </cellStyles>
  <dxfs count="23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E23EDA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434740825882863E-2"/>
          <c:y val="0.19679910502990405"/>
          <c:w val="0.66213523394540041"/>
          <c:h val="0.6867191601049869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' Project without State aid'!$B$107</c:f>
              <c:strCache>
                <c:ptCount val="1"/>
                <c:pt idx="0">
                  <c:v>R&amp;D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numRef>
              <c:f>' Project without State aid'!$E$7:$T$7</c:f>
              <c:numCache>
                <c:formatCode>0_ ;[Red]\-0\ </c:formatCode>
                <c:ptCount val="1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</c:numCache>
            </c:numRef>
          </c:cat>
          <c:val>
            <c:numRef>
              <c:f>' Project without State aid'!$E$69:$T$69</c:f>
              <c:numCache>
                <c:formatCode>#\ ##0.0_ ;[Red]\-#\ ##0.0\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C02-7447-841F-9837BDD062EC}"/>
            </c:ext>
          </c:extLst>
        </c:ser>
        <c:ser>
          <c:idx val="5"/>
          <c:order val="1"/>
          <c:tx>
            <c:strRef>
              <c:f>' Project without State aid'!$B$110</c:f>
              <c:strCache>
                <c:ptCount val="1"/>
                <c:pt idx="0">
                  <c:v>SG&amp;A</c:v>
                </c:pt>
              </c:strCache>
            </c:strRef>
          </c:tx>
          <c:spPr>
            <a:solidFill>
              <a:srgbClr val="E23EDA"/>
            </a:solidFill>
          </c:spPr>
          <c:invertIfNegative val="0"/>
          <c:cat>
            <c:numRef>
              <c:f>' Project without State aid'!$E$7:$T$7</c:f>
              <c:numCache>
                <c:formatCode>0_ ;[Red]\-0\ </c:formatCode>
                <c:ptCount val="1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</c:numCache>
            </c:numRef>
          </c:cat>
          <c:val>
            <c:numRef>
              <c:f>' Project without State aid'!$E$74:$T$74</c:f>
              <c:numCache>
                <c:formatCode>#\ ##0.0_ ;[Red]\-#\ ##0.0\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C02-7447-841F-9837BDD062EC}"/>
            </c:ext>
          </c:extLst>
        </c:ser>
        <c:ser>
          <c:idx val="3"/>
          <c:order val="4"/>
          <c:tx>
            <c:strRef>
              <c:f>' Project without State aid'!$B$138</c:f>
              <c:strCache>
                <c:ptCount val="1"/>
                <c:pt idx="0">
                  <c:v>Feasibility studies, permissions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numRef>
              <c:f>' Project without State aid'!$E$7:$T$7</c:f>
              <c:numCache>
                <c:formatCode>0_ ;[Red]\-0\ </c:formatCode>
                <c:ptCount val="1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</c:numCache>
            </c:numRef>
          </c:cat>
          <c:val>
            <c:numRef>
              <c:f>' Project without State aid'!$E$138:$T$138</c:f>
              <c:numCache>
                <c:formatCode>#\ ##0_ ;[Red]\-#\ ##0\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C02-7447-841F-9837BDD062EC}"/>
            </c:ext>
          </c:extLst>
        </c:ser>
        <c:ser>
          <c:idx val="2"/>
          <c:order val="5"/>
          <c:tx>
            <c:strRef>
              <c:f>' Project without State aid'!$B$140</c:f>
              <c:strCache>
                <c:ptCount val="1"/>
                <c:pt idx="0">
                  <c:v>Depreciation of equipment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 Project without State aid'!$E$7:$T$7</c:f>
              <c:numCache>
                <c:formatCode>0_ ;[Red]\-0\ </c:formatCode>
                <c:ptCount val="1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</c:numCache>
            </c:numRef>
          </c:cat>
          <c:val>
            <c:numRef>
              <c:f>' Project without State aid'!$E$140:$T$140</c:f>
              <c:numCache>
                <c:formatCode>#\ ##0_ ;[Red]\-#\ ##0\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C02-7447-841F-9837BDD062EC}"/>
            </c:ext>
          </c:extLst>
        </c:ser>
        <c:ser>
          <c:idx val="0"/>
          <c:order val="6"/>
          <c:tx>
            <c:strRef>
              <c:f>' Project without State aid'!$B$142</c:f>
              <c:strCache>
                <c:ptCount val="1"/>
                <c:pt idx="0">
                  <c:v>Depreciation of buildings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' Project without State aid'!$E$7:$T$7</c:f>
              <c:numCache>
                <c:formatCode>0_ ;[Red]\-0\ </c:formatCode>
                <c:ptCount val="1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</c:numCache>
            </c:numRef>
          </c:cat>
          <c:val>
            <c:numRef>
              <c:f>' Project without State aid'!$E$142:$L$142</c:f>
              <c:numCache>
                <c:formatCode>#\ ##0_ ;[Red]\-#\ ##0\ 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C02-7447-841F-9837BDD062EC}"/>
            </c:ext>
          </c:extLst>
        </c:ser>
        <c:ser>
          <c:idx val="9"/>
          <c:order val="7"/>
          <c:tx>
            <c:strRef>
              <c:f>' Project without State aid'!$B$144</c:f>
              <c:strCache>
                <c:ptCount val="1"/>
                <c:pt idx="0">
                  <c:v>Materials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numRef>
              <c:f>' Project without State aid'!$E$7:$T$7</c:f>
              <c:numCache>
                <c:formatCode>0_ ;[Red]\-0\ </c:formatCode>
                <c:ptCount val="1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</c:numCache>
            </c:numRef>
          </c:cat>
          <c:val>
            <c:numRef>
              <c:f>' Project without State aid'!$E$144:$T$144</c:f>
              <c:numCache>
                <c:formatCode>#\ ##0_ ;[Red]\-#\ ##0\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C02-7447-841F-9837BDD062EC}"/>
            </c:ext>
          </c:extLst>
        </c:ser>
        <c:ser>
          <c:idx val="8"/>
          <c:order val="8"/>
          <c:tx>
            <c:strRef>
              <c:f>' Project without State aid'!$B$146</c:f>
              <c:strCache>
                <c:ptCount val="1"/>
                <c:pt idx="0">
                  <c:v>Patents</c:v>
                </c:pt>
              </c:strCache>
            </c:strRef>
          </c:tx>
          <c:spPr>
            <a:ln w="28575"/>
          </c:spPr>
          <c:invertIfNegative val="0"/>
          <c:cat>
            <c:numRef>
              <c:f>' Project without State aid'!$E$7:$T$7</c:f>
              <c:numCache>
                <c:formatCode>0_ ;[Red]\-0\ </c:formatCode>
                <c:ptCount val="1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</c:numCache>
            </c:numRef>
          </c:cat>
          <c:val>
            <c:numRef>
              <c:f>' Project without State aid'!$E$146:$L$146</c:f>
              <c:numCache>
                <c:formatCode>#\ ##0_ ;[Red]\-#\ ##0\ 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C02-7447-841F-9837BDD062EC}"/>
            </c:ext>
          </c:extLst>
        </c:ser>
        <c:ser>
          <c:idx val="1"/>
          <c:order val="9"/>
          <c:tx>
            <c:strRef>
              <c:f>' Project without State aid'!$B$148</c:f>
              <c:strCache>
                <c:ptCount val="1"/>
                <c:pt idx="0">
                  <c:v>Personnel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numRef>
              <c:f>' Project without State aid'!$E$7:$T$7</c:f>
              <c:numCache>
                <c:formatCode>0_ ;[Red]\-0\ </c:formatCode>
                <c:ptCount val="1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</c:numCache>
            </c:numRef>
          </c:cat>
          <c:val>
            <c:numRef>
              <c:f>' Project without State aid'!$E$148:$T$148</c:f>
              <c:numCache>
                <c:formatCode>#\ ##0_ ;[Red]\-#\ ##0\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4C02-7447-841F-9837BDD062EC}"/>
            </c:ext>
          </c:extLst>
        </c:ser>
        <c:ser>
          <c:idx val="10"/>
          <c:order val="10"/>
          <c:tx>
            <c:strRef>
              <c:f>' Project without State aid'!$B$150</c:f>
              <c:strCache>
                <c:ptCount val="1"/>
                <c:pt idx="0">
                  <c:v>Yield loss</c:v>
                </c:pt>
              </c:strCache>
            </c:strRef>
          </c:tx>
          <c:invertIfNegative val="0"/>
          <c:cat>
            <c:numRef>
              <c:f>' Project without State aid'!$E$7:$T$7</c:f>
              <c:numCache>
                <c:formatCode>0_ ;[Red]\-0\ </c:formatCode>
                <c:ptCount val="1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</c:numCache>
            </c:numRef>
          </c:cat>
          <c:val>
            <c:numRef>
              <c:f>' Project without State aid'!$E$150:$L$150</c:f>
              <c:numCache>
                <c:formatCode>#\ ##0_ ;[Red]\-#\ ##0\ 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4C02-7447-841F-9837BDD06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633128"/>
        <c:axId val="73632344"/>
      </c:barChart>
      <c:lineChart>
        <c:grouping val="standard"/>
        <c:varyColors val="0"/>
        <c:ser>
          <c:idx val="6"/>
          <c:order val="2"/>
          <c:tx>
            <c:strRef>
              <c:f>' Project without State aid'!$B$75</c:f>
              <c:strCache>
                <c:ptCount val="1"/>
                <c:pt idx="0">
                  <c:v>Total costs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numFmt formatCode="#,###,;[Red]\-#,###,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Project without State aid'!$E$7:$T$8</c:f>
              <c:strCache>
                <c:ptCount val="16"/>
                <c:pt idx="0">
                  <c:v>2019 </c:v>
                </c:pt>
                <c:pt idx="1">
                  <c:v>2020 </c:v>
                </c:pt>
                <c:pt idx="2">
                  <c:v>2021 </c:v>
                </c:pt>
                <c:pt idx="3">
                  <c:v>2022 </c:v>
                </c:pt>
                <c:pt idx="4">
                  <c:v>2023 </c:v>
                </c:pt>
                <c:pt idx="5">
                  <c:v>2024 </c:v>
                </c:pt>
                <c:pt idx="6">
                  <c:v>2025 </c:v>
                </c:pt>
                <c:pt idx="7">
                  <c:v>2026 </c:v>
                </c:pt>
                <c:pt idx="8">
                  <c:v>2027 </c:v>
                </c:pt>
                <c:pt idx="9">
                  <c:v>2028 </c:v>
                </c:pt>
                <c:pt idx="10">
                  <c:v>2029 </c:v>
                </c:pt>
                <c:pt idx="11">
                  <c:v>2030 </c:v>
                </c:pt>
                <c:pt idx="12">
                  <c:v>2031 </c:v>
                </c:pt>
                <c:pt idx="13">
                  <c:v>2032 </c:v>
                </c:pt>
                <c:pt idx="14">
                  <c:v>2033 </c:v>
                </c:pt>
                <c:pt idx="15">
                  <c:v>2034 </c:v>
                </c:pt>
              </c:strCache>
            </c:strRef>
          </c:cat>
          <c:val>
            <c:numRef>
              <c:f>' Project without State aid'!$E$75:$T$75</c:f>
              <c:numCache>
                <c:formatCode>#\ ##0.0_ ;[Red]\-#\ ##0.0\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4C02-7447-841F-9837BDD062EC}"/>
            </c:ext>
          </c:extLst>
        </c:ser>
        <c:ser>
          <c:idx val="7"/>
          <c:order val="3"/>
          <c:tx>
            <c:strRef>
              <c:f>' Project without State aid'!$B$77</c:f>
              <c:strCache>
                <c:ptCount val="1"/>
                <c:pt idx="0">
                  <c:v>Sales / Revenue</c:v>
                </c:pt>
              </c:strCache>
            </c:strRef>
          </c:tx>
          <c:spPr>
            <a:ln w="28575">
              <a:solidFill>
                <a:srgbClr val="0070C0"/>
              </a:solidFill>
            </a:ln>
          </c:spPr>
          <c:marker>
            <c:symbol val="none"/>
          </c:marker>
          <c:cat>
            <c:strRef>
              <c:f>' Project without State aid'!$E$7:$T$8</c:f>
              <c:strCache>
                <c:ptCount val="16"/>
                <c:pt idx="0">
                  <c:v>2019 </c:v>
                </c:pt>
                <c:pt idx="1">
                  <c:v>2020 </c:v>
                </c:pt>
                <c:pt idx="2">
                  <c:v>2021 </c:v>
                </c:pt>
                <c:pt idx="3">
                  <c:v>2022 </c:v>
                </c:pt>
                <c:pt idx="4">
                  <c:v>2023 </c:v>
                </c:pt>
                <c:pt idx="5">
                  <c:v>2024 </c:v>
                </c:pt>
                <c:pt idx="6">
                  <c:v>2025 </c:v>
                </c:pt>
                <c:pt idx="7">
                  <c:v>2026 </c:v>
                </c:pt>
                <c:pt idx="8">
                  <c:v>2027 </c:v>
                </c:pt>
                <c:pt idx="9">
                  <c:v>2028 </c:v>
                </c:pt>
                <c:pt idx="10">
                  <c:v>2029 </c:v>
                </c:pt>
                <c:pt idx="11">
                  <c:v>2030 </c:v>
                </c:pt>
                <c:pt idx="12">
                  <c:v>2031 </c:v>
                </c:pt>
                <c:pt idx="13">
                  <c:v>2032 </c:v>
                </c:pt>
                <c:pt idx="14">
                  <c:v>2033 </c:v>
                </c:pt>
                <c:pt idx="15">
                  <c:v>2034 </c:v>
                </c:pt>
              </c:strCache>
            </c:strRef>
          </c:cat>
          <c:val>
            <c:numRef>
              <c:f>' Project without State aid'!$E$77:$T$77</c:f>
              <c:numCache>
                <c:formatCode>#\ ##0.0_ ;[Red]\-#\ ##0.0\ </c:formatCode>
                <c:ptCount val="1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4C02-7447-841F-9837BDD06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33128"/>
        <c:axId val="73632344"/>
      </c:lineChart>
      <c:catAx>
        <c:axId val="73633128"/>
        <c:scaling>
          <c:orientation val="minMax"/>
        </c:scaling>
        <c:delete val="0"/>
        <c:axPos val="b"/>
        <c:numFmt formatCode="0_ ;[Red]\-0\ 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73632344"/>
        <c:crosses val="autoZero"/>
        <c:auto val="1"/>
        <c:lblAlgn val="ctr"/>
        <c:lblOffset val="100"/>
        <c:noMultiLvlLbl val="0"/>
      </c:catAx>
      <c:valAx>
        <c:axId val="736323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/>
                  <a:t>[mEur]</a:t>
                </a:r>
              </a:p>
            </c:rich>
          </c:tx>
          <c:layout>
            <c:manualLayout>
              <c:xMode val="edge"/>
              <c:yMode val="edge"/>
              <c:x val="8.6721018612482444E-3"/>
              <c:y val="7.4989888559012105E-2"/>
            </c:manualLayout>
          </c:layout>
          <c:overlay val="0"/>
        </c:title>
        <c:numFmt formatCode="#,###,;[Red]\-#,###,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73633128"/>
        <c:crosses val="autoZero"/>
        <c:crossBetween val="between"/>
      </c:valAx>
      <c:spPr>
        <a:noFill/>
      </c:spPr>
    </c:plotArea>
    <c:legend>
      <c:legendPos val="r"/>
      <c:legendEntry>
        <c:idx val="9"/>
        <c:delete val="1"/>
      </c:legendEntry>
      <c:layout>
        <c:manualLayout>
          <c:xMode val="edge"/>
          <c:yMode val="edge"/>
          <c:x val="0.76542711559296672"/>
          <c:y val="0.1808437103769048"/>
          <c:w val="0.23457287579174865"/>
          <c:h val="0.75245793828089891"/>
        </c:manualLayout>
      </c:layout>
      <c:overlay val="0"/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spPr>
    <a:noFill/>
    <a:ln>
      <a:solidFill>
        <a:schemeClr val="bg1">
          <a:lumMod val="75000"/>
        </a:schemeClr>
      </a:solidFill>
    </a:ln>
  </c:spPr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434740825882863E-2"/>
          <c:y val="0.19679910502990405"/>
          <c:w val="0.86451614838467405"/>
          <c:h val="0.5599433552968099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 Project without State aid'!$B$92</c:f>
              <c:strCache>
                <c:ptCount val="1"/>
                <c:pt idx="0">
                  <c:v>Cashflow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' Project without State aid'!$E$7:$T$7</c:f>
              <c:numCache>
                <c:formatCode>0_ ;[Red]\-0\ </c:formatCode>
                <c:ptCount val="1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</c:numCache>
            </c:numRef>
          </c:cat>
          <c:val>
            <c:numRef>
              <c:f>' Project without State aid'!$E$92:$T$92</c:f>
              <c:numCache>
                <c:formatCode>#\ ##0.0_ ;[Red]\-#\ ##0.0\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22-5F40-85A4-EE7B5446D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76266480"/>
        <c:axId val="76259816"/>
      </c:barChart>
      <c:lineChart>
        <c:grouping val="standard"/>
        <c:varyColors val="0"/>
        <c:ser>
          <c:idx val="3"/>
          <c:order val="1"/>
          <c:tx>
            <c:strRef>
              <c:f>' Project without State aid'!$B$94</c:f>
              <c:strCache>
                <c:ptCount val="1"/>
                <c:pt idx="0">
                  <c:v>NPV (net present value)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dLbls>
            <c:numFmt formatCode="#,###,;[Red]\-#,###,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ysClr val="windowText" lastClr="000000"/>
                    </a:solidFill>
                  </a:defRPr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 Project without State aid'!$E$7:$T$7</c:f>
              <c:numCache>
                <c:formatCode>0_ ;[Red]\-0\ </c:formatCode>
                <c:ptCount val="1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</c:numCache>
            </c:numRef>
          </c:cat>
          <c:val>
            <c:numRef>
              <c:f>' Project without State aid'!$E$94:$T$94</c:f>
              <c:numCache>
                <c:formatCode>#\ ##0.0_ ;[Red]\-#\ ##0.0\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722-5F40-85A4-EE7B5446D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66480"/>
        <c:axId val="76259816"/>
      </c:lineChart>
      <c:catAx>
        <c:axId val="76266480"/>
        <c:scaling>
          <c:orientation val="minMax"/>
        </c:scaling>
        <c:delete val="0"/>
        <c:axPos val="b"/>
        <c:numFmt formatCode="0_ ;[Red]\-0\ " sourceLinked="1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fr-FR"/>
          </a:p>
        </c:txPr>
        <c:crossAx val="76259816"/>
        <c:crosses val="autoZero"/>
        <c:auto val="1"/>
        <c:lblAlgn val="ctr"/>
        <c:lblOffset val="200"/>
        <c:noMultiLvlLbl val="0"/>
      </c:catAx>
      <c:valAx>
        <c:axId val="762598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/>
                  <a:t>[mEur]</a:t>
                </a:r>
              </a:p>
            </c:rich>
          </c:tx>
          <c:layout>
            <c:manualLayout>
              <c:xMode val="edge"/>
              <c:yMode val="edge"/>
              <c:x val="8.6721018612482444E-3"/>
              <c:y val="8.3733057957919202E-2"/>
            </c:manualLayout>
          </c:layout>
          <c:overlay val="0"/>
        </c:title>
        <c:numFmt formatCode="#,###,;[Red]\-#,###,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76266480"/>
        <c:crosses val="autoZero"/>
        <c:crossBetween val="between"/>
      </c:valAx>
      <c:spPr>
        <a:noFill/>
      </c:spPr>
    </c:plotArea>
    <c:legend>
      <c:legendPos val="b"/>
      <c:layout/>
      <c:overlay val="0"/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spPr>
    <a:noFill/>
    <a:ln>
      <a:solidFill>
        <a:schemeClr val="bg1">
          <a:lumMod val="75000"/>
        </a:schemeClr>
      </a:solidFill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434740825882863E-2"/>
          <c:y val="0.19679910502990405"/>
          <c:w val="0.66213523394540041"/>
          <c:h val="0.6867191601049869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' Project with State aid'!$B$107</c:f>
              <c:strCache>
                <c:ptCount val="1"/>
                <c:pt idx="0">
                  <c:v>R&amp;D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numRef>
              <c:f>' Project with State aid'!$E$7:$T$7</c:f>
              <c:numCache>
                <c:formatCode>0_ ;[Red]\-0\ </c:formatCode>
                <c:ptCount val="1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</c:numCache>
            </c:numRef>
          </c:cat>
          <c:val>
            <c:numRef>
              <c:f>' Project with State aid'!$E$69:$T$69</c:f>
              <c:numCache>
                <c:formatCode>#\ ##0.0_ ;[Red]\-#\ ##0.0\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C02-7447-841F-9837BDD062EC}"/>
            </c:ext>
          </c:extLst>
        </c:ser>
        <c:ser>
          <c:idx val="5"/>
          <c:order val="1"/>
          <c:tx>
            <c:strRef>
              <c:f>' Project with State aid'!$B$110</c:f>
              <c:strCache>
                <c:ptCount val="1"/>
                <c:pt idx="0">
                  <c:v>SG&amp;A</c:v>
                </c:pt>
              </c:strCache>
            </c:strRef>
          </c:tx>
          <c:spPr>
            <a:solidFill>
              <a:srgbClr val="E23EDA"/>
            </a:solidFill>
          </c:spPr>
          <c:invertIfNegative val="0"/>
          <c:cat>
            <c:numRef>
              <c:f>' Project with State aid'!$E$7:$T$7</c:f>
              <c:numCache>
                <c:formatCode>0_ ;[Red]\-0\ </c:formatCode>
                <c:ptCount val="1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</c:numCache>
            </c:numRef>
          </c:cat>
          <c:val>
            <c:numRef>
              <c:f>' Project with State aid'!$E$74:$T$74</c:f>
              <c:numCache>
                <c:formatCode>#\ ##0.0_ ;[Red]\-#\ ##0.0\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C02-7447-841F-9837BDD062EC}"/>
            </c:ext>
          </c:extLst>
        </c:ser>
        <c:ser>
          <c:idx val="3"/>
          <c:order val="4"/>
          <c:tx>
            <c:strRef>
              <c:f>' Project with State aid'!$B$138</c:f>
              <c:strCache>
                <c:ptCount val="1"/>
                <c:pt idx="0">
                  <c:v>Feasibility studies, permissions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numRef>
              <c:f>' Project with State aid'!$E$7:$T$7</c:f>
              <c:numCache>
                <c:formatCode>0_ ;[Red]\-0\ </c:formatCode>
                <c:ptCount val="1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</c:numCache>
            </c:numRef>
          </c:cat>
          <c:val>
            <c:numRef>
              <c:f>' Project with State aid'!$E$138:$T$138</c:f>
              <c:numCache>
                <c:formatCode>#\ ##0_ ;[Red]\-#\ ##0\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C02-7447-841F-9837BDD062EC}"/>
            </c:ext>
          </c:extLst>
        </c:ser>
        <c:ser>
          <c:idx val="2"/>
          <c:order val="5"/>
          <c:tx>
            <c:strRef>
              <c:f>' Project with State aid'!$B$140</c:f>
              <c:strCache>
                <c:ptCount val="1"/>
                <c:pt idx="0">
                  <c:v>Depreciation of equipment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 Project with State aid'!$E$7:$T$7</c:f>
              <c:numCache>
                <c:formatCode>0_ ;[Red]\-0\ </c:formatCode>
                <c:ptCount val="1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</c:numCache>
            </c:numRef>
          </c:cat>
          <c:val>
            <c:numRef>
              <c:f>' Project with State aid'!$E$140:$T$140</c:f>
              <c:numCache>
                <c:formatCode>#\ ##0_ ;[Red]\-#\ ##0\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C02-7447-841F-9837BDD062EC}"/>
            </c:ext>
          </c:extLst>
        </c:ser>
        <c:ser>
          <c:idx val="0"/>
          <c:order val="6"/>
          <c:tx>
            <c:strRef>
              <c:f>' Project with State aid'!$B$142</c:f>
              <c:strCache>
                <c:ptCount val="1"/>
                <c:pt idx="0">
                  <c:v>Depreciation of buildings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' Project with State aid'!$E$7:$T$7</c:f>
              <c:numCache>
                <c:formatCode>0_ ;[Red]\-0\ </c:formatCode>
                <c:ptCount val="1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</c:numCache>
            </c:numRef>
          </c:cat>
          <c:val>
            <c:numRef>
              <c:f>' Project with State aid'!$E$142:$L$142</c:f>
              <c:numCache>
                <c:formatCode>#\ ##0_ ;[Red]\-#\ ##0\ 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C02-7447-841F-9837BDD062EC}"/>
            </c:ext>
          </c:extLst>
        </c:ser>
        <c:ser>
          <c:idx val="9"/>
          <c:order val="7"/>
          <c:tx>
            <c:strRef>
              <c:f>' Project with State aid'!$B$144</c:f>
              <c:strCache>
                <c:ptCount val="1"/>
                <c:pt idx="0">
                  <c:v>Materials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numRef>
              <c:f>' Project with State aid'!$E$7:$T$7</c:f>
              <c:numCache>
                <c:formatCode>0_ ;[Red]\-0\ </c:formatCode>
                <c:ptCount val="1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</c:numCache>
            </c:numRef>
          </c:cat>
          <c:val>
            <c:numRef>
              <c:f>' Project with State aid'!$E$144:$T$144</c:f>
              <c:numCache>
                <c:formatCode>#\ ##0_ ;[Red]\-#\ ##0\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C02-7447-841F-9837BDD062EC}"/>
            </c:ext>
          </c:extLst>
        </c:ser>
        <c:ser>
          <c:idx val="8"/>
          <c:order val="8"/>
          <c:tx>
            <c:strRef>
              <c:f>' Project with State aid'!$B$146</c:f>
              <c:strCache>
                <c:ptCount val="1"/>
                <c:pt idx="0">
                  <c:v>Patents</c:v>
                </c:pt>
              </c:strCache>
            </c:strRef>
          </c:tx>
          <c:spPr>
            <a:ln w="28575"/>
          </c:spPr>
          <c:invertIfNegative val="0"/>
          <c:cat>
            <c:numRef>
              <c:f>' Project with State aid'!$E$7:$T$7</c:f>
              <c:numCache>
                <c:formatCode>0_ ;[Red]\-0\ </c:formatCode>
                <c:ptCount val="1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</c:numCache>
            </c:numRef>
          </c:cat>
          <c:val>
            <c:numRef>
              <c:f>' Project with State aid'!$E$146:$L$146</c:f>
              <c:numCache>
                <c:formatCode>#\ ##0_ ;[Red]\-#\ ##0\ 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C02-7447-841F-9837BDD062EC}"/>
            </c:ext>
          </c:extLst>
        </c:ser>
        <c:ser>
          <c:idx val="1"/>
          <c:order val="9"/>
          <c:tx>
            <c:strRef>
              <c:f>' Project with State aid'!$B$148</c:f>
              <c:strCache>
                <c:ptCount val="1"/>
                <c:pt idx="0">
                  <c:v>Personnel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numRef>
              <c:f>' Project with State aid'!$E$7:$T$7</c:f>
              <c:numCache>
                <c:formatCode>0_ ;[Red]\-0\ </c:formatCode>
                <c:ptCount val="1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</c:numCache>
            </c:numRef>
          </c:cat>
          <c:val>
            <c:numRef>
              <c:f>' Project with State aid'!$E$148:$T$148</c:f>
              <c:numCache>
                <c:formatCode>#\ ##0_ ;[Red]\-#\ ##0\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4C02-7447-841F-9837BDD062EC}"/>
            </c:ext>
          </c:extLst>
        </c:ser>
        <c:ser>
          <c:idx val="10"/>
          <c:order val="10"/>
          <c:tx>
            <c:strRef>
              <c:f>' Project with State aid'!$B$150</c:f>
              <c:strCache>
                <c:ptCount val="1"/>
                <c:pt idx="0">
                  <c:v>Yield loss</c:v>
                </c:pt>
              </c:strCache>
            </c:strRef>
          </c:tx>
          <c:invertIfNegative val="0"/>
          <c:cat>
            <c:numRef>
              <c:f>' Project with State aid'!$E$7:$T$7</c:f>
              <c:numCache>
                <c:formatCode>0_ ;[Red]\-0\ </c:formatCode>
                <c:ptCount val="1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</c:numCache>
            </c:numRef>
          </c:cat>
          <c:val>
            <c:numRef>
              <c:f>' Project with State aid'!$E$150:$L$150</c:f>
              <c:numCache>
                <c:formatCode>#\ ##0_ ;[Red]\-#\ ##0\ 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4C02-7447-841F-9837BDD06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262560"/>
        <c:axId val="76259032"/>
      </c:barChart>
      <c:lineChart>
        <c:grouping val="standard"/>
        <c:varyColors val="0"/>
        <c:ser>
          <c:idx val="6"/>
          <c:order val="2"/>
          <c:tx>
            <c:strRef>
              <c:f>' Project with State aid'!$B$75</c:f>
              <c:strCache>
                <c:ptCount val="1"/>
                <c:pt idx="0">
                  <c:v>Total costs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numFmt formatCode="#,###,;[Red]\-#,###,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Project with State aid'!$E$7:$T$8</c:f>
              <c:strCache>
                <c:ptCount val="16"/>
                <c:pt idx="0">
                  <c:v>2019 </c:v>
                </c:pt>
                <c:pt idx="1">
                  <c:v>2020 </c:v>
                </c:pt>
                <c:pt idx="2">
                  <c:v>2021 </c:v>
                </c:pt>
                <c:pt idx="3">
                  <c:v>2022 </c:v>
                </c:pt>
                <c:pt idx="4">
                  <c:v>2023 </c:v>
                </c:pt>
                <c:pt idx="5">
                  <c:v>2024 </c:v>
                </c:pt>
                <c:pt idx="6">
                  <c:v>2025 </c:v>
                </c:pt>
                <c:pt idx="7">
                  <c:v>2026 </c:v>
                </c:pt>
                <c:pt idx="8">
                  <c:v>2027 </c:v>
                </c:pt>
                <c:pt idx="9">
                  <c:v>2028 </c:v>
                </c:pt>
                <c:pt idx="10">
                  <c:v>2029 </c:v>
                </c:pt>
                <c:pt idx="11">
                  <c:v>2030 </c:v>
                </c:pt>
                <c:pt idx="12">
                  <c:v>2031 </c:v>
                </c:pt>
                <c:pt idx="13">
                  <c:v>2032 </c:v>
                </c:pt>
                <c:pt idx="14">
                  <c:v>2033 </c:v>
                </c:pt>
                <c:pt idx="15">
                  <c:v>2034 </c:v>
                </c:pt>
              </c:strCache>
            </c:strRef>
          </c:cat>
          <c:val>
            <c:numRef>
              <c:f>' Project with State aid'!$E$75:$T$75</c:f>
              <c:numCache>
                <c:formatCode>#\ ##0.0_ ;[Red]\-#\ ##0.0\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4C02-7447-841F-9837BDD062EC}"/>
            </c:ext>
          </c:extLst>
        </c:ser>
        <c:ser>
          <c:idx val="7"/>
          <c:order val="3"/>
          <c:tx>
            <c:strRef>
              <c:f>' Project with State aid'!$B$77</c:f>
              <c:strCache>
                <c:ptCount val="1"/>
                <c:pt idx="0">
                  <c:v>Sales / Revenue</c:v>
                </c:pt>
              </c:strCache>
            </c:strRef>
          </c:tx>
          <c:spPr>
            <a:ln w="28575">
              <a:solidFill>
                <a:srgbClr val="0070C0"/>
              </a:solidFill>
            </a:ln>
          </c:spPr>
          <c:marker>
            <c:symbol val="none"/>
          </c:marker>
          <c:cat>
            <c:strRef>
              <c:f>' Project with State aid'!$E$7:$T$8</c:f>
              <c:strCache>
                <c:ptCount val="16"/>
                <c:pt idx="0">
                  <c:v>2019 </c:v>
                </c:pt>
                <c:pt idx="1">
                  <c:v>2020 </c:v>
                </c:pt>
                <c:pt idx="2">
                  <c:v>2021 </c:v>
                </c:pt>
                <c:pt idx="3">
                  <c:v>2022 </c:v>
                </c:pt>
                <c:pt idx="4">
                  <c:v>2023 </c:v>
                </c:pt>
                <c:pt idx="5">
                  <c:v>2024 </c:v>
                </c:pt>
                <c:pt idx="6">
                  <c:v>2025 </c:v>
                </c:pt>
                <c:pt idx="7">
                  <c:v>2026 </c:v>
                </c:pt>
                <c:pt idx="8">
                  <c:v>2027 </c:v>
                </c:pt>
                <c:pt idx="9">
                  <c:v>2028 </c:v>
                </c:pt>
                <c:pt idx="10">
                  <c:v>2029 </c:v>
                </c:pt>
                <c:pt idx="11">
                  <c:v>2030 </c:v>
                </c:pt>
                <c:pt idx="12">
                  <c:v>2031 </c:v>
                </c:pt>
                <c:pt idx="13">
                  <c:v>2032 </c:v>
                </c:pt>
                <c:pt idx="14">
                  <c:v>2033 </c:v>
                </c:pt>
                <c:pt idx="15">
                  <c:v>2034 </c:v>
                </c:pt>
              </c:strCache>
            </c:strRef>
          </c:cat>
          <c:val>
            <c:numRef>
              <c:f>' Project with State aid'!$E$77:$T$77</c:f>
              <c:numCache>
                <c:formatCode>#\ ##0.0_ ;[Red]\-#\ ##0.0\ </c:formatCode>
                <c:ptCount val="1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4C02-7447-841F-9837BDD06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62560"/>
        <c:axId val="76259032"/>
      </c:lineChart>
      <c:catAx>
        <c:axId val="76262560"/>
        <c:scaling>
          <c:orientation val="minMax"/>
        </c:scaling>
        <c:delete val="0"/>
        <c:axPos val="b"/>
        <c:numFmt formatCode="0_ ;[Red]\-0\ 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76259032"/>
        <c:crosses val="autoZero"/>
        <c:auto val="1"/>
        <c:lblAlgn val="ctr"/>
        <c:lblOffset val="100"/>
        <c:noMultiLvlLbl val="0"/>
      </c:catAx>
      <c:valAx>
        <c:axId val="762590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/>
                  <a:t>[mEur]</a:t>
                </a:r>
              </a:p>
            </c:rich>
          </c:tx>
          <c:layout>
            <c:manualLayout>
              <c:xMode val="edge"/>
              <c:yMode val="edge"/>
              <c:x val="8.6721018612482444E-3"/>
              <c:y val="7.4989888559012105E-2"/>
            </c:manualLayout>
          </c:layout>
          <c:overlay val="0"/>
        </c:title>
        <c:numFmt formatCode="#,###,;[Red]\-#,###,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76262560"/>
        <c:crosses val="autoZero"/>
        <c:crossBetween val="between"/>
      </c:valAx>
      <c:spPr>
        <a:noFill/>
      </c:spPr>
    </c:plotArea>
    <c:legend>
      <c:legendPos val="r"/>
      <c:legendEntry>
        <c:idx val="9"/>
        <c:delete val="1"/>
      </c:legendEntry>
      <c:layout>
        <c:manualLayout>
          <c:xMode val="edge"/>
          <c:yMode val="edge"/>
          <c:x val="0.76542711559296672"/>
          <c:y val="0.1808437103769048"/>
          <c:w val="0.23457287579174865"/>
          <c:h val="0.75245793828089891"/>
        </c:manualLayout>
      </c:layout>
      <c:overlay val="0"/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spPr>
    <a:noFill/>
    <a:ln>
      <a:solidFill>
        <a:schemeClr val="bg1">
          <a:lumMod val="75000"/>
        </a:schemeClr>
      </a:solidFill>
    </a:ln>
  </c:spPr>
  <c:printSettings>
    <c:headerFooter/>
    <c:pageMargins b="0.78740157499999996" l="0.7" r="0.7" t="0.78740157499999996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434740825882863E-2"/>
          <c:y val="0.19679910502990405"/>
          <c:w val="0.86451614838467405"/>
          <c:h val="0.5599433552968099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 Project with State aid'!$B$92</c:f>
              <c:strCache>
                <c:ptCount val="1"/>
                <c:pt idx="0">
                  <c:v>Cashflow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' Project with State aid'!$E$7:$T$7</c:f>
              <c:numCache>
                <c:formatCode>0_ ;[Red]\-0\ </c:formatCode>
                <c:ptCount val="1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</c:numCache>
            </c:numRef>
          </c:cat>
          <c:val>
            <c:numRef>
              <c:f>' Project with State aid'!$E$92:$T$92</c:f>
              <c:numCache>
                <c:formatCode>#\ ##0.0_ ;[Red]\-#\ ##0.0\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22-5F40-85A4-EE7B5446D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76265304"/>
        <c:axId val="76260992"/>
      </c:barChart>
      <c:lineChart>
        <c:grouping val="standard"/>
        <c:varyColors val="0"/>
        <c:ser>
          <c:idx val="3"/>
          <c:order val="1"/>
          <c:tx>
            <c:strRef>
              <c:f>' Project with State aid'!$B$94</c:f>
              <c:strCache>
                <c:ptCount val="1"/>
                <c:pt idx="0">
                  <c:v>NPV (net present value)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dLbls>
            <c:numFmt formatCode="#,###,;[Red]\-#,###,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ysClr val="windowText" lastClr="000000"/>
                    </a:solidFill>
                  </a:defRPr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 Project with State aid'!$E$7:$T$7</c:f>
              <c:numCache>
                <c:formatCode>0_ ;[Red]\-0\ </c:formatCode>
                <c:ptCount val="1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</c:numCache>
            </c:numRef>
          </c:cat>
          <c:val>
            <c:numRef>
              <c:f>' Project with State aid'!$E$94:$T$94</c:f>
              <c:numCache>
                <c:formatCode>#\ ##0.0_ ;[Red]\-#\ ##0.0\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722-5F40-85A4-EE7B5446D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65304"/>
        <c:axId val="76260992"/>
      </c:lineChart>
      <c:catAx>
        <c:axId val="76265304"/>
        <c:scaling>
          <c:orientation val="minMax"/>
        </c:scaling>
        <c:delete val="0"/>
        <c:axPos val="b"/>
        <c:numFmt formatCode="0_ ;[Red]\-0\ " sourceLinked="1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fr-FR"/>
          </a:p>
        </c:txPr>
        <c:crossAx val="76260992"/>
        <c:crosses val="autoZero"/>
        <c:auto val="1"/>
        <c:lblAlgn val="ctr"/>
        <c:lblOffset val="200"/>
        <c:noMultiLvlLbl val="0"/>
      </c:catAx>
      <c:valAx>
        <c:axId val="762609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/>
                  <a:t>[mEur]</a:t>
                </a:r>
              </a:p>
            </c:rich>
          </c:tx>
          <c:layout>
            <c:manualLayout>
              <c:xMode val="edge"/>
              <c:yMode val="edge"/>
              <c:x val="8.6721018612482444E-3"/>
              <c:y val="8.3733057957919202E-2"/>
            </c:manualLayout>
          </c:layout>
          <c:overlay val="0"/>
        </c:title>
        <c:numFmt formatCode="#,###,;[Red]\-#,###,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76265304"/>
        <c:crosses val="autoZero"/>
        <c:crossBetween val="between"/>
      </c:valAx>
      <c:spPr>
        <a:noFill/>
      </c:spPr>
    </c:plotArea>
    <c:legend>
      <c:legendPos val="b"/>
      <c:layout/>
      <c:overlay val="0"/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spPr>
    <a:noFill/>
    <a:ln>
      <a:solidFill>
        <a:schemeClr val="bg1">
          <a:lumMod val="75000"/>
        </a:schemeClr>
      </a:solidFill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323104</xdr:colOff>
      <xdr:row>6</xdr:row>
      <xdr:rowOff>40820</xdr:rowOff>
    </xdr:from>
    <xdr:ext cx="9174681" cy="6041571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60758CE3-95D0-B34F-9158-922932CBB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27</xdr:col>
      <xdr:colOff>421821</xdr:colOff>
      <xdr:row>69</xdr:row>
      <xdr:rowOff>188272</xdr:rowOff>
    </xdr:from>
    <xdr:ext cx="9198428" cy="2905126"/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xmlns="" id="{65538898-2030-D248-BCFB-5B44CE7C2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323104</xdr:colOff>
      <xdr:row>6</xdr:row>
      <xdr:rowOff>40820</xdr:rowOff>
    </xdr:from>
    <xdr:ext cx="9174681" cy="6041571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60758CE3-95D0-B34F-9158-922932CBB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27</xdr:col>
      <xdr:colOff>421821</xdr:colOff>
      <xdr:row>69</xdr:row>
      <xdr:rowOff>188272</xdr:rowOff>
    </xdr:from>
    <xdr:ext cx="9198428" cy="2905126"/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xmlns="" id="{65538898-2030-D248-BCFB-5B44CE7C2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J168"/>
  <sheetViews>
    <sheetView showGridLines="0" zoomScale="80" zoomScaleNormal="80" workbookViewId="0">
      <pane xSplit="4" ySplit="8" topLeftCell="E54" activePane="bottomRight" state="frozen"/>
      <selection pane="topRight" activeCell="E1" sqref="E1"/>
      <selection pane="bottomLeft" activeCell="A9" sqref="A9"/>
      <selection pane="bottomRight" activeCell="E89" sqref="E89"/>
    </sheetView>
  </sheetViews>
  <sheetFormatPr baseColWidth="10" defaultColWidth="11.42578125" defaultRowHeight="15" outlineLevelRow="1" x14ac:dyDescent="0.25"/>
  <cols>
    <col min="1" max="1" width="4.42578125" bestFit="1" customWidth="1"/>
    <col min="2" max="2" width="13.28515625" customWidth="1"/>
    <col min="3" max="3" width="39.7109375" customWidth="1"/>
    <col min="4" max="4" width="10.42578125" customWidth="1"/>
    <col min="5" max="26" width="12.85546875" customWidth="1"/>
    <col min="27" max="27" width="1.28515625" customWidth="1"/>
    <col min="28" max="28" width="28.7109375" customWidth="1"/>
  </cols>
  <sheetData>
    <row r="1" spans="2:36" s="43" customFormat="1" ht="24" customHeight="1" x14ac:dyDescent="0.3">
      <c r="B1" s="51" t="s">
        <v>81</v>
      </c>
      <c r="C1" s="51"/>
      <c r="E1" s="44"/>
      <c r="F1" s="44"/>
      <c r="H1" s="45"/>
      <c r="I1" s="45"/>
      <c r="J1" s="45"/>
      <c r="K1" s="45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2:36" ht="18.75" x14ac:dyDescent="0.3">
      <c r="E2" s="1"/>
      <c r="F2" s="1"/>
      <c r="H2" s="31"/>
      <c r="I2" s="31"/>
      <c r="J2" s="31"/>
      <c r="K2" s="3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AC2" s="43"/>
      <c r="AD2" s="43"/>
      <c r="AE2" s="43"/>
      <c r="AF2" s="43"/>
      <c r="AG2" s="43"/>
    </row>
    <row r="3" spans="2:36" s="43" customFormat="1" ht="24" customHeight="1" x14ac:dyDescent="0.3">
      <c r="B3" s="47" t="s">
        <v>21</v>
      </c>
      <c r="C3" s="46"/>
      <c r="E3" s="44"/>
      <c r="F3" s="44"/>
      <c r="G3" s="138" t="s">
        <v>85</v>
      </c>
      <c r="H3" s="136"/>
      <c r="I3" s="137"/>
      <c r="J3" s="45"/>
      <c r="K3" s="45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</row>
    <row r="4" spans="2:36" s="43" customFormat="1" ht="36.75" customHeight="1" x14ac:dyDescent="0.3">
      <c r="B4" s="60" t="s">
        <v>22</v>
      </c>
      <c r="C4" s="98"/>
      <c r="E4" s="44"/>
      <c r="F4" s="44"/>
      <c r="H4" s="45"/>
      <c r="I4" s="45"/>
      <c r="J4" s="45"/>
      <c r="K4" s="45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</row>
    <row r="5" spans="2:36" s="43" customFormat="1" ht="24" customHeight="1" x14ac:dyDescent="0.3">
      <c r="B5" s="47" t="s">
        <v>23</v>
      </c>
      <c r="C5" s="99"/>
      <c r="D5" s="43" t="e">
        <f>#REF!</f>
        <v>#REF!</v>
      </c>
      <c r="E5" s="46" t="s">
        <v>10</v>
      </c>
      <c r="F5" s="46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</row>
    <row r="6" spans="2:36" ht="30" customHeight="1" x14ac:dyDescent="0.25">
      <c r="E6" s="194"/>
      <c r="F6" s="194"/>
      <c r="G6" s="194"/>
      <c r="H6" s="194"/>
    </row>
    <row r="7" spans="2:36" ht="18.75" x14ac:dyDescent="0.25">
      <c r="B7" s="2"/>
      <c r="C7" s="2"/>
      <c r="D7" s="13" t="s">
        <v>9</v>
      </c>
      <c r="E7" s="132">
        <v>2019</v>
      </c>
      <c r="F7" s="132">
        <v>2020</v>
      </c>
      <c r="G7" s="132">
        <v>2021</v>
      </c>
      <c r="H7" s="132">
        <v>2022</v>
      </c>
      <c r="I7" s="132">
        <v>2023</v>
      </c>
      <c r="J7" s="132">
        <v>2024</v>
      </c>
      <c r="K7" s="15">
        <v>2025</v>
      </c>
      <c r="L7" s="15">
        <v>2026</v>
      </c>
      <c r="M7" s="15">
        <v>2027</v>
      </c>
      <c r="N7" s="15">
        <v>2028</v>
      </c>
      <c r="O7" s="15">
        <v>2029</v>
      </c>
      <c r="P7" s="15">
        <v>2030</v>
      </c>
      <c r="Q7" s="15">
        <v>2031</v>
      </c>
      <c r="R7" s="15">
        <v>2032</v>
      </c>
      <c r="S7" s="15">
        <v>2033</v>
      </c>
      <c r="T7" s="15">
        <v>2034</v>
      </c>
      <c r="U7" s="15">
        <v>2035</v>
      </c>
      <c r="V7" s="15">
        <v>2036</v>
      </c>
      <c r="W7" s="15">
        <v>2037</v>
      </c>
      <c r="X7" s="15">
        <v>2038</v>
      </c>
      <c r="Y7" s="15">
        <v>2039</v>
      </c>
      <c r="Z7" s="14" t="s">
        <v>8</v>
      </c>
      <c r="AC7" s="66" t="s">
        <v>67</v>
      </c>
      <c r="AF7" s="7"/>
      <c r="AG7" s="7"/>
      <c r="AH7" s="1"/>
      <c r="AI7" s="1"/>
    </row>
    <row r="8" spans="2:36" ht="4.5" customHeight="1" x14ac:dyDescent="0.25">
      <c r="B8" s="2"/>
      <c r="C8" s="2"/>
      <c r="D8" s="6"/>
      <c r="E8" s="133"/>
      <c r="F8" s="133"/>
      <c r="G8" s="133"/>
      <c r="H8" s="144"/>
      <c r="I8" s="133"/>
      <c r="J8" s="133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C8" s="1"/>
      <c r="AD8" s="1"/>
      <c r="AE8" s="1"/>
      <c r="AF8" s="1"/>
      <c r="AG8" s="1"/>
      <c r="AH8" s="1"/>
      <c r="AI8" s="1"/>
      <c r="AJ8" s="1"/>
    </row>
    <row r="9" spans="2:36" ht="17.25" customHeight="1" x14ac:dyDescent="0.25">
      <c r="B9" s="72" t="s">
        <v>56</v>
      </c>
      <c r="C9" s="73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101"/>
      <c r="AA9" s="4"/>
      <c r="AC9" s="1"/>
      <c r="AD9" s="1"/>
      <c r="AE9" s="1"/>
      <c r="AF9" s="1"/>
      <c r="AG9" s="1"/>
      <c r="AH9" s="1"/>
      <c r="AI9" s="1"/>
      <c r="AJ9" s="1"/>
    </row>
    <row r="10" spans="2:36" ht="4.5" customHeight="1" outlineLevel="1" x14ac:dyDescent="0.25">
      <c r="B10" s="2"/>
      <c r="C10" s="2"/>
      <c r="D10" s="6"/>
      <c r="E10" s="133"/>
      <c r="F10" s="133"/>
      <c r="G10" s="133"/>
      <c r="H10" s="145"/>
      <c r="I10" s="133"/>
      <c r="J10" s="133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C10" s="1"/>
      <c r="AD10" s="1"/>
      <c r="AE10" s="1"/>
      <c r="AF10" s="1"/>
      <c r="AG10" s="1"/>
      <c r="AH10" s="1"/>
      <c r="AI10" s="1"/>
      <c r="AJ10" s="1"/>
    </row>
    <row r="11" spans="2:36" ht="17.25" customHeight="1" x14ac:dyDescent="0.25">
      <c r="B11" s="30" t="s">
        <v>14</v>
      </c>
      <c r="C11" s="30"/>
      <c r="D11" s="13" t="s">
        <v>75</v>
      </c>
      <c r="E11" s="134"/>
      <c r="F11" s="134"/>
      <c r="G11" s="134"/>
      <c r="H11" s="134"/>
      <c r="I11" s="134"/>
      <c r="J11" s="134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93">
        <f>SUM(E11:Y11)</f>
        <v>0</v>
      </c>
      <c r="AA11" s="4"/>
      <c r="AC11" s="1"/>
    </row>
    <row r="12" spans="2:36" ht="4.5" customHeight="1" outlineLevel="1" x14ac:dyDescent="0.25">
      <c r="B12" s="2"/>
      <c r="C12" s="2"/>
      <c r="D12" s="6"/>
      <c r="E12" s="135"/>
      <c r="F12" s="135"/>
      <c r="G12" s="135"/>
      <c r="H12" s="146"/>
      <c r="I12" s="135"/>
      <c r="J12" s="135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93"/>
      <c r="AC12" s="1"/>
      <c r="AD12" s="1"/>
      <c r="AE12" s="1"/>
      <c r="AF12" s="1"/>
      <c r="AG12" s="1"/>
      <c r="AH12" s="1"/>
      <c r="AI12" s="1"/>
      <c r="AJ12" s="1"/>
    </row>
    <row r="13" spans="2:36" ht="17.25" customHeight="1" x14ac:dyDescent="0.25">
      <c r="B13" s="30" t="s">
        <v>25</v>
      </c>
      <c r="C13" s="30"/>
      <c r="D13" s="13" t="s">
        <v>75</v>
      </c>
      <c r="E13" s="134"/>
      <c r="F13" s="134"/>
      <c r="G13" s="134"/>
      <c r="H13" s="134"/>
      <c r="I13" s="134"/>
      <c r="J13" s="134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93">
        <f>SUM(E13:Y13)</f>
        <v>0</v>
      </c>
    </row>
    <row r="14" spans="2:36" ht="4.5" customHeight="1" outlineLevel="1" x14ac:dyDescent="0.25">
      <c r="B14" s="2"/>
      <c r="C14" s="2"/>
      <c r="D14" s="6"/>
      <c r="E14" s="135"/>
      <c r="F14" s="135"/>
      <c r="G14" s="135"/>
      <c r="H14" s="146"/>
      <c r="I14" s="135"/>
      <c r="J14" s="135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93"/>
      <c r="AC14" s="1"/>
      <c r="AD14" s="1"/>
      <c r="AE14" s="1"/>
      <c r="AF14" s="1"/>
      <c r="AG14" s="1"/>
      <c r="AH14" s="1"/>
      <c r="AI14" s="1"/>
      <c r="AJ14" s="1"/>
    </row>
    <row r="15" spans="2:36" ht="17.25" customHeight="1" x14ac:dyDescent="0.25">
      <c r="B15" s="23" t="s">
        <v>26</v>
      </c>
      <c r="C15" s="23"/>
      <c r="D15" s="13" t="s">
        <v>75</v>
      </c>
      <c r="E15" s="134"/>
      <c r="F15" s="134"/>
      <c r="G15" s="134"/>
      <c r="H15" s="134"/>
      <c r="I15" s="134"/>
      <c r="J15" s="134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93">
        <f>SUM(E15:Y15)</f>
        <v>0</v>
      </c>
    </row>
    <row r="16" spans="2:36" ht="4.5" customHeight="1" outlineLevel="1" x14ac:dyDescent="0.25">
      <c r="B16" s="2"/>
      <c r="C16" s="2"/>
      <c r="D16" s="6"/>
      <c r="E16" s="135"/>
      <c r="F16" s="135"/>
      <c r="G16" s="135"/>
      <c r="H16" s="146"/>
      <c r="I16" s="135"/>
      <c r="J16" s="135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93"/>
      <c r="AC16" s="1"/>
      <c r="AD16" s="1"/>
      <c r="AE16" s="1"/>
      <c r="AF16" s="1"/>
      <c r="AG16" s="1"/>
      <c r="AH16" s="1"/>
      <c r="AI16" s="1"/>
      <c r="AJ16" s="1"/>
    </row>
    <row r="17" spans="2:36" ht="17.25" customHeight="1" x14ac:dyDescent="0.25">
      <c r="B17" s="30" t="s">
        <v>59</v>
      </c>
      <c r="C17" s="30"/>
      <c r="D17" s="13" t="s">
        <v>75</v>
      </c>
      <c r="E17" s="134"/>
      <c r="F17" s="134"/>
      <c r="G17" s="134"/>
      <c r="H17" s="134"/>
      <c r="I17" s="134"/>
      <c r="J17" s="134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93">
        <f>SUM(E17:Y17)</f>
        <v>0</v>
      </c>
    </row>
    <row r="18" spans="2:36" ht="4.5" customHeight="1" outlineLevel="1" x14ac:dyDescent="0.25">
      <c r="B18" s="2"/>
      <c r="C18" s="2"/>
      <c r="D18" s="6"/>
      <c r="E18" s="135"/>
      <c r="F18" s="135"/>
      <c r="G18" s="135"/>
      <c r="H18" s="146"/>
      <c r="I18" s="135"/>
      <c r="J18" s="135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93"/>
      <c r="AC18" s="1"/>
      <c r="AD18" s="1"/>
      <c r="AE18" s="1"/>
      <c r="AF18" s="1"/>
      <c r="AG18" s="1"/>
      <c r="AH18" s="1"/>
      <c r="AI18" s="1"/>
      <c r="AJ18" s="1"/>
    </row>
    <row r="19" spans="2:36" ht="17.25" customHeight="1" x14ac:dyDescent="0.25">
      <c r="B19" s="23" t="s">
        <v>15</v>
      </c>
      <c r="C19" s="23"/>
      <c r="D19" s="13" t="s">
        <v>75</v>
      </c>
      <c r="E19" s="134"/>
      <c r="F19" s="134"/>
      <c r="G19" s="134"/>
      <c r="H19" s="134"/>
      <c r="I19" s="134"/>
      <c r="J19" s="134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93">
        <f>SUM(E19:Y19)</f>
        <v>0</v>
      </c>
      <c r="AA19" s="4"/>
      <c r="AC19" s="1"/>
      <c r="AD19" s="1"/>
      <c r="AE19" s="1"/>
      <c r="AF19" s="1"/>
      <c r="AG19" s="1"/>
      <c r="AH19" s="1"/>
      <c r="AI19" s="1"/>
      <c r="AJ19" s="1"/>
    </row>
    <row r="20" spans="2:36" ht="4.5" customHeight="1" outlineLevel="1" x14ac:dyDescent="0.25">
      <c r="B20" s="2"/>
      <c r="C20" s="2"/>
      <c r="D20" s="6"/>
      <c r="E20" s="135"/>
      <c r="F20" s="135"/>
      <c r="G20" s="135"/>
      <c r="H20" s="146"/>
      <c r="I20" s="135"/>
      <c r="J20" s="135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93"/>
      <c r="AC20" s="1"/>
      <c r="AD20" s="1"/>
      <c r="AE20" s="1"/>
      <c r="AF20" s="1"/>
      <c r="AG20" s="1"/>
      <c r="AH20" s="1"/>
      <c r="AI20" s="1"/>
      <c r="AJ20" s="1"/>
    </row>
    <row r="21" spans="2:36" ht="17.25" customHeight="1" x14ac:dyDescent="0.25">
      <c r="B21" s="30" t="s">
        <v>30</v>
      </c>
      <c r="C21" s="30"/>
      <c r="D21" s="13" t="s">
        <v>75</v>
      </c>
      <c r="E21" s="134"/>
      <c r="F21" s="134"/>
      <c r="G21" s="134"/>
      <c r="H21" s="134"/>
      <c r="I21" s="134"/>
      <c r="J21" s="134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93">
        <f>SUM(E21:Y21)</f>
        <v>0</v>
      </c>
      <c r="AA21" s="4"/>
      <c r="AC21" s="1"/>
      <c r="AD21" s="1"/>
      <c r="AE21" s="1"/>
      <c r="AF21" s="1"/>
      <c r="AG21" s="1"/>
      <c r="AH21" s="1"/>
      <c r="AI21" s="1"/>
      <c r="AJ21" s="1"/>
    </row>
    <row r="22" spans="2:36" ht="4.5" customHeight="1" outlineLevel="1" x14ac:dyDescent="0.25">
      <c r="B22" s="2"/>
      <c r="C22" s="2"/>
      <c r="D22" s="6"/>
      <c r="E22" s="135"/>
      <c r="F22" s="135"/>
      <c r="G22" s="135"/>
      <c r="H22" s="146"/>
      <c r="I22" s="135"/>
      <c r="J22" s="135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93"/>
      <c r="AC22" s="1"/>
      <c r="AD22" s="1"/>
      <c r="AE22" s="1"/>
      <c r="AF22" s="1"/>
      <c r="AG22" s="1"/>
      <c r="AH22" s="1"/>
      <c r="AI22" s="1"/>
      <c r="AJ22" s="1"/>
    </row>
    <row r="23" spans="2:36" ht="17.25" customHeight="1" x14ac:dyDescent="0.25">
      <c r="B23" s="30" t="s">
        <v>58</v>
      </c>
      <c r="C23" s="30"/>
      <c r="D23" s="13" t="s">
        <v>75</v>
      </c>
      <c r="E23" s="134"/>
      <c r="F23" s="134"/>
      <c r="G23" s="134"/>
      <c r="H23" s="134"/>
      <c r="I23" s="134"/>
      <c r="J23" s="134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93">
        <f>SUM(E23:Y23)</f>
        <v>0</v>
      </c>
      <c r="AA23" s="4"/>
      <c r="AC23" s="1"/>
    </row>
    <row r="24" spans="2:36" ht="4.5" customHeight="1" outlineLevel="1" x14ac:dyDescent="0.25">
      <c r="B24" s="2"/>
      <c r="C24" s="2"/>
      <c r="D24" s="6"/>
      <c r="E24" s="135"/>
      <c r="F24" s="135"/>
      <c r="G24" s="135"/>
      <c r="H24" s="146"/>
      <c r="I24" s="135"/>
      <c r="J24" s="135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93"/>
      <c r="AC24" s="1"/>
      <c r="AD24" s="1"/>
      <c r="AE24" s="1"/>
      <c r="AF24" s="1"/>
      <c r="AG24" s="1"/>
      <c r="AH24" s="1"/>
      <c r="AI24" s="1"/>
      <c r="AJ24" s="1"/>
    </row>
    <row r="25" spans="2:36" ht="17.25" customHeight="1" x14ac:dyDescent="0.25">
      <c r="B25" s="30" t="s">
        <v>57</v>
      </c>
      <c r="C25" s="30"/>
      <c r="D25" s="13" t="s">
        <v>75</v>
      </c>
      <c r="E25" s="134"/>
      <c r="F25" s="134"/>
      <c r="G25" s="134"/>
      <c r="H25" s="134"/>
      <c r="I25" s="134"/>
      <c r="J25" s="134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93">
        <f>SUM(E25:Y25)</f>
        <v>0</v>
      </c>
      <c r="AA25" s="4"/>
      <c r="AC25" s="1"/>
    </row>
    <row r="26" spans="2:36" ht="4.5" customHeight="1" outlineLevel="1" x14ac:dyDescent="0.25">
      <c r="B26" s="2"/>
      <c r="C26" s="2"/>
      <c r="D26" s="6"/>
      <c r="E26" s="135"/>
      <c r="F26" s="135"/>
      <c r="G26" s="135"/>
      <c r="H26" s="146"/>
      <c r="I26" s="135"/>
      <c r="J26" s="135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93"/>
      <c r="AC26" s="1"/>
      <c r="AD26" s="1"/>
      <c r="AE26" s="1"/>
      <c r="AF26" s="1"/>
      <c r="AG26" s="1"/>
      <c r="AH26" s="1"/>
      <c r="AI26" s="1"/>
      <c r="AJ26" s="1"/>
    </row>
    <row r="27" spans="2:36" ht="17.25" customHeight="1" x14ac:dyDescent="0.25">
      <c r="B27" s="67" t="s">
        <v>61</v>
      </c>
      <c r="C27" s="67"/>
      <c r="D27" s="68" t="s">
        <v>75</v>
      </c>
      <c r="E27" s="167"/>
      <c r="F27" s="134"/>
      <c r="G27" s="134"/>
      <c r="H27" s="134"/>
      <c r="I27" s="134"/>
      <c r="J27" s="134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68"/>
      <c r="Z27" s="93">
        <f>SUM(E27:Y27)</f>
        <v>0</v>
      </c>
      <c r="AC27" s="1"/>
      <c r="AD27" s="1"/>
      <c r="AE27" s="1"/>
      <c r="AF27" s="1"/>
      <c r="AG27" s="1"/>
      <c r="AH27" s="1"/>
      <c r="AI27" s="1"/>
      <c r="AJ27" s="1"/>
    </row>
    <row r="28" spans="2:36" ht="4.5" customHeight="1" outlineLevel="1" x14ac:dyDescent="0.25">
      <c r="B28" s="2"/>
      <c r="C28" s="2"/>
      <c r="D28" s="6"/>
      <c r="E28" s="135"/>
      <c r="F28" s="135"/>
      <c r="G28" s="135"/>
      <c r="H28" s="146"/>
      <c r="I28" s="135"/>
      <c r="J28" s="135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93"/>
      <c r="AC28" s="1"/>
      <c r="AD28" s="1"/>
      <c r="AE28" s="1"/>
      <c r="AF28" s="1"/>
      <c r="AG28" s="1"/>
      <c r="AH28" s="1"/>
      <c r="AI28" s="1"/>
      <c r="AJ28" s="1"/>
    </row>
    <row r="29" spans="2:36" ht="17.25" customHeight="1" x14ac:dyDescent="0.25">
      <c r="B29" s="72" t="s">
        <v>60</v>
      </c>
      <c r="C29" s="73"/>
      <c r="D29" s="74"/>
      <c r="E29" s="169"/>
      <c r="F29" s="169"/>
      <c r="G29" s="169"/>
      <c r="H29" s="169"/>
      <c r="I29" s="169"/>
      <c r="J29" s="169"/>
      <c r="K29" s="169"/>
      <c r="L29" s="169"/>
      <c r="M29" s="169"/>
      <c r="N29" s="169"/>
      <c r="O29" s="169"/>
      <c r="P29" s="169"/>
      <c r="Q29" s="169"/>
      <c r="R29" s="169"/>
      <c r="S29" s="169"/>
      <c r="T29" s="169"/>
      <c r="U29" s="169"/>
      <c r="V29" s="169"/>
      <c r="W29" s="169"/>
      <c r="X29" s="169"/>
      <c r="Y29" s="169"/>
      <c r="Z29" s="93"/>
      <c r="AA29" s="4"/>
      <c r="AC29" s="1"/>
      <c r="AD29" s="1"/>
      <c r="AE29" s="1"/>
      <c r="AF29" s="1"/>
      <c r="AG29" s="1"/>
      <c r="AH29" s="1"/>
      <c r="AI29" s="1"/>
      <c r="AJ29" s="1"/>
    </row>
    <row r="30" spans="2:36" ht="17.25" customHeight="1" x14ac:dyDescent="0.25">
      <c r="B30" s="30" t="s">
        <v>17</v>
      </c>
      <c r="C30" s="30"/>
      <c r="D30" s="13" t="s">
        <v>75</v>
      </c>
      <c r="E30" s="134"/>
      <c r="F30" s="134"/>
      <c r="G30" s="134"/>
      <c r="H30" s="134"/>
      <c r="I30" s="134"/>
      <c r="J30" s="134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93">
        <f>SUM(E30:Y30)</f>
        <v>0</v>
      </c>
      <c r="AC30" s="1"/>
      <c r="AD30" s="1"/>
      <c r="AE30" s="1"/>
      <c r="AF30" s="1"/>
      <c r="AG30" s="1"/>
      <c r="AH30" s="1"/>
      <c r="AI30" s="1"/>
      <c r="AJ30" s="1"/>
    </row>
    <row r="31" spans="2:36" ht="4.5" customHeight="1" x14ac:dyDescent="0.25">
      <c r="B31" s="2"/>
      <c r="C31" s="2"/>
      <c r="D31" s="6"/>
      <c r="E31" s="135"/>
      <c r="F31" s="135"/>
      <c r="G31" s="135"/>
      <c r="H31" s="146"/>
      <c r="I31" s="135"/>
      <c r="J31" s="135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93"/>
      <c r="AC31" s="1"/>
      <c r="AD31" s="1"/>
      <c r="AE31" s="1"/>
      <c r="AF31" s="1"/>
      <c r="AG31" s="1"/>
      <c r="AH31" s="1"/>
      <c r="AI31" s="1"/>
      <c r="AJ31" s="1"/>
    </row>
    <row r="32" spans="2:36" ht="17.25" customHeight="1" x14ac:dyDescent="0.25">
      <c r="B32" s="30" t="s">
        <v>27</v>
      </c>
      <c r="C32" s="30"/>
      <c r="D32" s="13" t="s">
        <v>75</v>
      </c>
      <c r="E32" s="134"/>
      <c r="F32" s="134"/>
      <c r="G32" s="134"/>
      <c r="H32" s="134"/>
      <c r="I32" s="134"/>
      <c r="J32" s="134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93">
        <f>SUM(E32:Y32)</f>
        <v>0</v>
      </c>
      <c r="AA32" s="4"/>
      <c r="AC32" s="1"/>
    </row>
    <row r="33" spans="2:36" ht="4.5" customHeight="1" outlineLevel="1" x14ac:dyDescent="0.25">
      <c r="B33" s="2"/>
      <c r="C33" s="2"/>
      <c r="D33" s="6"/>
      <c r="E33" s="135"/>
      <c r="F33" s="135"/>
      <c r="G33" s="135"/>
      <c r="H33" s="146"/>
      <c r="I33" s="135"/>
      <c r="J33" s="135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93"/>
      <c r="AC33" s="1"/>
      <c r="AD33" s="1"/>
      <c r="AE33" s="1"/>
      <c r="AF33" s="1"/>
      <c r="AG33" s="1"/>
      <c r="AH33" s="1"/>
      <c r="AI33" s="1"/>
      <c r="AJ33" s="1"/>
    </row>
    <row r="34" spans="2:36" ht="17.25" customHeight="1" x14ac:dyDescent="0.25">
      <c r="B34" s="23" t="s">
        <v>28</v>
      </c>
      <c r="C34" s="23"/>
      <c r="D34" s="13" t="s">
        <v>75</v>
      </c>
      <c r="E34" s="134"/>
      <c r="F34" s="134"/>
      <c r="G34" s="134"/>
      <c r="H34" s="134"/>
      <c r="I34" s="134"/>
      <c r="J34" s="134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93">
        <f>SUM(E34:Y34)</f>
        <v>0</v>
      </c>
    </row>
    <row r="35" spans="2:36" ht="4.5" customHeight="1" outlineLevel="1" x14ac:dyDescent="0.25">
      <c r="B35" s="2"/>
      <c r="C35" s="2"/>
      <c r="D35" s="6"/>
      <c r="E35" s="135"/>
      <c r="F35" s="135"/>
      <c r="G35" s="135"/>
      <c r="H35" s="146"/>
      <c r="I35" s="135"/>
      <c r="J35" s="135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93"/>
      <c r="AC35" s="1"/>
      <c r="AD35" s="1"/>
      <c r="AE35" s="1"/>
      <c r="AF35" s="1"/>
      <c r="AG35" s="1"/>
      <c r="AH35" s="1"/>
      <c r="AI35" s="1"/>
      <c r="AJ35" s="1"/>
    </row>
    <row r="36" spans="2:36" ht="17.25" customHeight="1" x14ac:dyDescent="0.25">
      <c r="B36" s="30" t="s">
        <v>29</v>
      </c>
      <c r="C36" s="30"/>
      <c r="D36" s="13" t="s">
        <v>75</v>
      </c>
      <c r="E36" s="134"/>
      <c r="F36" s="134"/>
      <c r="G36" s="134"/>
      <c r="H36" s="134"/>
      <c r="I36" s="134"/>
      <c r="J36" s="134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93">
        <f>SUM(E36:Y36)</f>
        <v>0</v>
      </c>
    </row>
    <row r="37" spans="2:36" ht="4.5" customHeight="1" outlineLevel="1" x14ac:dyDescent="0.25">
      <c r="B37" s="2"/>
      <c r="C37" s="2"/>
      <c r="D37" s="6"/>
      <c r="E37" s="135"/>
      <c r="F37" s="135"/>
      <c r="G37" s="135"/>
      <c r="H37" s="146"/>
      <c r="I37" s="135"/>
      <c r="J37" s="135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93"/>
      <c r="AC37" s="1"/>
      <c r="AD37" s="1"/>
      <c r="AE37" s="1"/>
      <c r="AF37" s="1"/>
      <c r="AG37" s="1"/>
      <c r="AH37" s="1"/>
      <c r="AI37" s="1"/>
      <c r="AJ37" s="1"/>
    </row>
    <row r="38" spans="2:36" ht="17.25" customHeight="1" x14ac:dyDescent="0.25">
      <c r="B38" s="23" t="s">
        <v>16</v>
      </c>
      <c r="C38" s="23"/>
      <c r="D38" s="13" t="s">
        <v>75</v>
      </c>
      <c r="E38" s="134"/>
      <c r="F38" s="134"/>
      <c r="G38" s="134"/>
      <c r="H38" s="134"/>
      <c r="I38" s="134"/>
      <c r="J38" s="134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93">
        <f>SUM(E38:Y38)</f>
        <v>0</v>
      </c>
    </row>
    <row r="39" spans="2:36" ht="4.5" customHeight="1" outlineLevel="1" x14ac:dyDescent="0.25">
      <c r="B39" s="2"/>
      <c r="C39" s="2"/>
      <c r="D39" s="6"/>
      <c r="E39" s="135"/>
      <c r="F39" s="135"/>
      <c r="G39" s="135"/>
      <c r="H39" s="146"/>
      <c r="I39" s="135"/>
      <c r="J39" s="135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93"/>
      <c r="AC39" s="1"/>
      <c r="AD39" s="1"/>
      <c r="AE39" s="1"/>
      <c r="AF39" s="1"/>
      <c r="AG39" s="1"/>
      <c r="AH39" s="1"/>
      <c r="AI39" s="1"/>
      <c r="AJ39" s="1"/>
    </row>
    <row r="40" spans="2:36" ht="17.25" customHeight="1" x14ac:dyDescent="0.25">
      <c r="B40" s="30" t="s">
        <v>31</v>
      </c>
      <c r="C40" s="30"/>
      <c r="D40" s="13" t="s">
        <v>75</v>
      </c>
      <c r="E40" s="134"/>
      <c r="F40" s="134"/>
      <c r="G40" s="134"/>
      <c r="H40" s="134"/>
      <c r="I40" s="134"/>
      <c r="J40" s="134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93">
        <f>SUM(E40:Y40)</f>
        <v>0</v>
      </c>
      <c r="AA40" s="4"/>
      <c r="AC40" s="1"/>
      <c r="AD40" s="1"/>
      <c r="AE40" s="1"/>
      <c r="AF40" s="1"/>
      <c r="AG40" s="1"/>
      <c r="AH40" s="1"/>
      <c r="AI40" s="1"/>
      <c r="AJ40" s="1"/>
    </row>
    <row r="41" spans="2:36" ht="4.5" customHeight="1" outlineLevel="1" x14ac:dyDescent="0.25">
      <c r="B41" s="2"/>
      <c r="C41" s="2"/>
      <c r="D41" s="6"/>
      <c r="E41" s="135"/>
      <c r="F41" s="135"/>
      <c r="G41" s="135"/>
      <c r="H41" s="146"/>
      <c r="I41" s="135"/>
      <c r="J41" s="135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93"/>
      <c r="AC41" s="1"/>
      <c r="AD41" s="1"/>
      <c r="AE41" s="1"/>
      <c r="AF41" s="1"/>
      <c r="AG41" s="1"/>
      <c r="AH41" s="1"/>
      <c r="AI41" s="1"/>
      <c r="AJ41" s="1"/>
    </row>
    <row r="42" spans="2:36" ht="17.25" customHeight="1" x14ac:dyDescent="0.25">
      <c r="B42" s="30" t="s">
        <v>37</v>
      </c>
      <c r="C42" s="30"/>
      <c r="D42" s="13" t="s">
        <v>75</v>
      </c>
      <c r="E42" s="134"/>
      <c r="F42" s="134"/>
      <c r="G42" s="134"/>
      <c r="H42" s="134"/>
      <c r="I42" s="134"/>
      <c r="J42" s="134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93">
        <f>SUM(E42:Y42)</f>
        <v>0</v>
      </c>
      <c r="AA42" s="4"/>
      <c r="AC42" s="1"/>
      <c r="AE42" s="1"/>
      <c r="AF42" s="1"/>
      <c r="AG42" s="1"/>
      <c r="AH42" s="1"/>
      <c r="AI42" s="1"/>
      <c r="AJ42" s="1"/>
    </row>
    <row r="43" spans="2:36" ht="4.5" customHeight="1" outlineLevel="1" x14ac:dyDescent="0.25">
      <c r="B43" s="2"/>
      <c r="C43" s="2"/>
      <c r="D43" s="6"/>
      <c r="E43" s="135"/>
      <c r="F43" s="135"/>
      <c r="G43" s="135"/>
      <c r="H43" s="146"/>
      <c r="I43" s="135"/>
      <c r="J43" s="135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93"/>
      <c r="AC43" s="1"/>
      <c r="AD43" s="1"/>
      <c r="AE43" s="1"/>
      <c r="AF43" s="1"/>
      <c r="AG43" s="1"/>
      <c r="AH43" s="1"/>
      <c r="AI43" s="1"/>
      <c r="AJ43" s="1"/>
    </row>
    <row r="44" spans="2:36" ht="17.25" customHeight="1" x14ac:dyDescent="0.25">
      <c r="B44" s="30" t="s">
        <v>38</v>
      </c>
      <c r="C44" s="30"/>
      <c r="D44" s="13" t="s">
        <v>75</v>
      </c>
      <c r="E44" s="134"/>
      <c r="F44" s="134"/>
      <c r="G44" s="134"/>
      <c r="H44" s="134"/>
      <c r="I44" s="134"/>
      <c r="J44" s="134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93">
        <f>SUM(E44:Y44)</f>
        <v>0</v>
      </c>
      <c r="AA44" s="4"/>
      <c r="AC44" s="1"/>
    </row>
    <row r="45" spans="2:36" ht="4.5" customHeight="1" outlineLevel="1" x14ac:dyDescent="0.25">
      <c r="B45" s="2"/>
      <c r="C45" s="2"/>
      <c r="D45" s="6"/>
      <c r="E45" s="135"/>
      <c r="F45" s="135"/>
      <c r="G45" s="135"/>
      <c r="H45" s="146"/>
      <c r="I45" s="135"/>
      <c r="J45" s="135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93"/>
      <c r="AC45" s="1"/>
      <c r="AD45" s="1"/>
      <c r="AE45" s="1"/>
      <c r="AF45" s="1"/>
      <c r="AG45" s="1"/>
      <c r="AH45" s="1"/>
      <c r="AI45" s="1"/>
      <c r="AJ45" s="1"/>
    </row>
    <row r="46" spans="2:36" ht="17.25" customHeight="1" x14ac:dyDescent="0.25">
      <c r="B46" s="67" t="s">
        <v>62</v>
      </c>
      <c r="C46" s="67"/>
      <c r="D46" s="68" t="s">
        <v>75</v>
      </c>
      <c r="E46" s="167"/>
      <c r="F46" s="134"/>
      <c r="G46" s="134"/>
      <c r="H46" s="134"/>
      <c r="I46" s="134"/>
      <c r="J46" s="134"/>
      <c r="K46" s="168"/>
      <c r="L46" s="168"/>
      <c r="M46" s="168"/>
      <c r="N46" s="168"/>
      <c r="O46" s="168"/>
      <c r="P46" s="168"/>
      <c r="Q46" s="168"/>
      <c r="R46" s="168"/>
      <c r="S46" s="168"/>
      <c r="T46" s="168"/>
      <c r="U46" s="168"/>
      <c r="V46" s="168"/>
      <c r="W46" s="168"/>
      <c r="X46" s="168"/>
      <c r="Y46" s="168"/>
      <c r="Z46" s="93">
        <f>SUM(E46:Y46)</f>
        <v>0</v>
      </c>
      <c r="AA46" s="4"/>
      <c r="AC46" s="1"/>
    </row>
    <row r="47" spans="2:36" ht="4.5" customHeight="1" outlineLevel="1" x14ac:dyDescent="0.25">
      <c r="B47" s="2"/>
      <c r="C47" s="2"/>
      <c r="D47" s="6"/>
      <c r="E47" s="92"/>
      <c r="F47" s="92"/>
      <c r="G47" s="92"/>
      <c r="H47" s="147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3"/>
      <c r="AC47" s="1"/>
      <c r="AD47" s="1"/>
      <c r="AE47" s="1"/>
      <c r="AF47" s="1"/>
      <c r="AG47" s="1"/>
      <c r="AH47" s="1"/>
      <c r="AI47" s="1"/>
      <c r="AJ47" s="1"/>
    </row>
    <row r="48" spans="2:36" ht="17.25" customHeight="1" outlineLevel="1" x14ac:dyDescent="0.25">
      <c r="B48" s="72" t="s">
        <v>73</v>
      </c>
      <c r="C48" s="73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93"/>
      <c r="AC48" s="1"/>
      <c r="AD48" s="1"/>
      <c r="AE48" s="1"/>
      <c r="AF48" s="1"/>
      <c r="AG48" s="1"/>
      <c r="AH48" s="1"/>
      <c r="AI48" s="1"/>
      <c r="AJ48" s="1"/>
    </row>
    <row r="49" spans="2:36" ht="17.25" customHeight="1" outlineLevel="1" x14ac:dyDescent="0.25">
      <c r="B49" s="30" t="s">
        <v>17</v>
      </c>
      <c r="C49" s="30"/>
      <c r="D49" s="13" t="s">
        <v>75</v>
      </c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93">
        <f>SUM(E49:Y49)</f>
        <v>0</v>
      </c>
      <c r="AC49" s="1"/>
      <c r="AD49" s="1"/>
      <c r="AE49" s="1"/>
      <c r="AF49" s="1"/>
      <c r="AG49" s="1"/>
      <c r="AH49" s="1"/>
      <c r="AI49" s="1"/>
      <c r="AJ49" s="1"/>
    </row>
    <row r="50" spans="2:36" ht="4.5" customHeight="1" outlineLevel="1" x14ac:dyDescent="0.25">
      <c r="B50" s="2"/>
      <c r="C50" s="2"/>
      <c r="D50" s="6"/>
      <c r="E50" s="92"/>
      <c r="F50" s="92"/>
      <c r="G50" s="92"/>
      <c r="H50" s="147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3"/>
      <c r="AC50" s="1"/>
      <c r="AD50" s="1"/>
      <c r="AE50" s="1"/>
      <c r="AF50" s="1"/>
      <c r="AG50" s="1"/>
      <c r="AH50" s="1"/>
      <c r="AI50" s="1"/>
      <c r="AJ50" s="1"/>
    </row>
    <row r="51" spans="2:36" ht="17.25" customHeight="1" outlineLevel="1" x14ac:dyDescent="0.25">
      <c r="B51" s="30" t="s">
        <v>27</v>
      </c>
      <c r="C51" s="30"/>
      <c r="D51" s="13" t="s">
        <v>75</v>
      </c>
      <c r="E51" s="108"/>
      <c r="F51" s="108"/>
      <c r="G51" s="107"/>
      <c r="H51" s="107"/>
      <c r="I51" s="108"/>
      <c r="J51" s="108"/>
      <c r="K51" s="107"/>
      <c r="L51" s="107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93">
        <f>SUM(E51:Y51)</f>
        <v>0</v>
      </c>
      <c r="AC51" s="1"/>
      <c r="AD51" s="1"/>
      <c r="AE51" s="1"/>
      <c r="AF51" s="1"/>
      <c r="AG51" s="1"/>
      <c r="AH51" s="1"/>
      <c r="AI51" s="1"/>
      <c r="AJ51" s="1"/>
    </row>
    <row r="52" spans="2:36" ht="4.5" customHeight="1" outlineLevel="1" x14ac:dyDescent="0.25">
      <c r="B52" s="2"/>
      <c r="C52" s="2"/>
      <c r="D52" s="6"/>
      <c r="E52" s="92"/>
      <c r="F52" s="92"/>
      <c r="G52" s="92"/>
      <c r="H52" s="147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3"/>
      <c r="AC52" s="1"/>
      <c r="AD52" s="1"/>
      <c r="AE52" s="1"/>
      <c r="AF52" s="1"/>
      <c r="AG52" s="1"/>
      <c r="AH52" s="1"/>
      <c r="AI52" s="1"/>
      <c r="AJ52" s="1"/>
    </row>
    <row r="53" spans="2:36" ht="17.25" customHeight="1" outlineLevel="1" x14ac:dyDescent="0.25">
      <c r="B53" s="23" t="s">
        <v>28</v>
      </c>
      <c r="C53" s="23"/>
      <c r="D53" s="13" t="s">
        <v>75</v>
      </c>
      <c r="E53" s="96"/>
      <c r="F53" s="96"/>
      <c r="G53" s="96"/>
      <c r="H53" s="96"/>
      <c r="I53" s="96"/>
      <c r="J53" s="96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93">
        <f>SUM(E53:Y53)</f>
        <v>0</v>
      </c>
      <c r="AC53" s="1"/>
      <c r="AD53" s="1"/>
      <c r="AE53" s="1"/>
      <c r="AF53" s="1"/>
      <c r="AG53" s="1"/>
      <c r="AH53" s="1"/>
      <c r="AI53" s="1"/>
      <c r="AJ53" s="1"/>
    </row>
    <row r="54" spans="2:36" ht="4.5" customHeight="1" outlineLevel="1" x14ac:dyDescent="0.25">
      <c r="B54" s="2"/>
      <c r="C54" s="2"/>
      <c r="D54" s="6"/>
      <c r="E54" s="92"/>
      <c r="F54" s="92"/>
      <c r="G54" s="92"/>
      <c r="H54" s="147"/>
      <c r="I54" s="92"/>
      <c r="J54" s="92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  <c r="X54" s="128"/>
      <c r="Y54" s="128"/>
      <c r="Z54" s="93"/>
      <c r="AC54" s="1"/>
      <c r="AD54" s="1"/>
      <c r="AE54" s="1"/>
      <c r="AF54" s="1"/>
      <c r="AG54" s="1"/>
      <c r="AH54" s="1"/>
      <c r="AI54" s="1"/>
      <c r="AJ54" s="1"/>
    </row>
    <row r="55" spans="2:36" ht="17.25" customHeight="1" outlineLevel="1" x14ac:dyDescent="0.25">
      <c r="B55" s="30" t="s">
        <v>29</v>
      </c>
      <c r="C55" s="30"/>
      <c r="D55" s="13" t="s">
        <v>75</v>
      </c>
      <c r="E55" s="96"/>
      <c r="F55" s="96"/>
      <c r="G55" s="107"/>
      <c r="H55" s="107"/>
      <c r="I55" s="96"/>
      <c r="J55" s="96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93">
        <f>SUM(E55:Y55)</f>
        <v>0</v>
      </c>
      <c r="AC55" s="1"/>
      <c r="AD55" s="1"/>
      <c r="AE55" s="1"/>
      <c r="AF55" s="1"/>
      <c r="AG55" s="1"/>
      <c r="AH55" s="1"/>
      <c r="AI55" s="1"/>
      <c r="AJ55" s="1"/>
    </row>
    <row r="56" spans="2:36" ht="4.5" customHeight="1" outlineLevel="1" x14ac:dyDescent="0.25">
      <c r="B56" s="2"/>
      <c r="C56" s="2"/>
      <c r="D56" s="6"/>
      <c r="E56" s="92"/>
      <c r="F56" s="92"/>
      <c r="G56" s="92"/>
      <c r="H56" s="147"/>
      <c r="I56" s="92"/>
      <c r="J56" s="92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93"/>
      <c r="AC56" s="1"/>
      <c r="AD56" s="1"/>
      <c r="AE56" s="1"/>
      <c r="AF56" s="1"/>
      <c r="AG56" s="1"/>
      <c r="AH56" s="1"/>
      <c r="AI56" s="1"/>
      <c r="AJ56" s="1"/>
    </row>
    <row r="57" spans="2:36" ht="17.25" customHeight="1" outlineLevel="1" x14ac:dyDescent="0.25">
      <c r="B57" s="23" t="s">
        <v>16</v>
      </c>
      <c r="C57" s="23"/>
      <c r="D57" s="13" t="s">
        <v>75</v>
      </c>
      <c r="E57" s="96"/>
      <c r="F57" s="96"/>
      <c r="G57" s="96"/>
      <c r="H57" s="96"/>
      <c r="I57" s="96"/>
      <c r="J57" s="96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93">
        <f>SUM(E57:Y57)</f>
        <v>0</v>
      </c>
      <c r="AC57" s="1"/>
      <c r="AD57" s="1"/>
      <c r="AE57" s="1"/>
      <c r="AF57" s="1"/>
      <c r="AG57" s="1"/>
      <c r="AH57" s="1"/>
      <c r="AI57" s="1"/>
      <c r="AJ57" s="1"/>
    </row>
    <row r="58" spans="2:36" ht="4.5" customHeight="1" outlineLevel="1" x14ac:dyDescent="0.25">
      <c r="B58" s="2"/>
      <c r="C58" s="2"/>
      <c r="D58" s="6"/>
      <c r="E58" s="92"/>
      <c r="F58" s="92"/>
      <c r="G58" s="92"/>
      <c r="H58" s="147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3"/>
      <c r="AC58" s="1"/>
      <c r="AD58" s="1"/>
      <c r="AE58" s="1"/>
      <c r="AF58" s="1"/>
      <c r="AG58" s="1"/>
      <c r="AH58" s="1"/>
      <c r="AI58" s="1"/>
      <c r="AJ58" s="1"/>
    </row>
    <row r="59" spans="2:36" ht="17.25" customHeight="1" outlineLevel="1" x14ac:dyDescent="0.25">
      <c r="B59" s="30" t="s">
        <v>31</v>
      </c>
      <c r="C59" s="30"/>
      <c r="D59" s="13" t="s">
        <v>75</v>
      </c>
      <c r="E59" s="108"/>
      <c r="F59" s="108"/>
      <c r="G59" s="108"/>
      <c r="H59" s="108"/>
      <c r="I59" s="108"/>
      <c r="J59" s="108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70"/>
      <c r="Z59" s="93">
        <f>SUM(E59:Y59)</f>
        <v>0</v>
      </c>
      <c r="AC59" s="1"/>
      <c r="AD59" s="1"/>
      <c r="AE59" s="1"/>
      <c r="AF59" s="1"/>
      <c r="AG59" s="1"/>
      <c r="AH59" s="1"/>
      <c r="AI59" s="1"/>
      <c r="AJ59" s="1"/>
    </row>
    <row r="60" spans="2:36" ht="4.5" customHeight="1" outlineLevel="1" x14ac:dyDescent="0.25">
      <c r="B60" s="2"/>
      <c r="C60" s="2"/>
      <c r="D60" s="6"/>
      <c r="E60" s="92"/>
      <c r="F60" s="92"/>
      <c r="G60" s="92"/>
      <c r="H60" s="147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3"/>
      <c r="AC60" s="1"/>
      <c r="AD60" s="1"/>
      <c r="AE60" s="1"/>
      <c r="AF60" s="1"/>
      <c r="AG60" s="1"/>
      <c r="AH60" s="1"/>
      <c r="AI60" s="1"/>
      <c r="AJ60" s="1"/>
    </row>
    <row r="61" spans="2:36" ht="17.25" customHeight="1" outlineLevel="1" x14ac:dyDescent="0.25">
      <c r="B61" s="30" t="s">
        <v>37</v>
      </c>
      <c r="C61" s="30"/>
      <c r="D61" s="13" t="s">
        <v>75</v>
      </c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93">
        <f>SUM(E61:Y61)</f>
        <v>0</v>
      </c>
      <c r="AC61" s="1"/>
      <c r="AD61" s="1"/>
      <c r="AE61" s="1"/>
      <c r="AF61" s="1"/>
      <c r="AG61" s="1"/>
      <c r="AH61" s="1"/>
      <c r="AI61" s="1"/>
      <c r="AJ61" s="1"/>
    </row>
    <row r="62" spans="2:36" ht="4.5" customHeight="1" outlineLevel="1" x14ac:dyDescent="0.25">
      <c r="B62" s="2"/>
      <c r="C62" s="2"/>
      <c r="D62" s="6"/>
      <c r="E62" s="92"/>
      <c r="F62" s="92"/>
      <c r="G62" s="92"/>
      <c r="H62" s="147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3"/>
      <c r="AC62" s="1"/>
      <c r="AD62" s="1"/>
      <c r="AE62" s="1"/>
      <c r="AF62" s="1"/>
      <c r="AG62" s="1"/>
      <c r="AH62" s="1"/>
      <c r="AI62" s="1"/>
      <c r="AJ62" s="1"/>
    </row>
    <row r="63" spans="2:36" ht="17.25" customHeight="1" outlineLevel="1" x14ac:dyDescent="0.25">
      <c r="B63" s="30" t="s">
        <v>38</v>
      </c>
      <c r="C63" s="30"/>
      <c r="D63" s="13" t="s">
        <v>75</v>
      </c>
      <c r="E63" s="108"/>
      <c r="F63" s="108"/>
      <c r="G63" s="108"/>
      <c r="H63" s="108"/>
      <c r="I63" s="108"/>
      <c r="J63" s="108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70"/>
      <c r="Z63" s="93">
        <f>SUM(E63:Y63)</f>
        <v>0</v>
      </c>
      <c r="AC63" s="1"/>
      <c r="AD63" s="1"/>
      <c r="AE63" s="1"/>
      <c r="AF63" s="1"/>
      <c r="AG63" s="1"/>
      <c r="AH63" s="1"/>
      <c r="AI63" s="1"/>
      <c r="AJ63" s="1"/>
    </row>
    <row r="64" spans="2:36" ht="4.5" customHeight="1" outlineLevel="1" x14ac:dyDescent="0.25">
      <c r="B64" s="2"/>
      <c r="C64" s="2"/>
      <c r="D64" s="6"/>
      <c r="E64" s="92"/>
      <c r="F64" s="92"/>
      <c r="G64" s="92"/>
      <c r="H64" s="147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3"/>
      <c r="AC64" s="1"/>
      <c r="AD64" s="1"/>
      <c r="AE64" s="1"/>
      <c r="AF64" s="1"/>
      <c r="AG64" s="1"/>
      <c r="AH64" s="1"/>
      <c r="AI64" s="1"/>
      <c r="AJ64" s="1"/>
    </row>
    <row r="65" spans="2:36" ht="17.25" customHeight="1" outlineLevel="1" x14ac:dyDescent="0.25">
      <c r="B65" s="67" t="s">
        <v>62</v>
      </c>
      <c r="C65" s="67"/>
      <c r="D65" s="68" t="s">
        <v>75</v>
      </c>
      <c r="E65" s="95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3">
        <f>SUM(E65:Y65)</f>
        <v>0</v>
      </c>
      <c r="AC65" s="1"/>
      <c r="AD65" s="1"/>
      <c r="AE65" s="1"/>
      <c r="AF65" s="1"/>
      <c r="AG65" s="1"/>
      <c r="AH65" s="1"/>
      <c r="AI65" s="1"/>
      <c r="AJ65" s="1"/>
    </row>
    <row r="66" spans="2:36" ht="17.25" customHeight="1" outlineLevel="1" x14ac:dyDescent="0.25">
      <c r="B66" s="2"/>
      <c r="C66" s="2"/>
      <c r="D66" s="6"/>
      <c r="E66" s="92"/>
      <c r="F66" s="92"/>
      <c r="G66" s="92"/>
      <c r="H66" s="147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153"/>
      <c r="T66" s="92"/>
      <c r="U66" s="92"/>
      <c r="V66" s="92"/>
      <c r="W66" s="92"/>
      <c r="X66" s="92"/>
      <c r="Y66" s="92"/>
      <c r="Z66" s="93"/>
      <c r="AC66" s="1"/>
      <c r="AD66" s="1"/>
      <c r="AE66" s="1"/>
      <c r="AF66" s="1"/>
      <c r="AG66" s="1"/>
      <c r="AH66" s="1"/>
      <c r="AI66" s="1"/>
      <c r="AJ66" s="1"/>
    </row>
    <row r="67" spans="2:36" ht="15" customHeight="1" outlineLevel="1" x14ac:dyDescent="0.25">
      <c r="B67" s="2"/>
      <c r="C67" s="2"/>
      <c r="D67" s="6"/>
      <c r="E67" s="97"/>
      <c r="F67" s="97"/>
      <c r="G67" s="97"/>
      <c r="H67" s="148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3"/>
      <c r="AC67" s="1"/>
      <c r="AD67" s="1"/>
      <c r="AE67" s="1"/>
      <c r="AF67" s="1"/>
      <c r="AG67" s="1"/>
      <c r="AH67" s="1"/>
      <c r="AI67" s="1"/>
      <c r="AJ67" s="1"/>
    </row>
    <row r="68" spans="2:36" ht="17.25" customHeight="1" x14ac:dyDescent="0.25">
      <c r="B68" s="11" t="s">
        <v>55</v>
      </c>
      <c r="C68" s="11"/>
      <c r="D68" s="10" t="s">
        <v>75</v>
      </c>
      <c r="E68" s="111">
        <f>SUM(E11,E15,E19,E21,E23,E25,E30,E34,E38,E40,E42,E44,E46,E27,E49,E53,E57,E59,E61,E63,E65,E159)</f>
        <v>0</v>
      </c>
      <c r="F68" s="111">
        <f t="shared" ref="F68:Q68" si="0">SUM(F11,F15,F19,F21,F23,F25,F30,F34,F38,F40,F42,F44,F46,F27,F49,F53,F57,F59,F61,F63,F65,F159)</f>
        <v>0</v>
      </c>
      <c r="G68" s="111">
        <f t="shared" si="0"/>
        <v>0</v>
      </c>
      <c r="H68" s="111">
        <f>SUM(H11,H15,H19,H21,H23,H25,H30,H34,H38,H40,H42,H44,H46,H27,H49,H53,H57,H59,H61,H63,H65,H159)</f>
        <v>0</v>
      </c>
      <c r="I68" s="111">
        <f t="shared" si="0"/>
        <v>0</v>
      </c>
      <c r="J68" s="111">
        <f t="shared" si="0"/>
        <v>0</v>
      </c>
      <c r="K68" s="111">
        <f t="shared" si="0"/>
        <v>0</v>
      </c>
      <c r="L68" s="111">
        <f t="shared" si="0"/>
        <v>0</v>
      </c>
      <c r="M68" s="111">
        <f t="shared" si="0"/>
        <v>0</v>
      </c>
      <c r="N68" s="111">
        <f t="shared" si="0"/>
        <v>0</v>
      </c>
      <c r="O68" s="111">
        <f t="shared" si="0"/>
        <v>0</v>
      </c>
      <c r="P68" s="111">
        <f t="shared" si="0"/>
        <v>0</v>
      </c>
      <c r="Q68" s="111">
        <f t="shared" si="0"/>
        <v>0</v>
      </c>
      <c r="R68" s="111">
        <f t="shared" ref="R68:T68" si="1">SUM(R11,R15,R19,R21,R23,R25,R30,R34,R38,R40,R42,R44,R46,R27,R49,R53,R57,R59,R61,R63,R65,R159)</f>
        <v>0</v>
      </c>
      <c r="S68" s="111">
        <f t="shared" si="1"/>
        <v>0</v>
      </c>
      <c r="T68" s="111">
        <f t="shared" si="1"/>
        <v>0</v>
      </c>
      <c r="U68" s="111">
        <f t="shared" ref="U68:W68" si="2">SUM(U11,U15,U19,U21,U23,U25,U30,U34,U38,U40,U42,U44,U46,U27,U49,U53,U57,U59,U61,U63,U65,U159)</f>
        <v>0</v>
      </c>
      <c r="V68" s="111">
        <f t="shared" si="2"/>
        <v>0</v>
      </c>
      <c r="W68" s="111">
        <f t="shared" si="2"/>
        <v>0</v>
      </c>
      <c r="X68" s="111"/>
      <c r="Y68" s="111"/>
      <c r="Z68" s="93">
        <f>SUM(E68:Y68)</f>
        <v>0</v>
      </c>
      <c r="AC68" s="1"/>
      <c r="AD68" s="1"/>
      <c r="AE68" s="1"/>
      <c r="AF68" s="1"/>
      <c r="AG68" s="1"/>
      <c r="AH68" s="1"/>
      <c r="AI68" s="1"/>
      <c r="AJ68" s="1"/>
    </row>
    <row r="69" spans="2:36" s="79" customFormat="1" ht="17.25" customHeight="1" x14ac:dyDescent="0.25">
      <c r="B69" s="77" t="s">
        <v>51</v>
      </c>
      <c r="C69" s="77"/>
      <c r="D69" s="78" t="s">
        <v>75</v>
      </c>
      <c r="E69" s="171">
        <f t="shared" ref="E69:T69" si="3">E70+E73</f>
        <v>0</v>
      </c>
      <c r="F69" s="171">
        <f t="shared" si="3"/>
        <v>0</v>
      </c>
      <c r="G69" s="171">
        <f t="shared" si="3"/>
        <v>0</v>
      </c>
      <c r="H69" s="171">
        <f t="shared" si="3"/>
        <v>0</v>
      </c>
      <c r="I69" s="171">
        <f t="shared" si="3"/>
        <v>0</v>
      </c>
      <c r="J69" s="171">
        <f t="shared" si="3"/>
        <v>0</v>
      </c>
      <c r="K69" s="171">
        <f t="shared" si="3"/>
        <v>0</v>
      </c>
      <c r="L69" s="171">
        <f t="shared" si="3"/>
        <v>0</v>
      </c>
      <c r="M69" s="171">
        <f t="shared" si="3"/>
        <v>0</v>
      </c>
      <c r="N69" s="171">
        <f t="shared" si="3"/>
        <v>0</v>
      </c>
      <c r="O69" s="171">
        <f t="shared" si="3"/>
        <v>0</v>
      </c>
      <c r="P69" s="171">
        <f t="shared" si="3"/>
        <v>0</v>
      </c>
      <c r="Q69" s="171">
        <f t="shared" si="3"/>
        <v>0</v>
      </c>
      <c r="R69" s="171">
        <f t="shared" si="3"/>
        <v>0</v>
      </c>
      <c r="S69" s="171">
        <f t="shared" si="3"/>
        <v>0</v>
      </c>
      <c r="T69" s="171">
        <f t="shared" si="3"/>
        <v>0</v>
      </c>
      <c r="U69" s="171">
        <f t="shared" ref="U69:W69" si="4">U70+U73</f>
        <v>0</v>
      </c>
      <c r="V69" s="171">
        <f t="shared" si="4"/>
        <v>0</v>
      </c>
      <c r="W69" s="171">
        <f t="shared" si="4"/>
        <v>0</v>
      </c>
      <c r="X69" s="171"/>
      <c r="Y69" s="171"/>
      <c r="Z69" s="93">
        <f>SUM(E69:Y69)</f>
        <v>0</v>
      </c>
      <c r="AB69" s="12"/>
      <c r="AC69" s="80"/>
      <c r="AD69" s="80"/>
      <c r="AE69" s="80"/>
      <c r="AF69" s="80"/>
      <c r="AG69" s="80"/>
      <c r="AH69" s="80"/>
      <c r="AI69" s="80"/>
      <c r="AJ69" s="80"/>
    </row>
    <row r="70" spans="2:36" s="79" customFormat="1" ht="17.25" customHeight="1" x14ac:dyDescent="0.25">
      <c r="B70" s="81" t="s">
        <v>18</v>
      </c>
      <c r="C70" s="82"/>
      <c r="D70" s="78" t="s">
        <v>75</v>
      </c>
      <c r="E70" s="172">
        <f t="shared" ref="E70:T70" si="5">E11+E15+E19+E21+E23+E25</f>
        <v>0</v>
      </c>
      <c r="F70" s="172">
        <f t="shared" si="5"/>
        <v>0</v>
      </c>
      <c r="G70" s="172">
        <f t="shared" si="5"/>
        <v>0</v>
      </c>
      <c r="H70" s="172">
        <f t="shared" si="5"/>
        <v>0</v>
      </c>
      <c r="I70" s="171">
        <f t="shared" si="5"/>
        <v>0</v>
      </c>
      <c r="J70" s="172">
        <f t="shared" si="5"/>
        <v>0</v>
      </c>
      <c r="K70" s="172">
        <f t="shared" si="5"/>
        <v>0</v>
      </c>
      <c r="L70" s="172">
        <f t="shared" si="5"/>
        <v>0</v>
      </c>
      <c r="M70" s="172">
        <f t="shared" si="5"/>
        <v>0</v>
      </c>
      <c r="N70" s="172">
        <f t="shared" si="5"/>
        <v>0</v>
      </c>
      <c r="O70" s="172">
        <f t="shared" si="5"/>
        <v>0</v>
      </c>
      <c r="P70" s="172">
        <f t="shared" si="5"/>
        <v>0</v>
      </c>
      <c r="Q70" s="172">
        <f t="shared" si="5"/>
        <v>0</v>
      </c>
      <c r="R70" s="172">
        <f t="shared" si="5"/>
        <v>0</v>
      </c>
      <c r="S70" s="172">
        <f t="shared" si="5"/>
        <v>0</v>
      </c>
      <c r="T70" s="172">
        <f t="shared" si="5"/>
        <v>0</v>
      </c>
      <c r="U70" s="172">
        <f t="shared" ref="U70:W70" si="6">U11+U15+U19+U21+U23+U25</f>
        <v>0</v>
      </c>
      <c r="V70" s="172">
        <f t="shared" si="6"/>
        <v>0</v>
      </c>
      <c r="W70" s="172">
        <f t="shared" si="6"/>
        <v>0</v>
      </c>
      <c r="X70" s="172"/>
      <c r="Y70" s="172"/>
      <c r="Z70" s="93">
        <f>SUM(E70:Y70)</f>
        <v>0</v>
      </c>
      <c r="AB70" s="12"/>
      <c r="AC70" s="80"/>
      <c r="AD70" s="80"/>
      <c r="AE70" s="80"/>
      <c r="AF70" s="80"/>
      <c r="AG70" s="80"/>
      <c r="AH70" s="80"/>
      <c r="AI70" s="80"/>
      <c r="AJ70" s="80"/>
    </row>
    <row r="71" spans="2:36" s="79" customFormat="1" ht="17.25" customHeight="1" x14ac:dyDescent="0.25">
      <c r="B71" s="69" t="s">
        <v>19</v>
      </c>
      <c r="C71" s="82"/>
      <c r="D71" s="78" t="s">
        <v>75</v>
      </c>
      <c r="E71" s="111">
        <f t="shared" ref="E71:T71" si="7">E47*E107</f>
        <v>0</v>
      </c>
      <c r="F71" s="142">
        <f t="shared" si="7"/>
        <v>0</v>
      </c>
      <c r="G71" s="142">
        <f t="shared" si="7"/>
        <v>0</v>
      </c>
      <c r="H71" s="142">
        <f t="shared" si="7"/>
        <v>0</v>
      </c>
      <c r="I71" s="142">
        <f t="shared" si="7"/>
        <v>0</v>
      </c>
      <c r="J71" s="142">
        <f t="shared" si="7"/>
        <v>0</v>
      </c>
      <c r="K71" s="142">
        <f t="shared" si="7"/>
        <v>0</v>
      </c>
      <c r="L71" s="142">
        <f t="shared" si="7"/>
        <v>0</v>
      </c>
      <c r="M71" s="142">
        <f t="shared" si="7"/>
        <v>0</v>
      </c>
      <c r="N71" s="142">
        <f t="shared" si="7"/>
        <v>0</v>
      </c>
      <c r="O71" s="142">
        <f t="shared" si="7"/>
        <v>0</v>
      </c>
      <c r="P71" s="142">
        <f t="shared" si="7"/>
        <v>0</v>
      </c>
      <c r="Q71" s="142">
        <f t="shared" si="7"/>
        <v>0</v>
      </c>
      <c r="R71" s="142">
        <f t="shared" si="7"/>
        <v>0</v>
      </c>
      <c r="S71" s="142">
        <f t="shared" si="7"/>
        <v>0</v>
      </c>
      <c r="T71" s="142">
        <f t="shared" si="7"/>
        <v>0</v>
      </c>
      <c r="U71" s="142">
        <f t="shared" ref="U71:W71" si="8">U47*U107</f>
        <v>0</v>
      </c>
      <c r="V71" s="142">
        <f t="shared" si="8"/>
        <v>0</v>
      </c>
      <c r="W71" s="142">
        <f t="shared" si="8"/>
        <v>0</v>
      </c>
      <c r="X71" s="142"/>
      <c r="Y71" s="142"/>
      <c r="Z71" s="93">
        <f>SUM(E71:Y71)</f>
        <v>0</v>
      </c>
      <c r="AB71" s="12"/>
      <c r="AC71" s="80"/>
      <c r="AD71" s="80"/>
      <c r="AE71" s="80"/>
      <c r="AF71" s="80"/>
      <c r="AG71" s="80"/>
      <c r="AH71" s="80"/>
      <c r="AI71" s="80"/>
      <c r="AJ71" s="80"/>
    </row>
    <row r="72" spans="2:36" s="79" customFormat="1" ht="17.25" customHeight="1" x14ac:dyDescent="0.25">
      <c r="B72" s="81"/>
      <c r="C72" s="82"/>
      <c r="D72" s="78" t="s">
        <v>75</v>
      </c>
      <c r="E72" s="172"/>
      <c r="F72" s="171"/>
      <c r="G72" s="171"/>
      <c r="H72" s="171"/>
      <c r="I72" s="171"/>
      <c r="J72" s="171"/>
      <c r="K72" s="171"/>
      <c r="L72" s="171"/>
      <c r="M72" s="171"/>
      <c r="N72" s="171"/>
      <c r="O72" s="171"/>
      <c r="P72" s="171"/>
      <c r="Q72" s="171"/>
      <c r="R72" s="171"/>
      <c r="S72" s="171"/>
      <c r="T72" s="171"/>
      <c r="U72" s="171"/>
      <c r="V72" s="171"/>
      <c r="W72" s="171"/>
      <c r="X72" s="171"/>
      <c r="Y72" s="171"/>
      <c r="Z72" s="93"/>
      <c r="AB72" s="12"/>
      <c r="AC72" s="80"/>
      <c r="AD72" s="80"/>
      <c r="AE72" s="80"/>
      <c r="AF72" s="80"/>
      <c r="AG72" s="80"/>
      <c r="AH72" s="80"/>
      <c r="AI72" s="80"/>
      <c r="AJ72" s="80"/>
    </row>
    <row r="73" spans="2:36" ht="17.25" customHeight="1" x14ac:dyDescent="0.25">
      <c r="B73" s="69"/>
      <c r="C73" s="70"/>
      <c r="D73" s="10" t="s">
        <v>75</v>
      </c>
      <c r="E73" s="111">
        <f t="shared" ref="E73:T73" si="9">E68*E109</f>
        <v>0</v>
      </c>
      <c r="F73" s="142">
        <f t="shared" si="9"/>
        <v>0</v>
      </c>
      <c r="G73" s="142">
        <f t="shared" si="9"/>
        <v>0</v>
      </c>
      <c r="H73" s="142">
        <f t="shared" si="9"/>
        <v>0</v>
      </c>
      <c r="I73" s="142">
        <f t="shared" si="9"/>
        <v>0</v>
      </c>
      <c r="J73" s="142">
        <f t="shared" si="9"/>
        <v>0</v>
      </c>
      <c r="K73" s="142">
        <f t="shared" si="9"/>
        <v>0</v>
      </c>
      <c r="L73" s="142">
        <f t="shared" si="9"/>
        <v>0</v>
      </c>
      <c r="M73" s="142">
        <f t="shared" si="9"/>
        <v>0</v>
      </c>
      <c r="N73" s="142">
        <f t="shared" si="9"/>
        <v>0</v>
      </c>
      <c r="O73" s="142">
        <f t="shared" si="9"/>
        <v>0</v>
      </c>
      <c r="P73" s="142">
        <f t="shared" si="9"/>
        <v>0</v>
      </c>
      <c r="Q73" s="142">
        <f t="shared" si="9"/>
        <v>0</v>
      </c>
      <c r="R73" s="142">
        <f t="shared" si="9"/>
        <v>0</v>
      </c>
      <c r="S73" s="142">
        <f t="shared" si="9"/>
        <v>0</v>
      </c>
      <c r="T73" s="142">
        <f t="shared" si="9"/>
        <v>0</v>
      </c>
      <c r="U73" s="142">
        <f t="shared" ref="U73:W73" si="10">U68*U109</f>
        <v>0</v>
      </c>
      <c r="V73" s="142">
        <f t="shared" si="10"/>
        <v>0</v>
      </c>
      <c r="W73" s="142">
        <f t="shared" si="10"/>
        <v>0</v>
      </c>
      <c r="X73" s="142"/>
      <c r="Y73" s="142"/>
      <c r="Z73" s="93"/>
      <c r="AB73" s="12"/>
      <c r="AC73" s="7" t="s">
        <v>13</v>
      </c>
      <c r="AF73" s="1"/>
      <c r="AG73" s="1"/>
      <c r="AH73" s="1"/>
      <c r="AI73" s="1"/>
      <c r="AJ73" s="1"/>
    </row>
    <row r="74" spans="2:36" ht="17.100000000000001" customHeight="1" x14ac:dyDescent="0.25">
      <c r="B74" s="11" t="s">
        <v>11</v>
      </c>
      <c r="C74" s="11"/>
      <c r="D74" s="10" t="s">
        <v>75</v>
      </c>
      <c r="E74" s="111">
        <f>0.02*E77</f>
        <v>0</v>
      </c>
      <c r="F74" s="111">
        <f t="shared" ref="F74:T74" si="11">0.02*F77</f>
        <v>0</v>
      </c>
      <c r="G74" s="111">
        <f t="shared" si="11"/>
        <v>0</v>
      </c>
      <c r="H74" s="111">
        <f t="shared" si="11"/>
        <v>0</v>
      </c>
      <c r="I74" s="142">
        <f t="shared" si="11"/>
        <v>0</v>
      </c>
      <c r="J74" s="111">
        <f t="shared" si="11"/>
        <v>0</v>
      </c>
      <c r="K74" s="111">
        <f t="shared" si="11"/>
        <v>0</v>
      </c>
      <c r="L74" s="111">
        <f t="shared" si="11"/>
        <v>0</v>
      </c>
      <c r="M74" s="111">
        <f t="shared" si="11"/>
        <v>0</v>
      </c>
      <c r="N74" s="111">
        <f t="shared" si="11"/>
        <v>0</v>
      </c>
      <c r="O74" s="111">
        <f t="shared" si="11"/>
        <v>0</v>
      </c>
      <c r="P74" s="111">
        <f t="shared" si="11"/>
        <v>0</v>
      </c>
      <c r="Q74" s="111">
        <f t="shared" si="11"/>
        <v>0</v>
      </c>
      <c r="R74" s="111">
        <f t="shared" si="11"/>
        <v>0</v>
      </c>
      <c r="S74" s="111">
        <f t="shared" si="11"/>
        <v>0</v>
      </c>
      <c r="T74" s="111">
        <f t="shared" si="11"/>
        <v>0</v>
      </c>
      <c r="U74" s="111">
        <f t="shared" ref="U74:W74" si="12">0.02*U77</f>
        <v>0</v>
      </c>
      <c r="V74" s="111">
        <f t="shared" si="12"/>
        <v>0</v>
      </c>
      <c r="W74" s="111">
        <f t="shared" si="12"/>
        <v>0</v>
      </c>
      <c r="X74" s="111"/>
      <c r="Y74" s="111"/>
      <c r="Z74" s="93">
        <f>SUM(E74:Y74)</f>
        <v>0</v>
      </c>
      <c r="AC74" s="1"/>
      <c r="AD74" s="1"/>
      <c r="AE74" s="1"/>
      <c r="AF74" s="1"/>
      <c r="AG74" s="1"/>
      <c r="AH74" s="1"/>
      <c r="AI74" s="1"/>
      <c r="AJ74" s="1"/>
    </row>
    <row r="75" spans="2:36" s="79" customFormat="1" ht="17.25" customHeight="1" x14ac:dyDescent="0.25">
      <c r="B75" s="83" t="s">
        <v>45</v>
      </c>
      <c r="C75" s="84"/>
      <c r="D75" s="85" t="s">
        <v>75</v>
      </c>
      <c r="E75" s="119">
        <f t="shared" ref="E75:T75" si="13">SUM(E68,E74)</f>
        <v>0</v>
      </c>
      <c r="F75" s="119">
        <f t="shared" si="13"/>
        <v>0</v>
      </c>
      <c r="G75" s="119">
        <f t="shared" si="13"/>
        <v>0</v>
      </c>
      <c r="H75" s="119">
        <f t="shared" si="13"/>
        <v>0</v>
      </c>
      <c r="I75" s="121">
        <f>SUM(I68,I74)</f>
        <v>0</v>
      </c>
      <c r="J75" s="119">
        <f t="shared" si="13"/>
        <v>0</v>
      </c>
      <c r="K75" s="119">
        <f t="shared" si="13"/>
        <v>0</v>
      </c>
      <c r="L75" s="119">
        <f t="shared" si="13"/>
        <v>0</v>
      </c>
      <c r="M75" s="119">
        <f t="shared" si="13"/>
        <v>0</v>
      </c>
      <c r="N75" s="119">
        <f t="shared" si="13"/>
        <v>0</v>
      </c>
      <c r="O75" s="119">
        <f t="shared" si="13"/>
        <v>0</v>
      </c>
      <c r="P75" s="119">
        <f t="shared" si="13"/>
        <v>0</v>
      </c>
      <c r="Q75" s="119">
        <f t="shared" si="13"/>
        <v>0</v>
      </c>
      <c r="R75" s="119">
        <f t="shared" si="13"/>
        <v>0</v>
      </c>
      <c r="S75" s="119">
        <f t="shared" si="13"/>
        <v>0</v>
      </c>
      <c r="T75" s="119">
        <f t="shared" si="13"/>
        <v>0</v>
      </c>
      <c r="U75" s="119">
        <f t="shared" ref="U75:W75" si="14">SUM(U68,U74)</f>
        <v>0</v>
      </c>
      <c r="V75" s="119">
        <f t="shared" si="14"/>
        <v>0</v>
      </c>
      <c r="W75" s="119">
        <f t="shared" si="14"/>
        <v>0</v>
      </c>
      <c r="X75" s="119"/>
      <c r="Y75" s="119"/>
      <c r="Z75" s="93">
        <f>SUM(E75:Y75)</f>
        <v>0</v>
      </c>
      <c r="AC75" s="80"/>
      <c r="AD75" s="80"/>
      <c r="AE75" s="80"/>
      <c r="AF75" s="80"/>
      <c r="AG75" s="80"/>
      <c r="AH75" s="80"/>
      <c r="AI75" s="80"/>
      <c r="AJ75" s="80"/>
    </row>
    <row r="76" spans="2:36" ht="25.5" customHeight="1" x14ac:dyDescent="0.25">
      <c r="B76" s="2"/>
      <c r="C76" s="2"/>
      <c r="D76" s="6"/>
      <c r="E76" s="128"/>
      <c r="F76" s="128"/>
      <c r="G76" s="128"/>
      <c r="H76" s="173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93"/>
      <c r="AC76" s="1"/>
      <c r="AD76" s="1"/>
      <c r="AE76" s="1"/>
      <c r="AF76" s="1"/>
      <c r="AG76" s="1"/>
      <c r="AH76" s="1"/>
      <c r="AI76" s="1"/>
      <c r="AJ76" s="1"/>
    </row>
    <row r="77" spans="2:36" ht="17.25" customHeight="1" x14ac:dyDescent="0.25">
      <c r="B77" s="16" t="s">
        <v>32</v>
      </c>
      <c r="C77" s="152"/>
      <c r="D77" s="17" t="s">
        <v>75</v>
      </c>
      <c r="E77" s="119"/>
      <c r="F77" s="119"/>
      <c r="G77" s="119"/>
      <c r="H77" s="119"/>
      <c r="I77" s="119"/>
      <c r="J77" s="119"/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19"/>
      <c r="W77" s="119"/>
      <c r="X77" s="120"/>
      <c r="Y77" s="120"/>
      <c r="Z77" s="93">
        <f>SUM(E77:Y77)</f>
        <v>0</v>
      </c>
      <c r="AC77" s="1"/>
      <c r="AD77" s="1"/>
      <c r="AE77" s="1"/>
      <c r="AF77" s="1"/>
      <c r="AG77" s="1"/>
      <c r="AH77" s="1"/>
      <c r="AI77" s="1"/>
      <c r="AJ77" s="1"/>
    </row>
    <row r="78" spans="2:36" ht="20.25" customHeight="1" x14ac:dyDescent="0.25">
      <c r="B78" s="2"/>
      <c r="C78" s="2"/>
      <c r="D78" s="6"/>
      <c r="E78" s="128"/>
      <c r="F78" s="128"/>
      <c r="G78" s="128"/>
      <c r="H78" s="173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8"/>
      <c r="U78" s="128"/>
      <c r="V78" s="128"/>
      <c r="W78" s="128"/>
      <c r="X78" s="128"/>
      <c r="Y78" s="128"/>
      <c r="Z78" s="93"/>
      <c r="AC78" s="1"/>
      <c r="AD78" s="1"/>
      <c r="AE78" s="1"/>
      <c r="AF78" s="1"/>
      <c r="AG78" s="1"/>
      <c r="AH78" s="1"/>
      <c r="AI78" s="1"/>
      <c r="AJ78" s="1"/>
    </row>
    <row r="79" spans="2:36" ht="20.25" customHeight="1" x14ac:dyDescent="0.25">
      <c r="B79" s="123" t="s">
        <v>74</v>
      </c>
      <c r="C79" s="151">
        <v>0</v>
      </c>
      <c r="D79" s="125" t="s">
        <v>75</v>
      </c>
      <c r="E79" s="165">
        <f t="shared" ref="E79:T79" si="15">(E7&lt;=2024)*$C$79*(E11+E15+E19+E21+E23+E25+E27+E30+E32+E36+E40+E42+E44+E46)</f>
        <v>0</v>
      </c>
      <c r="F79" s="165">
        <f t="shared" si="15"/>
        <v>0</v>
      </c>
      <c r="G79" s="165">
        <f t="shared" si="15"/>
        <v>0</v>
      </c>
      <c r="H79" s="165">
        <f t="shared" si="15"/>
        <v>0</v>
      </c>
      <c r="I79" s="166">
        <f t="shared" si="15"/>
        <v>0</v>
      </c>
      <c r="J79" s="165">
        <f t="shared" si="15"/>
        <v>0</v>
      </c>
      <c r="K79" s="165">
        <f t="shared" si="15"/>
        <v>0</v>
      </c>
      <c r="L79" s="165">
        <f t="shared" si="15"/>
        <v>0</v>
      </c>
      <c r="M79" s="165">
        <f t="shared" si="15"/>
        <v>0</v>
      </c>
      <c r="N79" s="165">
        <f t="shared" si="15"/>
        <v>0</v>
      </c>
      <c r="O79" s="165">
        <f t="shared" si="15"/>
        <v>0</v>
      </c>
      <c r="P79" s="165">
        <f t="shared" si="15"/>
        <v>0</v>
      </c>
      <c r="Q79" s="165">
        <f t="shared" si="15"/>
        <v>0</v>
      </c>
      <c r="R79" s="165">
        <f t="shared" si="15"/>
        <v>0</v>
      </c>
      <c r="S79" s="165">
        <f t="shared" si="15"/>
        <v>0</v>
      </c>
      <c r="T79" s="165">
        <f t="shared" si="15"/>
        <v>0</v>
      </c>
      <c r="U79" s="165">
        <f t="shared" ref="U79" si="16">(U7&lt;=2024)*$C$79*(U11+U15+U19+U21+U23+U25+U27+U30+U32+U36+U40+U42+U44+U46)</f>
        <v>0</v>
      </c>
      <c r="V79" s="165">
        <f>(V7&lt;=2024)*$C$79*(V11+V15+V19+V21+V23+V25+V27+V30+V32+V36+V40+V42+V44+V46)</f>
        <v>0</v>
      </c>
      <c r="W79" s="165">
        <f>(W7&lt;=2024)*$C$79*(W11+W15+W19+W21+W23+W25+W27+W30+W32+W36+W40+W42+W44+W46)</f>
        <v>0</v>
      </c>
      <c r="X79" s="165"/>
      <c r="Y79" s="165"/>
      <c r="Z79" s="93">
        <f>SUM(E79:Y79)</f>
        <v>0</v>
      </c>
      <c r="AC79" s="1"/>
      <c r="AD79" s="1"/>
      <c r="AE79" s="1"/>
      <c r="AF79" s="1"/>
      <c r="AG79" s="1"/>
      <c r="AH79" s="1"/>
      <c r="AI79" s="1"/>
      <c r="AJ79" s="1"/>
    </row>
    <row r="80" spans="2:36" ht="20.25" customHeight="1" x14ac:dyDescent="0.25">
      <c r="B80" s="126" t="s">
        <v>76</v>
      </c>
      <c r="C80" s="124"/>
      <c r="D80" s="125" t="s">
        <v>75</v>
      </c>
      <c r="E80" s="165">
        <f t="shared" ref="E80:T80" si="17">(E7&lt;=2024)*$C$79*(E11+E15+E19+E21+E23+E25+E27)</f>
        <v>0</v>
      </c>
      <c r="F80" s="165">
        <f t="shared" si="17"/>
        <v>0</v>
      </c>
      <c r="G80" s="165">
        <f t="shared" si="17"/>
        <v>0</v>
      </c>
      <c r="H80" s="165">
        <f t="shared" si="17"/>
        <v>0</v>
      </c>
      <c r="I80" s="165">
        <f t="shared" si="17"/>
        <v>0</v>
      </c>
      <c r="J80" s="165">
        <f t="shared" si="17"/>
        <v>0</v>
      </c>
      <c r="K80" s="165">
        <f t="shared" si="17"/>
        <v>0</v>
      </c>
      <c r="L80" s="165">
        <f t="shared" si="17"/>
        <v>0</v>
      </c>
      <c r="M80" s="165">
        <f t="shared" si="17"/>
        <v>0</v>
      </c>
      <c r="N80" s="165">
        <f t="shared" si="17"/>
        <v>0</v>
      </c>
      <c r="O80" s="165">
        <f t="shared" si="17"/>
        <v>0</v>
      </c>
      <c r="P80" s="165">
        <f t="shared" si="17"/>
        <v>0</v>
      </c>
      <c r="Q80" s="165">
        <f t="shared" si="17"/>
        <v>0</v>
      </c>
      <c r="R80" s="165">
        <f t="shared" si="17"/>
        <v>0</v>
      </c>
      <c r="S80" s="165">
        <f t="shared" si="17"/>
        <v>0</v>
      </c>
      <c r="T80" s="165">
        <f t="shared" si="17"/>
        <v>0</v>
      </c>
      <c r="U80" s="165">
        <f t="shared" ref="U80" si="18">(U7&lt;=2024)*$C$79*(U11+U15+U19+U21+U23+U25+U27)</f>
        <v>0</v>
      </c>
      <c r="V80" s="165">
        <f>(V7&lt;=2024)*$C$79*(V11+V15+V19+V21+V23+V25+V27)</f>
        <v>0</v>
      </c>
      <c r="W80" s="165">
        <f>(W7&lt;=2024)*$C$79*(W11+W15+W19+W21+W23+W25+W27)</f>
        <v>0</v>
      </c>
      <c r="X80" s="165"/>
      <c r="Y80" s="165"/>
      <c r="Z80" s="93">
        <f>SUM(E80:Y80)</f>
        <v>0</v>
      </c>
      <c r="AC80" s="1"/>
      <c r="AD80" s="1"/>
      <c r="AE80" s="1"/>
      <c r="AF80" s="1"/>
      <c r="AG80" s="1"/>
      <c r="AH80" s="1"/>
      <c r="AI80" s="1"/>
      <c r="AJ80" s="1"/>
    </row>
    <row r="81" spans="2:36" ht="20.25" customHeight="1" x14ac:dyDescent="0.25">
      <c r="B81" s="126" t="s">
        <v>77</v>
      </c>
      <c r="C81" s="124"/>
      <c r="D81" s="125" t="s">
        <v>75</v>
      </c>
      <c r="E81" s="165">
        <f t="shared" ref="E81:T81" si="19">(E7&lt;=2024)*$C$79*(E30+E32+E36+E40+E42+E44+E46)</f>
        <v>0</v>
      </c>
      <c r="F81" s="165">
        <f t="shared" si="19"/>
        <v>0</v>
      </c>
      <c r="G81" s="165">
        <f t="shared" si="19"/>
        <v>0</v>
      </c>
      <c r="H81" s="165">
        <f t="shared" si="19"/>
        <v>0</v>
      </c>
      <c r="I81" s="165">
        <f t="shared" si="19"/>
        <v>0</v>
      </c>
      <c r="J81" s="165">
        <f t="shared" si="19"/>
        <v>0</v>
      </c>
      <c r="K81" s="165">
        <f t="shared" si="19"/>
        <v>0</v>
      </c>
      <c r="L81" s="165">
        <f t="shared" si="19"/>
        <v>0</v>
      </c>
      <c r="M81" s="165">
        <f t="shared" si="19"/>
        <v>0</v>
      </c>
      <c r="N81" s="165">
        <f t="shared" si="19"/>
        <v>0</v>
      </c>
      <c r="O81" s="165">
        <f t="shared" si="19"/>
        <v>0</v>
      </c>
      <c r="P81" s="165">
        <f t="shared" si="19"/>
        <v>0</v>
      </c>
      <c r="Q81" s="165">
        <f t="shared" si="19"/>
        <v>0</v>
      </c>
      <c r="R81" s="165">
        <f t="shared" si="19"/>
        <v>0</v>
      </c>
      <c r="S81" s="165">
        <f t="shared" si="19"/>
        <v>0</v>
      </c>
      <c r="T81" s="165">
        <f t="shared" si="19"/>
        <v>0</v>
      </c>
      <c r="U81" s="165">
        <f t="shared" ref="U81" si="20">(U7&lt;=2024)*$C$79*(U30+U32+U36+U40+U42+U44+U46)</f>
        <v>0</v>
      </c>
      <c r="V81" s="165">
        <f>(V7&lt;=2024)*$C$79*(V30+V32+V36+V40+V42+V44+V46)</f>
        <v>0</v>
      </c>
      <c r="W81" s="165">
        <f>(W7&lt;=2024)*$C$79*(W30+W32+W36+W40+W42+W44+W46)</f>
        <v>0</v>
      </c>
      <c r="X81" s="165"/>
      <c r="Y81" s="165"/>
      <c r="Z81" s="93">
        <f>SUM(E81:Y81)</f>
        <v>0</v>
      </c>
      <c r="AC81" s="1"/>
      <c r="AD81" s="1"/>
      <c r="AE81" s="1"/>
      <c r="AF81" s="1"/>
      <c r="AG81" s="1"/>
      <c r="AH81" s="1"/>
      <c r="AI81" s="1"/>
      <c r="AJ81" s="1"/>
    </row>
    <row r="82" spans="2:36" ht="20.25" customHeight="1" x14ac:dyDescent="0.25">
      <c r="B82" s="2"/>
      <c r="C82" s="2"/>
      <c r="D82" s="6"/>
      <c r="E82" s="92"/>
      <c r="F82" s="92"/>
      <c r="G82" s="92"/>
      <c r="H82" s="147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3"/>
      <c r="AC82" s="1"/>
      <c r="AD82" s="1"/>
      <c r="AE82" s="1"/>
      <c r="AF82" s="1"/>
      <c r="AG82" s="1"/>
      <c r="AH82" s="1"/>
      <c r="AI82" s="1"/>
      <c r="AJ82" s="1"/>
    </row>
    <row r="83" spans="2:36" ht="17.25" customHeight="1" x14ac:dyDescent="0.25">
      <c r="B83" s="9" t="s">
        <v>49</v>
      </c>
      <c r="C83" s="52"/>
      <c r="D83" s="8" t="s">
        <v>75</v>
      </c>
      <c r="E83" s="110">
        <f>E77-E75+E79</f>
        <v>0</v>
      </c>
      <c r="F83" s="110">
        <f t="shared" ref="F83:T83" si="21">F77-F75+F79</f>
        <v>0</v>
      </c>
      <c r="G83" s="110">
        <f t="shared" si="21"/>
        <v>0</v>
      </c>
      <c r="H83" s="110">
        <f t="shared" si="21"/>
        <v>0</v>
      </c>
      <c r="I83" s="143">
        <f t="shared" si="21"/>
        <v>0</v>
      </c>
      <c r="J83" s="110">
        <f t="shared" si="21"/>
        <v>0</v>
      </c>
      <c r="K83" s="110">
        <f t="shared" si="21"/>
        <v>0</v>
      </c>
      <c r="L83" s="110">
        <f t="shared" si="21"/>
        <v>0</v>
      </c>
      <c r="M83" s="110">
        <f t="shared" si="21"/>
        <v>0</v>
      </c>
      <c r="N83" s="110">
        <f t="shared" si="21"/>
        <v>0</v>
      </c>
      <c r="O83" s="110">
        <f t="shared" si="21"/>
        <v>0</v>
      </c>
      <c r="P83" s="110">
        <f t="shared" si="21"/>
        <v>0</v>
      </c>
      <c r="Q83" s="110">
        <f t="shared" si="21"/>
        <v>0</v>
      </c>
      <c r="R83" s="110">
        <f t="shared" si="21"/>
        <v>0</v>
      </c>
      <c r="S83" s="110">
        <f t="shared" si="21"/>
        <v>0</v>
      </c>
      <c r="T83" s="110">
        <f t="shared" si="21"/>
        <v>0</v>
      </c>
      <c r="U83" s="110">
        <f t="shared" ref="U83:W83" si="22">U77-U75+U79</f>
        <v>0</v>
      </c>
      <c r="V83" s="110">
        <f t="shared" si="22"/>
        <v>0</v>
      </c>
      <c r="W83" s="110">
        <f t="shared" si="22"/>
        <v>0</v>
      </c>
      <c r="X83" s="110"/>
      <c r="Y83" s="110"/>
      <c r="Z83" s="93">
        <f>SUM(E83:Y83)</f>
        <v>0</v>
      </c>
    </row>
    <row r="84" spans="2:36" ht="17.25" customHeight="1" x14ac:dyDescent="0.25">
      <c r="B84" s="9" t="s">
        <v>48</v>
      </c>
      <c r="C84" s="52"/>
      <c r="D84" s="8" t="s">
        <v>75</v>
      </c>
      <c r="E84" s="110">
        <f>E83</f>
        <v>0</v>
      </c>
      <c r="F84" s="110">
        <f>E84+F83</f>
        <v>0</v>
      </c>
      <c r="G84" s="110">
        <f>F84+G83</f>
        <v>0</v>
      </c>
      <c r="H84" s="110">
        <f>G84+H83</f>
        <v>0</v>
      </c>
      <c r="I84" s="143">
        <f t="shared" ref="I84:J84" si="23">H84+I83</f>
        <v>0</v>
      </c>
      <c r="J84" s="110">
        <f t="shared" si="23"/>
        <v>0</v>
      </c>
      <c r="K84" s="110">
        <f>J84+K83</f>
        <v>0</v>
      </c>
      <c r="L84" s="110">
        <f>K84+L83</f>
        <v>0</v>
      </c>
      <c r="M84" s="110">
        <f t="shared" ref="M84:T84" si="24">L84+M83</f>
        <v>0</v>
      </c>
      <c r="N84" s="110">
        <f t="shared" si="24"/>
        <v>0</v>
      </c>
      <c r="O84" s="110">
        <f t="shared" si="24"/>
        <v>0</v>
      </c>
      <c r="P84" s="110">
        <f t="shared" si="24"/>
        <v>0</v>
      </c>
      <c r="Q84" s="110">
        <f t="shared" si="24"/>
        <v>0</v>
      </c>
      <c r="R84" s="110">
        <f t="shared" si="24"/>
        <v>0</v>
      </c>
      <c r="S84" s="110">
        <f t="shared" si="24"/>
        <v>0</v>
      </c>
      <c r="T84" s="110">
        <f t="shared" si="24"/>
        <v>0</v>
      </c>
      <c r="U84" s="110">
        <f t="shared" ref="U84" si="25">T84+U83</f>
        <v>0</v>
      </c>
      <c r="V84" s="110">
        <f t="shared" ref="V84" si="26">U84+V83</f>
        <v>0</v>
      </c>
      <c r="W84" s="110">
        <f t="shared" ref="W84" si="27">V84+W83</f>
        <v>0</v>
      </c>
      <c r="X84" s="110"/>
      <c r="Y84" s="110"/>
      <c r="Z84" s="93">
        <f>SUM(E84:Y84)</f>
        <v>0</v>
      </c>
    </row>
    <row r="85" spans="2:36" ht="17.25" customHeight="1" x14ac:dyDescent="0.25">
      <c r="B85" s="9" t="s">
        <v>88</v>
      </c>
      <c r="C85" s="52"/>
      <c r="D85" s="8" t="s">
        <v>75</v>
      </c>
      <c r="E85" s="110">
        <f>-E83*E117</f>
        <v>0</v>
      </c>
      <c r="F85" s="110">
        <f t="shared" ref="F85:T85" si="28">-F83*F117</f>
        <v>0</v>
      </c>
      <c r="G85" s="110">
        <f t="shared" si="28"/>
        <v>0</v>
      </c>
      <c r="H85" s="110">
        <f t="shared" si="28"/>
        <v>0</v>
      </c>
      <c r="I85" s="110">
        <f t="shared" si="28"/>
        <v>0</v>
      </c>
      <c r="J85" s="110">
        <f t="shared" si="28"/>
        <v>0</v>
      </c>
      <c r="K85" s="110">
        <f t="shared" si="28"/>
        <v>0</v>
      </c>
      <c r="L85" s="110">
        <f t="shared" si="28"/>
        <v>0</v>
      </c>
      <c r="M85" s="110">
        <f t="shared" si="28"/>
        <v>0</v>
      </c>
      <c r="N85" s="110">
        <f t="shared" si="28"/>
        <v>0</v>
      </c>
      <c r="O85" s="110">
        <f t="shared" si="28"/>
        <v>0</v>
      </c>
      <c r="P85" s="110">
        <f t="shared" si="28"/>
        <v>0</v>
      </c>
      <c r="Q85" s="110">
        <f t="shared" si="28"/>
        <v>0</v>
      </c>
      <c r="R85" s="110">
        <f t="shared" si="28"/>
        <v>0</v>
      </c>
      <c r="S85" s="110">
        <f t="shared" si="28"/>
        <v>0</v>
      </c>
      <c r="T85" s="110">
        <f t="shared" si="28"/>
        <v>0</v>
      </c>
      <c r="U85" s="110">
        <f t="shared" ref="U85:W85" si="29">-U83*U117</f>
        <v>0</v>
      </c>
      <c r="V85" s="110">
        <f t="shared" si="29"/>
        <v>0</v>
      </c>
      <c r="W85" s="110">
        <f t="shared" si="29"/>
        <v>0</v>
      </c>
      <c r="X85" s="110"/>
      <c r="Y85" s="110"/>
      <c r="Z85" s="93"/>
    </row>
    <row r="86" spans="2:36" ht="17.25" customHeight="1" x14ac:dyDescent="0.25">
      <c r="B86" s="9" t="s">
        <v>89</v>
      </c>
      <c r="C86" s="52"/>
      <c r="D86" s="8" t="s">
        <v>75</v>
      </c>
      <c r="E86" s="110">
        <f>+E83+E85</f>
        <v>0</v>
      </c>
      <c r="F86" s="110">
        <f t="shared" ref="F86:T86" si="30">+F83+F85</f>
        <v>0</v>
      </c>
      <c r="G86" s="110">
        <f t="shared" si="30"/>
        <v>0</v>
      </c>
      <c r="H86" s="110">
        <f t="shared" si="30"/>
        <v>0</v>
      </c>
      <c r="I86" s="110">
        <f t="shared" si="30"/>
        <v>0</v>
      </c>
      <c r="J86" s="110">
        <f t="shared" si="30"/>
        <v>0</v>
      </c>
      <c r="K86" s="110">
        <f t="shared" si="30"/>
        <v>0</v>
      </c>
      <c r="L86" s="110">
        <f t="shared" si="30"/>
        <v>0</v>
      </c>
      <c r="M86" s="110">
        <f t="shared" si="30"/>
        <v>0</v>
      </c>
      <c r="N86" s="110">
        <f t="shared" si="30"/>
        <v>0</v>
      </c>
      <c r="O86" s="110">
        <f t="shared" si="30"/>
        <v>0</v>
      </c>
      <c r="P86" s="110">
        <f t="shared" si="30"/>
        <v>0</v>
      </c>
      <c r="Q86" s="110">
        <f t="shared" si="30"/>
        <v>0</v>
      </c>
      <c r="R86" s="110">
        <f t="shared" si="30"/>
        <v>0</v>
      </c>
      <c r="S86" s="110">
        <f t="shared" si="30"/>
        <v>0</v>
      </c>
      <c r="T86" s="110">
        <f t="shared" si="30"/>
        <v>0</v>
      </c>
      <c r="U86" s="110">
        <f t="shared" ref="U86:W86" si="31">+U83+U85</f>
        <v>0</v>
      </c>
      <c r="V86" s="110">
        <f t="shared" si="31"/>
        <v>0</v>
      </c>
      <c r="W86" s="110">
        <f t="shared" si="31"/>
        <v>0</v>
      </c>
      <c r="X86" s="110"/>
      <c r="Y86" s="110"/>
      <c r="Z86" s="93"/>
    </row>
    <row r="87" spans="2:36" ht="18.75" x14ac:dyDescent="0.25">
      <c r="B87" s="112"/>
      <c r="C87" s="112"/>
      <c r="D87" s="113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93"/>
      <c r="AC87" s="1"/>
      <c r="AE87" s="7"/>
      <c r="AF87" s="7"/>
      <c r="AG87" s="7"/>
      <c r="AH87" s="1"/>
      <c r="AI87" s="1"/>
      <c r="AJ87" s="1"/>
    </row>
    <row r="88" spans="2:36" ht="18.75" x14ac:dyDescent="0.25">
      <c r="B88" s="116" t="s">
        <v>72</v>
      </c>
      <c r="C88" s="116"/>
      <c r="D88" s="117" t="s">
        <v>75</v>
      </c>
      <c r="E88" s="118"/>
      <c r="F88" s="118"/>
      <c r="G88" s="118"/>
      <c r="H88" s="118"/>
      <c r="I88" s="118"/>
      <c r="J88" s="118"/>
      <c r="K88" s="118"/>
      <c r="L88" s="118"/>
      <c r="M88" s="118"/>
      <c r="N88" s="118"/>
      <c r="O88" s="118"/>
      <c r="P88" s="118"/>
      <c r="Q88" s="118"/>
      <c r="R88" s="118"/>
      <c r="S88" s="118"/>
      <c r="T88" s="118"/>
      <c r="U88" s="118"/>
      <c r="V88" s="118"/>
      <c r="W88" s="118"/>
      <c r="X88" s="118"/>
      <c r="Y88" s="118"/>
      <c r="Z88" s="115"/>
      <c r="AC88" s="1"/>
      <c r="AE88" s="7"/>
      <c r="AF88" s="7"/>
      <c r="AG88" s="7"/>
      <c r="AH88" s="1"/>
      <c r="AI88" s="1"/>
      <c r="AJ88" s="1"/>
    </row>
    <row r="89" spans="2:36" ht="18.75" x14ac:dyDescent="0.25">
      <c r="B89" s="176" t="s">
        <v>95</v>
      </c>
      <c r="C89" s="116"/>
      <c r="D89" s="117" t="s">
        <v>75</v>
      </c>
      <c r="E89" s="118">
        <f>+E159</f>
        <v>0</v>
      </c>
      <c r="F89" s="118">
        <f t="shared" ref="F89:W89" si="32">+F159</f>
        <v>0</v>
      </c>
      <c r="G89" s="118">
        <f t="shared" si="32"/>
        <v>0</v>
      </c>
      <c r="H89" s="118">
        <f t="shared" si="32"/>
        <v>0</v>
      </c>
      <c r="I89" s="118">
        <f>+I159</f>
        <v>0</v>
      </c>
      <c r="J89" s="118">
        <f t="shared" si="32"/>
        <v>0</v>
      </c>
      <c r="K89" s="118">
        <f t="shared" si="32"/>
        <v>0</v>
      </c>
      <c r="L89" s="118">
        <f t="shared" si="32"/>
        <v>0</v>
      </c>
      <c r="M89" s="118">
        <f t="shared" si="32"/>
        <v>0</v>
      </c>
      <c r="N89" s="118">
        <f t="shared" si="32"/>
        <v>0</v>
      </c>
      <c r="O89" s="118">
        <f t="shared" si="32"/>
        <v>0</v>
      </c>
      <c r="P89" s="118">
        <f t="shared" si="32"/>
        <v>0</v>
      </c>
      <c r="Q89" s="118">
        <f t="shared" si="32"/>
        <v>0</v>
      </c>
      <c r="R89" s="118">
        <f t="shared" si="32"/>
        <v>0</v>
      </c>
      <c r="S89" s="118">
        <f t="shared" si="32"/>
        <v>0</v>
      </c>
      <c r="T89" s="118">
        <f t="shared" si="32"/>
        <v>0</v>
      </c>
      <c r="U89" s="118">
        <f t="shared" si="32"/>
        <v>0</v>
      </c>
      <c r="V89" s="118">
        <f t="shared" si="32"/>
        <v>0</v>
      </c>
      <c r="W89" s="118">
        <f t="shared" si="32"/>
        <v>0</v>
      </c>
      <c r="X89" s="118"/>
      <c r="Y89" s="118"/>
      <c r="Z89" s="115"/>
      <c r="AC89" s="1"/>
      <c r="AE89" s="7"/>
      <c r="AF89" s="7"/>
      <c r="AG89" s="7"/>
      <c r="AH89" s="1"/>
      <c r="AI89" s="1"/>
      <c r="AJ89" s="1"/>
    </row>
    <row r="90" spans="2:36" ht="18.75" x14ac:dyDescent="0.25">
      <c r="B90" s="116" t="s">
        <v>71</v>
      </c>
      <c r="C90" s="116"/>
      <c r="D90" s="117" t="s">
        <v>75</v>
      </c>
      <c r="E90" s="118"/>
      <c r="F90" s="118">
        <f t="shared" ref="F90:P90" si="33">-0.1*(F77-E77)</f>
        <v>0</v>
      </c>
      <c r="G90" s="118">
        <f t="shared" si="33"/>
        <v>0</v>
      </c>
      <c r="H90" s="118">
        <f t="shared" si="33"/>
        <v>0</v>
      </c>
      <c r="I90" s="118">
        <f t="shared" si="33"/>
        <v>0</v>
      </c>
      <c r="J90" s="118">
        <f t="shared" si="33"/>
        <v>0</v>
      </c>
      <c r="K90" s="118">
        <f t="shared" si="33"/>
        <v>0</v>
      </c>
      <c r="L90" s="118">
        <f t="shared" si="33"/>
        <v>0</v>
      </c>
      <c r="M90" s="118">
        <f t="shared" si="33"/>
        <v>0</v>
      </c>
      <c r="N90" s="118">
        <f t="shared" si="33"/>
        <v>0</v>
      </c>
      <c r="O90" s="118">
        <f t="shared" si="33"/>
        <v>0</v>
      </c>
      <c r="P90" s="118">
        <f t="shared" si="33"/>
        <v>0</v>
      </c>
      <c r="Q90" s="118">
        <f t="shared" ref="Q90:R90" si="34">-0.1*(Q77-P77)</f>
        <v>0</v>
      </c>
      <c r="R90" s="118">
        <f t="shared" si="34"/>
        <v>0</v>
      </c>
      <c r="S90" s="118">
        <f>-0.1*(S77-R77)</f>
        <v>0</v>
      </c>
      <c r="T90" s="118">
        <f t="shared" ref="T90:W90" si="35">-0.1*(T77-S77)</f>
        <v>0</v>
      </c>
      <c r="U90" s="118">
        <f t="shared" si="35"/>
        <v>0</v>
      </c>
      <c r="V90" s="118">
        <f t="shared" si="35"/>
        <v>0</v>
      </c>
      <c r="W90" s="118">
        <f t="shared" si="35"/>
        <v>0</v>
      </c>
      <c r="X90" s="118"/>
      <c r="Y90" s="118"/>
      <c r="Z90" s="115"/>
      <c r="AC90" s="1"/>
      <c r="AE90" s="7"/>
      <c r="AF90" s="7"/>
      <c r="AG90" s="7"/>
      <c r="AH90" s="1"/>
      <c r="AI90" s="1"/>
      <c r="AJ90" s="1"/>
    </row>
    <row r="91" spans="2:36" ht="15" customHeight="1" x14ac:dyDescent="0.25">
      <c r="B91" s="2"/>
      <c r="C91" s="2"/>
      <c r="D91" s="6"/>
      <c r="E91" s="5"/>
      <c r="F91" s="5"/>
      <c r="G91" s="5"/>
      <c r="H91" s="149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93"/>
      <c r="AC91" s="1"/>
      <c r="AD91" s="1"/>
      <c r="AE91" s="1"/>
      <c r="AF91" s="1"/>
      <c r="AG91" s="1"/>
      <c r="AH91" s="1"/>
      <c r="AI91" s="1"/>
      <c r="AJ91" s="1"/>
    </row>
    <row r="92" spans="2:36" x14ac:dyDescent="0.25">
      <c r="B92" s="53" t="s">
        <v>13</v>
      </c>
      <c r="C92" s="71"/>
      <c r="D92" s="18" t="s">
        <v>75</v>
      </c>
      <c r="E92" s="109">
        <f>E86+E15-E13+E19-E17+E34-E32+E38-E36+E53-E51+E57-E55+E88+E89+E90</f>
        <v>0</v>
      </c>
      <c r="F92" s="109">
        <f t="shared" ref="F92:Y92" si="36">F86+F15-F13+F19-F17+F34-F32+F38-F36+F53-F51+F57-F55+F88+F89+F90</f>
        <v>0</v>
      </c>
      <c r="G92" s="109">
        <f t="shared" si="36"/>
        <v>0</v>
      </c>
      <c r="H92" s="109">
        <f t="shared" si="36"/>
        <v>0</v>
      </c>
      <c r="I92" s="109">
        <f t="shared" si="36"/>
        <v>0</v>
      </c>
      <c r="J92" s="109">
        <f t="shared" si="36"/>
        <v>0</v>
      </c>
      <c r="K92" s="109">
        <f t="shared" si="36"/>
        <v>0</v>
      </c>
      <c r="L92" s="109">
        <f t="shared" si="36"/>
        <v>0</v>
      </c>
      <c r="M92" s="109">
        <f t="shared" si="36"/>
        <v>0</v>
      </c>
      <c r="N92" s="109">
        <f t="shared" si="36"/>
        <v>0</v>
      </c>
      <c r="O92" s="109">
        <f t="shared" si="36"/>
        <v>0</v>
      </c>
      <c r="P92" s="109">
        <f t="shared" si="36"/>
        <v>0</v>
      </c>
      <c r="Q92" s="109">
        <f t="shared" si="36"/>
        <v>0</v>
      </c>
      <c r="R92" s="109">
        <f t="shared" si="36"/>
        <v>0</v>
      </c>
      <c r="S92" s="109">
        <f t="shared" si="36"/>
        <v>0</v>
      </c>
      <c r="T92" s="109">
        <f t="shared" si="36"/>
        <v>0</v>
      </c>
      <c r="U92" s="109">
        <f t="shared" si="36"/>
        <v>0</v>
      </c>
      <c r="V92" s="109">
        <f t="shared" si="36"/>
        <v>0</v>
      </c>
      <c r="W92" s="109">
        <f t="shared" si="36"/>
        <v>0</v>
      </c>
      <c r="X92" s="109">
        <f t="shared" si="36"/>
        <v>0</v>
      </c>
      <c r="Y92" s="109">
        <f t="shared" si="36"/>
        <v>0</v>
      </c>
      <c r="Z92" s="93">
        <f>SUM(E92:Y92)</f>
        <v>0</v>
      </c>
      <c r="AC92" s="1"/>
      <c r="AD92" s="1"/>
      <c r="AE92" s="1"/>
      <c r="AF92" s="1"/>
      <c r="AG92" s="1"/>
      <c r="AH92" s="1"/>
      <c r="AI92" s="1"/>
      <c r="AJ92" s="1"/>
    </row>
    <row r="93" spans="2:36" x14ac:dyDescent="0.25">
      <c r="B93" s="53" t="s">
        <v>87</v>
      </c>
      <c r="C93" s="155"/>
      <c r="D93" s="18" t="s">
        <v>75</v>
      </c>
      <c r="E93" s="109">
        <f t="shared" ref="E93:T93" si="37">E92/(1+$D$118)^E95</f>
        <v>0</v>
      </c>
      <c r="F93" s="109">
        <f t="shared" si="37"/>
        <v>0</v>
      </c>
      <c r="G93" s="109">
        <f t="shared" si="37"/>
        <v>0</v>
      </c>
      <c r="H93" s="109">
        <f t="shared" si="37"/>
        <v>0</v>
      </c>
      <c r="I93" s="109">
        <f t="shared" si="37"/>
        <v>0</v>
      </c>
      <c r="J93" s="109">
        <f t="shared" si="37"/>
        <v>0</v>
      </c>
      <c r="K93" s="109">
        <f t="shared" si="37"/>
        <v>0</v>
      </c>
      <c r="L93" s="109">
        <f t="shared" si="37"/>
        <v>0</v>
      </c>
      <c r="M93" s="109">
        <f t="shared" si="37"/>
        <v>0</v>
      </c>
      <c r="N93" s="109">
        <f t="shared" si="37"/>
        <v>0</v>
      </c>
      <c r="O93" s="109">
        <f t="shared" si="37"/>
        <v>0</v>
      </c>
      <c r="P93" s="109">
        <f t="shared" si="37"/>
        <v>0</v>
      </c>
      <c r="Q93" s="109">
        <f t="shared" si="37"/>
        <v>0</v>
      </c>
      <c r="R93" s="109">
        <f t="shared" si="37"/>
        <v>0</v>
      </c>
      <c r="S93" s="109">
        <f t="shared" si="37"/>
        <v>0</v>
      </c>
      <c r="T93" s="109">
        <f t="shared" si="37"/>
        <v>0</v>
      </c>
      <c r="U93" s="109">
        <f t="shared" ref="U93:W93" si="38">U92/(1+$D$118)^U95</f>
        <v>0</v>
      </c>
      <c r="V93" s="109">
        <f t="shared" si="38"/>
        <v>0</v>
      </c>
      <c r="W93" s="109">
        <f t="shared" si="38"/>
        <v>0</v>
      </c>
      <c r="X93" s="109"/>
      <c r="Y93" s="109"/>
      <c r="Z93" s="154">
        <f>SUM(E93:Y93)</f>
        <v>0</v>
      </c>
      <c r="AC93" s="1"/>
      <c r="AD93" s="1"/>
      <c r="AE93" s="1"/>
      <c r="AF93" s="1"/>
      <c r="AG93" s="1"/>
      <c r="AH93" s="1"/>
      <c r="AI93" s="1"/>
      <c r="AJ93" s="1"/>
    </row>
    <row r="94" spans="2:36" ht="17.25" customHeight="1" x14ac:dyDescent="0.25">
      <c r="B94" s="177" t="s">
        <v>47</v>
      </c>
      <c r="C94" s="178"/>
      <c r="D94" s="179" t="s">
        <v>75</v>
      </c>
      <c r="E94" s="180">
        <f>SUM($E$93:E93)</f>
        <v>0</v>
      </c>
      <c r="F94" s="180">
        <f>SUM($E$93:F93)</f>
        <v>0</v>
      </c>
      <c r="G94" s="180">
        <f>SUM($E$93:G93)</f>
        <v>0</v>
      </c>
      <c r="H94" s="180">
        <f>SUM($E$93:H93)</f>
        <v>0</v>
      </c>
      <c r="I94" s="180">
        <f>SUM($E$93:I93)</f>
        <v>0</v>
      </c>
      <c r="J94" s="180">
        <f>SUM($E$93:J93)</f>
        <v>0</v>
      </c>
      <c r="K94" s="180">
        <f>SUM($E$93:K93)</f>
        <v>0</v>
      </c>
      <c r="L94" s="180">
        <f>SUM($E$93:L93)</f>
        <v>0</v>
      </c>
      <c r="M94" s="180">
        <f>SUM($E$93:M93)</f>
        <v>0</v>
      </c>
      <c r="N94" s="180">
        <f>SUM($E$93:N93)</f>
        <v>0</v>
      </c>
      <c r="O94" s="180">
        <f>SUM($E$93:O93)</f>
        <v>0</v>
      </c>
      <c r="P94" s="180">
        <f>SUM($E$93:P93)</f>
        <v>0</v>
      </c>
      <c r="Q94" s="180">
        <f>SUM($E$93:Q93)</f>
        <v>0</v>
      </c>
      <c r="R94" s="180">
        <f>SUM($E$93:R93)</f>
        <v>0</v>
      </c>
      <c r="S94" s="180">
        <f>SUM($E$93:S93)</f>
        <v>0</v>
      </c>
      <c r="T94" s="180">
        <f>SUM($E$93:T93)</f>
        <v>0</v>
      </c>
      <c r="U94" s="180">
        <f>SUM($E$93:U93)</f>
        <v>0</v>
      </c>
      <c r="V94" s="180">
        <f>SUM($E$93:V93)</f>
        <v>0</v>
      </c>
      <c r="W94" s="180">
        <f>SUM($E$93:W93)</f>
        <v>0</v>
      </c>
      <c r="X94" s="180">
        <f>SUM($E$93:X93)</f>
        <v>0</v>
      </c>
      <c r="Y94" s="180">
        <f>SUM($E$93:Y93)</f>
        <v>0</v>
      </c>
      <c r="Z94" s="181"/>
    </row>
    <row r="95" spans="2:36" s="25" customFormat="1" ht="14.25" customHeight="1" x14ac:dyDescent="0.25">
      <c r="B95" s="187" t="s">
        <v>96</v>
      </c>
      <c r="C95" s="187"/>
      <c r="D95" s="188"/>
      <c r="E95" s="189"/>
      <c r="F95" s="189">
        <f>+E95+1</f>
        <v>1</v>
      </c>
      <c r="G95" s="189">
        <f t="shared" ref="G95:T95" si="39">+F95+1</f>
        <v>2</v>
      </c>
      <c r="H95" s="189">
        <f t="shared" si="39"/>
        <v>3</v>
      </c>
      <c r="I95" s="189">
        <f t="shared" si="39"/>
        <v>4</v>
      </c>
      <c r="J95" s="189">
        <f t="shared" si="39"/>
        <v>5</v>
      </c>
      <c r="K95" s="189">
        <f t="shared" si="39"/>
        <v>6</v>
      </c>
      <c r="L95" s="189">
        <f t="shared" si="39"/>
        <v>7</v>
      </c>
      <c r="M95" s="189">
        <f t="shared" si="39"/>
        <v>8</v>
      </c>
      <c r="N95" s="189">
        <f t="shared" si="39"/>
        <v>9</v>
      </c>
      <c r="O95" s="189">
        <f t="shared" si="39"/>
        <v>10</v>
      </c>
      <c r="P95" s="189">
        <f t="shared" si="39"/>
        <v>11</v>
      </c>
      <c r="Q95" s="189">
        <f t="shared" si="39"/>
        <v>12</v>
      </c>
      <c r="R95" s="189">
        <f t="shared" si="39"/>
        <v>13</v>
      </c>
      <c r="S95" s="189">
        <f t="shared" si="39"/>
        <v>14</v>
      </c>
      <c r="T95" s="189">
        <f t="shared" si="39"/>
        <v>15</v>
      </c>
      <c r="U95" s="189">
        <f t="shared" ref="U95" si="40">+T95+1</f>
        <v>16</v>
      </c>
      <c r="V95" s="189">
        <f t="shared" ref="V95" si="41">+U95+1</f>
        <v>17</v>
      </c>
      <c r="W95" s="189">
        <f t="shared" ref="W95" si="42">+V95+1</f>
        <v>18</v>
      </c>
      <c r="X95" s="189"/>
      <c r="Y95" s="158"/>
      <c r="Z95" s="174"/>
    </row>
    <row r="96" spans="2:36" s="25" customFormat="1" ht="14.25" customHeight="1" x14ac:dyDescent="0.25">
      <c r="B96" s="182"/>
      <c r="C96" s="182"/>
      <c r="D96" s="183"/>
      <c r="E96" s="184"/>
      <c r="F96" s="185"/>
      <c r="G96" s="185"/>
      <c r="H96" s="185"/>
      <c r="I96" s="185"/>
      <c r="J96" s="185"/>
      <c r="K96" s="185"/>
      <c r="L96" s="185"/>
      <c r="M96" s="185"/>
      <c r="N96" s="185"/>
      <c r="O96" s="185"/>
      <c r="P96" s="185"/>
      <c r="Q96" s="185"/>
      <c r="R96" s="185"/>
      <c r="S96" s="185"/>
      <c r="T96" s="185"/>
      <c r="U96" s="185"/>
      <c r="V96" s="185"/>
      <c r="W96" s="185"/>
      <c r="X96" s="185"/>
      <c r="Y96" s="185"/>
      <c r="Z96" s="186"/>
    </row>
    <row r="97" spans="2:36" x14ac:dyDescent="0.25">
      <c r="B97" s="54" t="s">
        <v>46</v>
      </c>
      <c r="C97" s="76"/>
      <c r="D97" s="26" t="s">
        <v>75</v>
      </c>
      <c r="E97" s="27">
        <f>E92</f>
        <v>0</v>
      </c>
      <c r="F97" s="28">
        <f t="shared" ref="F97:T97" si="43">E97+F92</f>
        <v>0</v>
      </c>
      <c r="G97" s="28">
        <f t="shared" si="43"/>
        <v>0</v>
      </c>
      <c r="H97" s="28">
        <f t="shared" si="43"/>
        <v>0</v>
      </c>
      <c r="I97" s="28">
        <f t="shared" si="43"/>
        <v>0</v>
      </c>
      <c r="J97" s="28">
        <f t="shared" si="43"/>
        <v>0</v>
      </c>
      <c r="K97" s="28">
        <f t="shared" si="43"/>
        <v>0</v>
      </c>
      <c r="L97" s="28">
        <f t="shared" si="43"/>
        <v>0</v>
      </c>
      <c r="M97" s="28">
        <f t="shared" si="43"/>
        <v>0</v>
      </c>
      <c r="N97" s="28">
        <f t="shared" si="43"/>
        <v>0</v>
      </c>
      <c r="O97" s="28">
        <f t="shared" si="43"/>
        <v>0</v>
      </c>
      <c r="P97" s="28">
        <f t="shared" si="43"/>
        <v>0</v>
      </c>
      <c r="Q97" s="28">
        <f t="shared" si="43"/>
        <v>0</v>
      </c>
      <c r="R97" s="28">
        <f t="shared" si="43"/>
        <v>0</v>
      </c>
      <c r="S97" s="28">
        <f t="shared" si="43"/>
        <v>0</v>
      </c>
      <c r="T97" s="28">
        <f t="shared" si="43"/>
        <v>0</v>
      </c>
      <c r="U97" s="28">
        <f t="shared" ref="U97" si="44">T97+U92</f>
        <v>0</v>
      </c>
      <c r="V97" s="28">
        <f t="shared" ref="V97" si="45">U97+V92</f>
        <v>0</v>
      </c>
      <c r="W97" s="28">
        <f t="shared" ref="W97" si="46">V97+W92</f>
        <v>0</v>
      </c>
      <c r="X97" s="28"/>
      <c r="Y97" s="28"/>
      <c r="Z97" s="93"/>
      <c r="AC97" s="1"/>
      <c r="AD97" s="1"/>
      <c r="AE97" s="1"/>
      <c r="AF97" s="1"/>
      <c r="AG97" s="1"/>
      <c r="AH97" s="1"/>
      <c r="AI97" s="1"/>
      <c r="AJ97" s="1"/>
    </row>
    <row r="98" spans="2:36" ht="17.25" customHeight="1" x14ac:dyDescent="0.25">
      <c r="H98" s="1"/>
    </row>
    <row r="99" spans="2:36" ht="17.25" customHeight="1" x14ac:dyDescent="0.25">
      <c r="B99" s="54" t="s">
        <v>79</v>
      </c>
      <c r="C99" s="76"/>
      <c r="D99" s="26" t="s">
        <v>75</v>
      </c>
      <c r="E99" s="27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127">
        <f>(Z13-Z15+Z17-Z19)+(Z32-Z34+Z36-Z38)+(Z51-Z53+Z55-Z57)+(-Z156-Z159)+0.1*W77</f>
        <v>0</v>
      </c>
      <c r="X99" s="127"/>
      <c r="Y99" s="28"/>
      <c r="Z99" s="93"/>
    </row>
    <row r="100" spans="2:36" ht="17.25" customHeight="1" x14ac:dyDescent="0.25">
      <c r="B100" s="54" t="s">
        <v>78</v>
      </c>
      <c r="C100" s="76"/>
      <c r="D100" s="26" t="s">
        <v>75</v>
      </c>
      <c r="E100" s="27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127"/>
      <c r="U100" s="28"/>
      <c r="V100" s="28"/>
      <c r="W100" s="127">
        <f>W99/(1+D118)^(W7+1-E7)</f>
        <v>0</v>
      </c>
      <c r="X100" s="127"/>
      <c r="Y100" s="28"/>
      <c r="Z100" s="93"/>
    </row>
    <row r="101" spans="2:36" ht="17.25" customHeight="1" x14ac:dyDescent="0.25">
      <c r="H101" s="1"/>
      <c r="AB101" s="139" t="s">
        <v>83</v>
      </c>
      <c r="AC101" s="140">
        <f>SUM(E11:J11,E15:J15,E19:J19,E21:J21,E23:J23,E25:J25,E27:J27)</f>
        <v>0</v>
      </c>
      <c r="AD101" s="141" t="s">
        <v>84</v>
      </c>
    </row>
    <row r="102" spans="2:36" ht="17.25" customHeight="1" x14ac:dyDescent="0.25">
      <c r="B102" s="54" t="s">
        <v>80</v>
      </c>
      <c r="C102" s="76"/>
      <c r="D102" s="26" t="s">
        <v>75</v>
      </c>
      <c r="E102" s="27"/>
      <c r="F102" s="28"/>
      <c r="G102" s="28"/>
      <c r="H102" s="28"/>
      <c r="I102" s="28"/>
      <c r="J102" s="28"/>
      <c r="K102" s="28"/>
      <c r="L102" s="28"/>
      <c r="M102" s="28"/>
      <c r="N102" s="129"/>
      <c r="O102" s="129"/>
      <c r="P102" s="28"/>
      <c r="Q102" s="28"/>
      <c r="R102" s="28"/>
      <c r="S102" s="28"/>
      <c r="T102" s="163"/>
      <c r="U102" s="159"/>
      <c r="V102" s="159"/>
      <c r="W102" s="159"/>
      <c r="X102" s="159"/>
      <c r="Y102" s="159"/>
      <c r="Z102" s="190">
        <f>W94+W100</f>
        <v>0</v>
      </c>
      <c r="AB102" s="139" t="s">
        <v>82</v>
      </c>
      <c r="AC102" s="140">
        <f>SUM(E30:J30,E34:J34,E38:J38,E40:J40,E42:J42,E44:J44,E46:J46)</f>
        <v>0</v>
      </c>
      <c r="AD102" s="141" t="s">
        <v>84</v>
      </c>
    </row>
    <row r="103" spans="2:36" ht="17.25" customHeight="1" x14ac:dyDescent="0.25">
      <c r="H103" s="1"/>
      <c r="M103" s="131"/>
      <c r="N103" s="130"/>
      <c r="AB103" s="139" t="s">
        <v>86</v>
      </c>
      <c r="AC103" s="140">
        <f>AC101+AC102</f>
        <v>0</v>
      </c>
      <c r="AD103" s="141" t="s">
        <v>84</v>
      </c>
    </row>
    <row r="104" spans="2:36" x14ac:dyDescent="0.25">
      <c r="B104" s="33" t="s">
        <v>6</v>
      </c>
      <c r="C104" s="55"/>
      <c r="D104" s="34"/>
      <c r="E104" s="34"/>
      <c r="F104" s="34"/>
      <c r="G104" s="34"/>
      <c r="H104" s="34"/>
      <c r="I104" s="34"/>
      <c r="J104" s="34"/>
      <c r="K104" s="34"/>
      <c r="L104" s="35"/>
      <c r="M104" s="35"/>
      <c r="N104" s="35"/>
      <c r="O104" s="35"/>
      <c r="P104" s="35"/>
      <c r="Q104" s="35"/>
      <c r="R104" s="35"/>
      <c r="S104" s="35"/>
      <c r="T104" s="35"/>
      <c r="U104" s="1"/>
      <c r="V104" s="1"/>
      <c r="W104" s="1"/>
      <c r="X104" s="1"/>
      <c r="Y104" s="1"/>
    </row>
    <row r="105" spans="2:36" x14ac:dyDescent="0.25">
      <c r="B105" s="36"/>
      <c r="C105" s="1"/>
      <c r="D105" s="22"/>
      <c r="E105" s="19"/>
      <c r="F105" s="20"/>
      <c r="G105" s="20"/>
      <c r="H105" s="20"/>
      <c r="I105" s="20"/>
      <c r="J105" s="20"/>
      <c r="K105" s="20"/>
      <c r="L105" s="37"/>
      <c r="M105" s="37"/>
      <c r="N105" s="37"/>
      <c r="O105" s="37"/>
      <c r="P105" s="37"/>
      <c r="Q105" s="37"/>
      <c r="R105" s="37"/>
      <c r="S105" s="37"/>
      <c r="T105" s="37"/>
      <c r="U105" s="20"/>
      <c r="V105" s="20"/>
      <c r="W105" s="20"/>
      <c r="X105" s="20"/>
      <c r="Y105" s="20"/>
    </row>
    <row r="106" spans="2:36" x14ac:dyDescent="0.25">
      <c r="B106" s="48" t="s">
        <v>5</v>
      </c>
      <c r="C106" s="3"/>
      <c r="D106" s="32" t="s">
        <v>20</v>
      </c>
      <c r="E106" s="88"/>
      <c r="F106" s="88"/>
      <c r="G106" s="88"/>
      <c r="H106" s="150"/>
      <c r="I106" s="106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160"/>
      <c r="V106" s="160"/>
      <c r="W106" s="160"/>
      <c r="X106" s="160"/>
      <c r="Y106" s="160"/>
      <c r="Z106" s="2"/>
      <c r="AC106" s="1"/>
      <c r="AD106" s="1"/>
      <c r="AE106" s="1"/>
      <c r="AF106" s="1"/>
      <c r="AG106" s="1"/>
      <c r="AH106" s="1"/>
      <c r="AI106" s="1"/>
      <c r="AJ106" s="1"/>
    </row>
    <row r="107" spans="2:36" s="79" customFormat="1" x14ac:dyDescent="0.25">
      <c r="B107" s="48" t="s">
        <v>4</v>
      </c>
      <c r="C107" s="86"/>
      <c r="D107" s="87" t="s">
        <v>20</v>
      </c>
      <c r="E107" s="88"/>
      <c r="F107" s="88"/>
      <c r="G107" s="88"/>
      <c r="H107" s="150"/>
      <c r="I107" s="106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160"/>
      <c r="V107" s="160"/>
      <c r="W107" s="160"/>
      <c r="X107" s="160"/>
      <c r="Y107" s="160"/>
      <c r="Z107" s="89"/>
      <c r="AC107" s="80"/>
      <c r="AD107" s="80"/>
      <c r="AE107" s="80"/>
      <c r="AF107" s="80"/>
      <c r="AG107" s="80"/>
      <c r="AH107" s="80"/>
      <c r="AI107" s="80"/>
      <c r="AJ107" s="80"/>
    </row>
    <row r="108" spans="2:36" s="79" customFormat="1" x14ac:dyDescent="0.25">
      <c r="B108" s="48" t="s">
        <v>18</v>
      </c>
      <c r="C108" s="86"/>
      <c r="D108" s="87" t="s">
        <v>20</v>
      </c>
      <c r="E108" s="88"/>
      <c r="F108" s="88"/>
      <c r="G108" s="88"/>
      <c r="H108" s="150"/>
      <c r="I108" s="106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160"/>
      <c r="V108" s="160"/>
      <c r="W108" s="160"/>
      <c r="X108" s="160"/>
      <c r="Y108" s="160"/>
      <c r="Z108" s="89"/>
      <c r="AC108" s="80"/>
      <c r="AD108" s="80"/>
      <c r="AE108" s="80"/>
      <c r="AF108" s="80"/>
      <c r="AG108" s="80"/>
      <c r="AH108" s="80"/>
      <c r="AI108" s="80"/>
      <c r="AJ108" s="80"/>
    </row>
    <row r="109" spans="2:36" x14ac:dyDescent="0.25">
      <c r="B109" s="48" t="s">
        <v>19</v>
      </c>
      <c r="C109" s="3"/>
      <c r="D109" s="32" t="s">
        <v>20</v>
      </c>
      <c r="E109" s="88"/>
      <c r="F109" s="88"/>
      <c r="G109" s="88"/>
      <c r="H109" s="150"/>
      <c r="I109" s="106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160"/>
      <c r="V109" s="160"/>
      <c r="W109" s="160"/>
      <c r="X109" s="160"/>
      <c r="Y109" s="160"/>
      <c r="Z109" s="2"/>
      <c r="AC109" s="1"/>
      <c r="AD109" s="1"/>
      <c r="AE109" s="1"/>
      <c r="AF109" s="1"/>
      <c r="AG109" s="1"/>
      <c r="AH109" s="1"/>
      <c r="AI109" s="1"/>
      <c r="AJ109" s="1"/>
    </row>
    <row r="110" spans="2:36" x14ac:dyDescent="0.25">
      <c r="B110" s="48" t="s">
        <v>3</v>
      </c>
      <c r="C110" s="3"/>
      <c r="D110" s="32" t="s">
        <v>20</v>
      </c>
      <c r="E110" s="88"/>
      <c r="F110" s="88"/>
      <c r="G110" s="88"/>
      <c r="H110" s="150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60"/>
      <c r="V110" s="160"/>
      <c r="W110" s="160"/>
      <c r="X110" s="160"/>
      <c r="Y110" s="160"/>
      <c r="Z110" s="2"/>
      <c r="AC110" s="1"/>
      <c r="AD110" s="1"/>
      <c r="AE110" s="1"/>
      <c r="AF110" s="1"/>
      <c r="AG110" s="1"/>
      <c r="AH110" s="1"/>
      <c r="AI110" s="1"/>
      <c r="AJ110" s="1"/>
    </row>
    <row r="111" spans="2:36" x14ac:dyDescent="0.25">
      <c r="B111" s="48" t="s">
        <v>2</v>
      </c>
      <c r="C111" s="3"/>
      <c r="D111" s="32" t="s">
        <v>20</v>
      </c>
      <c r="E111" s="88"/>
      <c r="F111" s="88"/>
      <c r="G111" s="88"/>
      <c r="H111" s="150"/>
      <c r="I111" s="106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160"/>
      <c r="V111" s="160"/>
      <c r="W111" s="160"/>
      <c r="X111" s="160"/>
      <c r="Y111" s="160"/>
      <c r="Z111" s="2"/>
      <c r="AC111" s="1"/>
      <c r="AD111" s="1"/>
      <c r="AE111" s="1"/>
      <c r="AF111" s="1"/>
      <c r="AG111" s="1"/>
      <c r="AH111" s="1"/>
      <c r="AI111" s="1"/>
      <c r="AJ111" s="1"/>
    </row>
    <row r="112" spans="2:36" x14ac:dyDescent="0.25">
      <c r="B112" s="49" t="s">
        <v>1</v>
      </c>
      <c r="C112" s="56"/>
      <c r="D112" s="32" t="s">
        <v>20</v>
      </c>
      <c r="E112" s="88"/>
      <c r="F112" s="88"/>
      <c r="G112" s="88"/>
      <c r="H112" s="150"/>
      <c r="I112" s="106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160"/>
      <c r="V112" s="160"/>
      <c r="W112" s="160"/>
      <c r="X112" s="160"/>
      <c r="Y112" s="160"/>
      <c r="Z112" s="2"/>
      <c r="AC112" s="1"/>
      <c r="AD112" s="1"/>
      <c r="AE112" s="1"/>
      <c r="AF112" s="1"/>
      <c r="AG112" s="1"/>
      <c r="AH112" s="1"/>
      <c r="AI112" s="1"/>
      <c r="AJ112" s="1"/>
    </row>
    <row r="113" spans="2:36" x14ac:dyDescent="0.25">
      <c r="B113" s="36"/>
      <c r="C113" s="1"/>
      <c r="D113" s="1"/>
      <c r="E113" s="1"/>
      <c r="F113" s="21"/>
      <c r="G113" s="21"/>
      <c r="H113" s="21"/>
      <c r="I113" s="21"/>
      <c r="J113" s="21"/>
      <c r="K113" s="21"/>
      <c r="L113" s="38"/>
      <c r="M113" s="38"/>
      <c r="N113" s="38"/>
      <c r="O113" s="38"/>
      <c r="P113" s="38"/>
      <c r="Q113" s="38"/>
      <c r="R113" s="38"/>
      <c r="S113" s="38"/>
      <c r="T113" s="38"/>
      <c r="U113" s="21"/>
      <c r="V113" s="21"/>
      <c r="W113" s="21"/>
      <c r="X113" s="21"/>
      <c r="Y113" s="21"/>
    </row>
    <row r="114" spans="2:36" x14ac:dyDescent="0.25">
      <c r="B114" s="50" t="s">
        <v>65</v>
      </c>
      <c r="C114" s="57"/>
      <c r="D114" s="1"/>
      <c r="E114" s="3"/>
      <c r="F114" s="1"/>
      <c r="G114" s="1"/>
      <c r="H114" s="1"/>
      <c r="I114" s="1"/>
      <c r="J114" s="1"/>
      <c r="K114" s="1"/>
      <c r="L114" s="39"/>
      <c r="M114" s="39"/>
      <c r="N114" s="39"/>
      <c r="O114" s="39"/>
      <c r="P114" s="39"/>
      <c r="Q114" s="39"/>
      <c r="R114" s="39"/>
      <c r="S114" s="39"/>
      <c r="T114" s="39"/>
      <c r="U114" s="1"/>
      <c r="V114" s="1"/>
      <c r="W114" s="1"/>
      <c r="X114" s="1"/>
      <c r="Y114" s="1"/>
    </row>
    <row r="115" spans="2:36" x14ac:dyDescent="0.25">
      <c r="B115" s="36" t="s">
        <v>24</v>
      </c>
      <c r="C115" s="57"/>
      <c r="D115" s="64"/>
      <c r="E115" s="3" t="s">
        <v>0</v>
      </c>
      <c r="F115" s="1"/>
      <c r="G115" s="1"/>
      <c r="H115" s="1"/>
      <c r="I115" s="1"/>
      <c r="J115" s="1"/>
      <c r="K115" s="1"/>
      <c r="L115" s="39"/>
      <c r="M115" s="39"/>
      <c r="N115" s="39"/>
      <c r="O115" s="39"/>
      <c r="P115" s="39"/>
      <c r="Q115" s="39"/>
      <c r="R115" s="39"/>
      <c r="S115" s="39"/>
      <c r="T115" s="39"/>
      <c r="U115" s="1"/>
      <c r="V115" s="1"/>
      <c r="W115" s="1"/>
      <c r="X115" s="1"/>
      <c r="Y115" s="1"/>
    </row>
    <row r="116" spans="2:36" x14ac:dyDescent="0.25">
      <c r="B116" s="50" t="s">
        <v>54</v>
      </c>
      <c r="C116" s="57"/>
      <c r="D116" s="64"/>
      <c r="E116" s="3" t="s">
        <v>0</v>
      </c>
      <c r="F116" s="1"/>
      <c r="G116" s="1"/>
      <c r="H116" s="1"/>
      <c r="I116" s="1"/>
      <c r="J116" s="1"/>
      <c r="K116" s="1"/>
      <c r="L116" s="39"/>
      <c r="M116" s="39"/>
      <c r="N116" s="39"/>
      <c r="O116" s="39"/>
      <c r="P116" s="39"/>
      <c r="Q116" s="39"/>
      <c r="R116" s="39"/>
      <c r="S116" s="39"/>
      <c r="T116" s="39"/>
      <c r="U116" s="1"/>
      <c r="V116" s="1"/>
      <c r="W116" s="1"/>
      <c r="X116" s="1"/>
      <c r="Y116" s="1"/>
    </row>
    <row r="117" spans="2:36" x14ac:dyDescent="0.25">
      <c r="B117" s="50" t="s">
        <v>90</v>
      </c>
      <c r="C117" s="57"/>
      <c r="D117" s="64"/>
      <c r="E117" s="175">
        <v>0</v>
      </c>
      <c r="F117" s="175">
        <v>0</v>
      </c>
      <c r="G117" s="175">
        <v>0</v>
      </c>
      <c r="H117" s="175">
        <v>0</v>
      </c>
      <c r="I117" s="175">
        <v>0</v>
      </c>
      <c r="J117" s="175">
        <v>0</v>
      </c>
      <c r="K117" s="175">
        <v>0</v>
      </c>
      <c r="L117" s="175">
        <v>0</v>
      </c>
      <c r="M117" s="175">
        <v>0</v>
      </c>
      <c r="N117" s="175">
        <v>0</v>
      </c>
      <c r="O117" s="175">
        <v>0</v>
      </c>
      <c r="P117" s="175">
        <v>0</v>
      </c>
      <c r="Q117" s="175">
        <v>0</v>
      </c>
      <c r="R117" s="175">
        <v>0</v>
      </c>
      <c r="S117" s="175">
        <v>0</v>
      </c>
      <c r="T117" s="175">
        <v>0</v>
      </c>
      <c r="U117" s="175">
        <v>0</v>
      </c>
      <c r="V117" s="175">
        <v>0.28000000000000003</v>
      </c>
      <c r="W117" s="175">
        <v>0.28000000000000003</v>
      </c>
      <c r="X117" s="175"/>
      <c r="Y117" s="175">
        <v>0.28000000000000003</v>
      </c>
    </row>
    <row r="118" spans="2:36" x14ac:dyDescent="0.25">
      <c r="B118" s="40" t="s">
        <v>52</v>
      </c>
      <c r="C118" s="58"/>
      <c r="D118" s="161">
        <v>0</v>
      </c>
      <c r="E118" s="65" t="s">
        <v>20</v>
      </c>
      <c r="F118" s="41"/>
      <c r="G118" s="41"/>
      <c r="H118" s="41"/>
      <c r="I118" s="41"/>
      <c r="J118" s="41"/>
      <c r="K118" s="41"/>
      <c r="L118" s="42"/>
      <c r="M118" s="42"/>
      <c r="N118" s="42"/>
      <c r="O118" s="42"/>
      <c r="P118" s="42"/>
      <c r="Q118" s="42"/>
      <c r="R118" s="42"/>
      <c r="S118" s="42"/>
      <c r="T118" s="42"/>
      <c r="U118" s="1"/>
      <c r="V118" s="1"/>
      <c r="W118" s="1"/>
      <c r="X118" s="1"/>
      <c r="Y118" s="1"/>
    </row>
    <row r="119" spans="2:36" x14ac:dyDescent="0.25">
      <c r="H119" s="1"/>
    </row>
    <row r="120" spans="2:36" x14ac:dyDescent="0.25">
      <c r="H120" s="1"/>
    </row>
    <row r="121" spans="2:36" x14ac:dyDescent="0.25">
      <c r="B121" s="62" t="s">
        <v>5</v>
      </c>
      <c r="C121" s="62"/>
      <c r="D121" s="57" t="s">
        <v>40</v>
      </c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122"/>
      <c r="S121" s="57"/>
      <c r="T121" s="57"/>
      <c r="U121" s="57"/>
      <c r="V121" s="57"/>
      <c r="W121" s="57"/>
      <c r="X121" s="57"/>
      <c r="Y121" s="57"/>
      <c r="Z121" s="57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2:36" x14ac:dyDescent="0.25">
      <c r="B122" s="62" t="s">
        <v>55</v>
      </c>
      <c r="C122" s="62"/>
      <c r="D122" s="57" t="s">
        <v>63</v>
      </c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122"/>
      <c r="S122" s="57"/>
      <c r="T122" s="57"/>
      <c r="U122" s="57"/>
      <c r="V122" s="57"/>
      <c r="W122" s="57"/>
      <c r="X122" s="57"/>
      <c r="Y122" s="57"/>
      <c r="Z122" s="57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2:36" s="79" customFormat="1" x14ac:dyDescent="0.25">
      <c r="B123" s="90" t="s">
        <v>51</v>
      </c>
      <c r="C123" s="90"/>
      <c r="D123" s="80" t="s">
        <v>69</v>
      </c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</row>
    <row r="124" spans="2:36" s="79" customFormat="1" x14ac:dyDescent="0.25">
      <c r="B124" s="90" t="s">
        <v>18</v>
      </c>
      <c r="C124" s="90"/>
      <c r="D124" s="91" t="s">
        <v>70</v>
      </c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</row>
    <row r="125" spans="2:36" s="79" customFormat="1" x14ac:dyDescent="0.25">
      <c r="B125" s="90" t="s">
        <v>19</v>
      </c>
      <c r="C125" s="90"/>
      <c r="D125" s="91" t="s">
        <v>68</v>
      </c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</row>
    <row r="126" spans="2:36" x14ac:dyDescent="0.25">
      <c r="B126" s="62" t="s">
        <v>50</v>
      </c>
      <c r="C126" s="62"/>
      <c r="D126" s="57" t="s">
        <v>64</v>
      </c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2:36" x14ac:dyDescent="0.25">
      <c r="B127" s="62" t="s">
        <v>1</v>
      </c>
      <c r="C127" s="62"/>
      <c r="D127" s="57" t="s">
        <v>12</v>
      </c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2:36" x14ac:dyDescent="0.25">
      <c r="B128" s="62" t="s">
        <v>32</v>
      </c>
      <c r="C128" s="62"/>
      <c r="D128" s="63" t="s">
        <v>41</v>
      </c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2:36" x14ac:dyDescent="0.25">
      <c r="B129" s="62" t="s">
        <v>49</v>
      </c>
      <c r="C129" s="62"/>
      <c r="D129" s="63" t="s">
        <v>43</v>
      </c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2:36" x14ac:dyDescent="0.25">
      <c r="B130" s="62" t="s">
        <v>13</v>
      </c>
      <c r="C130" s="62"/>
      <c r="D130" s="57" t="s">
        <v>42</v>
      </c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2:36" x14ac:dyDescent="0.25">
      <c r="B131" s="56" t="s">
        <v>47</v>
      </c>
      <c r="C131" s="56"/>
      <c r="D131" s="63" t="s">
        <v>53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2:36" x14ac:dyDescent="0.25">
      <c r="B132" s="59"/>
      <c r="C132" s="5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2:36" x14ac:dyDescent="0.25">
      <c r="B133" s="61"/>
      <c r="C133" s="61"/>
      <c r="D133" s="24"/>
      <c r="E133" s="24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2:36" x14ac:dyDescent="0.25">
      <c r="B134" s="2"/>
      <c r="C134" s="2"/>
      <c r="D134" s="13" t="s">
        <v>9</v>
      </c>
      <c r="E134" s="15">
        <v>2017</v>
      </c>
      <c r="F134" s="15">
        <v>2018</v>
      </c>
      <c r="G134" s="15">
        <v>2019</v>
      </c>
      <c r="H134" s="102">
        <v>2020</v>
      </c>
      <c r="I134" s="15">
        <v>2021</v>
      </c>
      <c r="J134" s="15">
        <v>2022</v>
      </c>
      <c r="K134" s="15">
        <v>2023</v>
      </c>
      <c r="L134" s="15">
        <v>2024</v>
      </c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4" t="s">
        <v>8</v>
      </c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2:36" ht="4.5" customHeight="1" x14ac:dyDescent="0.25">
      <c r="B135" s="2"/>
      <c r="C135" s="2"/>
      <c r="D135" s="6"/>
      <c r="E135" s="92"/>
      <c r="F135" s="92"/>
      <c r="G135" s="92"/>
      <c r="H135" s="103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</row>
    <row r="136" spans="2:36" x14ac:dyDescent="0.25">
      <c r="B136" s="72" t="s">
        <v>66</v>
      </c>
      <c r="C136" s="73"/>
      <c r="D136" s="74"/>
      <c r="E136" s="74"/>
      <c r="F136" s="74"/>
      <c r="G136" s="74"/>
      <c r="H136" s="10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5"/>
    </row>
    <row r="137" spans="2:36" ht="4.5" customHeight="1" x14ac:dyDescent="0.25">
      <c r="B137" s="2"/>
      <c r="C137" s="2"/>
      <c r="D137" s="6"/>
      <c r="E137" s="92"/>
      <c r="F137" s="92"/>
      <c r="G137" s="92"/>
      <c r="H137" s="103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</row>
    <row r="138" spans="2:36" x14ac:dyDescent="0.25">
      <c r="B138" s="30" t="s">
        <v>44</v>
      </c>
      <c r="C138" s="30"/>
      <c r="D138" s="13" t="s">
        <v>7</v>
      </c>
      <c r="E138" s="100">
        <f t="shared" ref="E138:T138" si="47">E11+E30</f>
        <v>0</v>
      </c>
      <c r="F138" s="100">
        <f t="shared" si="47"/>
        <v>0</v>
      </c>
      <c r="G138" s="100">
        <f t="shared" si="47"/>
        <v>0</v>
      </c>
      <c r="H138" s="105">
        <f t="shared" si="47"/>
        <v>0</v>
      </c>
      <c r="I138" s="100">
        <f t="shared" si="47"/>
        <v>0</v>
      </c>
      <c r="J138" s="100">
        <f t="shared" si="47"/>
        <v>0</v>
      </c>
      <c r="K138" s="100">
        <f t="shared" si="47"/>
        <v>0</v>
      </c>
      <c r="L138" s="100">
        <f t="shared" si="47"/>
        <v>0</v>
      </c>
      <c r="M138" s="100">
        <f t="shared" si="47"/>
        <v>0</v>
      </c>
      <c r="N138" s="100">
        <f t="shared" si="47"/>
        <v>0</v>
      </c>
      <c r="O138" s="100">
        <f t="shared" si="47"/>
        <v>0</v>
      </c>
      <c r="P138" s="100">
        <f t="shared" si="47"/>
        <v>0</v>
      </c>
      <c r="Q138" s="100">
        <f t="shared" si="47"/>
        <v>0</v>
      </c>
      <c r="R138" s="100">
        <f t="shared" si="47"/>
        <v>0</v>
      </c>
      <c r="S138" s="100">
        <f t="shared" si="47"/>
        <v>0</v>
      </c>
      <c r="T138" s="100">
        <f t="shared" si="47"/>
        <v>0</v>
      </c>
      <c r="U138" s="100"/>
      <c r="V138" s="100"/>
      <c r="W138" s="100"/>
      <c r="X138" s="100"/>
      <c r="Y138" s="100"/>
      <c r="Z138" s="93">
        <f>SUM(E138:T138)</f>
        <v>0</v>
      </c>
    </row>
    <row r="139" spans="2:36" ht="4.5" customHeight="1" x14ac:dyDescent="0.25">
      <c r="B139" s="2"/>
      <c r="C139" s="2"/>
      <c r="D139" s="6"/>
      <c r="E139" s="92"/>
      <c r="F139" s="92"/>
      <c r="G139" s="92"/>
      <c r="H139" s="103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3"/>
    </row>
    <row r="140" spans="2:36" x14ac:dyDescent="0.25">
      <c r="B140" s="23" t="s">
        <v>33</v>
      </c>
      <c r="C140" s="23"/>
      <c r="D140" s="13" t="s">
        <v>7</v>
      </c>
      <c r="E140" s="100">
        <f t="shared" ref="E140:T140" si="48">E15+E34</f>
        <v>0</v>
      </c>
      <c r="F140" s="100">
        <f t="shared" si="48"/>
        <v>0</v>
      </c>
      <c r="G140" s="100">
        <f t="shared" si="48"/>
        <v>0</v>
      </c>
      <c r="H140" s="105">
        <f t="shared" si="48"/>
        <v>0</v>
      </c>
      <c r="I140" s="100">
        <f t="shared" si="48"/>
        <v>0</v>
      </c>
      <c r="J140" s="100">
        <f t="shared" si="48"/>
        <v>0</v>
      </c>
      <c r="K140" s="100">
        <f t="shared" si="48"/>
        <v>0</v>
      </c>
      <c r="L140" s="100">
        <f t="shared" si="48"/>
        <v>0</v>
      </c>
      <c r="M140" s="100">
        <f t="shared" si="48"/>
        <v>0</v>
      </c>
      <c r="N140" s="100">
        <f t="shared" si="48"/>
        <v>0</v>
      </c>
      <c r="O140" s="100">
        <f t="shared" si="48"/>
        <v>0</v>
      </c>
      <c r="P140" s="100">
        <f t="shared" si="48"/>
        <v>0</v>
      </c>
      <c r="Q140" s="100">
        <f t="shared" si="48"/>
        <v>0</v>
      </c>
      <c r="R140" s="100">
        <f t="shared" si="48"/>
        <v>0</v>
      </c>
      <c r="S140" s="100">
        <f t="shared" si="48"/>
        <v>0</v>
      </c>
      <c r="T140" s="100">
        <f t="shared" si="48"/>
        <v>0</v>
      </c>
      <c r="U140" s="100"/>
      <c r="V140" s="100"/>
      <c r="W140" s="100"/>
      <c r="X140" s="100"/>
      <c r="Y140" s="100"/>
      <c r="Z140" s="93">
        <f>SUM(E140:T140)</f>
        <v>0</v>
      </c>
    </row>
    <row r="141" spans="2:36" ht="4.5" customHeight="1" x14ac:dyDescent="0.25">
      <c r="B141" s="2"/>
      <c r="C141" s="2"/>
      <c r="D141" s="6"/>
      <c r="E141" s="92"/>
      <c r="F141" s="92"/>
      <c r="G141" s="92"/>
      <c r="H141" s="103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</row>
    <row r="142" spans="2:36" x14ac:dyDescent="0.25">
      <c r="B142" s="23" t="s">
        <v>34</v>
      </c>
      <c r="C142" s="23"/>
      <c r="D142" s="13" t="s">
        <v>7</v>
      </c>
      <c r="E142" s="100">
        <f t="shared" ref="E142:T142" si="49">E19+E38</f>
        <v>0</v>
      </c>
      <c r="F142" s="100">
        <f t="shared" si="49"/>
        <v>0</v>
      </c>
      <c r="G142" s="100">
        <f t="shared" si="49"/>
        <v>0</v>
      </c>
      <c r="H142" s="105">
        <f t="shared" si="49"/>
        <v>0</v>
      </c>
      <c r="I142" s="100">
        <f t="shared" si="49"/>
        <v>0</v>
      </c>
      <c r="J142" s="100">
        <f t="shared" si="49"/>
        <v>0</v>
      </c>
      <c r="K142" s="100">
        <f t="shared" si="49"/>
        <v>0</v>
      </c>
      <c r="L142" s="100">
        <f t="shared" si="49"/>
        <v>0</v>
      </c>
      <c r="M142" s="100">
        <f t="shared" si="49"/>
        <v>0</v>
      </c>
      <c r="N142" s="100">
        <f t="shared" si="49"/>
        <v>0</v>
      </c>
      <c r="O142" s="100">
        <f t="shared" si="49"/>
        <v>0</v>
      </c>
      <c r="P142" s="100">
        <f t="shared" si="49"/>
        <v>0</v>
      </c>
      <c r="Q142" s="100">
        <f t="shared" si="49"/>
        <v>0</v>
      </c>
      <c r="R142" s="100">
        <f t="shared" si="49"/>
        <v>0</v>
      </c>
      <c r="S142" s="100">
        <f t="shared" si="49"/>
        <v>0</v>
      </c>
      <c r="T142" s="100">
        <f t="shared" si="49"/>
        <v>0</v>
      </c>
      <c r="U142" s="100"/>
      <c r="V142" s="100"/>
      <c r="W142" s="100"/>
      <c r="X142" s="100"/>
      <c r="Y142" s="100"/>
      <c r="Z142" s="93">
        <f>SUM(E142:L142)</f>
        <v>0</v>
      </c>
    </row>
    <row r="143" spans="2:36" ht="4.5" customHeight="1" x14ac:dyDescent="0.25">
      <c r="B143" s="2"/>
      <c r="C143" s="2"/>
      <c r="D143" s="6"/>
      <c r="E143" s="92"/>
      <c r="F143" s="92"/>
      <c r="G143" s="92"/>
      <c r="H143" s="103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</row>
    <row r="144" spans="2:36" x14ac:dyDescent="0.25">
      <c r="B144" s="30" t="s">
        <v>35</v>
      </c>
      <c r="C144" s="29"/>
      <c r="D144" s="13" t="s">
        <v>7</v>
      </c>
      <c r="E144" s="100">
        <f t="shared" ref="E144:T144" si="50">E21+E40</f>
        <v>0</v>
      </c>
      <c r="F144" s="100">
        <f t="shared" si="50"/>
        <v>0</v>
      </c>
      <c r="G144" s="100">
        <f t="shared" si="50"/>
        <v>0</v>
      </c>
      <c r="H144" s="105">
        <f t="shared" si="50"/>
        <v>0</v>
      </c>
      <c r="I144" s="100">
        <f t="shared" si="50"/>
        <v>0</v>
      </c>
      <c r="J144" s="100">
        <f t="shared" si="50"/>
        <v>0</v>
      </c>
      <c r="K144" s="100">
        <f t="shared" si="50"/>
        <v>0</v>
      </c>
      <c r="L144" s="100">
        <f t="shared" si="50"/>
        <v>0</v>
      </c>
      <c r="M144" s="100">
        <f t="shared" si="50"/>
        <v>0</v>
      </c>
      <c r="N144" s="100">
        <f t="shared" si="50"/>
        <v>0</v>
      </c>
      <c r="O144" s="100">
        <f t="shared" si="50"/>
        <v>0</v>
      </c>
      <c r="P144" s="100">
        <f t="shared" si="50"/>
        <v>0</v>
      </c>
      <c r="Q144" s="100">
        <f t="shared" si="50"/>
        <v>0</v>
      </c>
      <c r="R144" s="100">
        <f t="shared" si="50"/>
        <v>0</v>
      </c>
      <c r="S144" s="100">
        <f t="shared" si="50"/>
        <v>0</v>
      </c>
      <c r="T144" s="100">
        <f t="shared" si="50"/>
        <v>0</v>
      </c>
      <c r="U144" s="100"/>
      <c r="V144" s="100"/>
      <c r="W144" s="100"/>
      <c r="X144" s="100"/>
      <c r="Y144" s="100"/>
      <c r="Z144" s="93">
        <f>SUM(E144:T144)</f>
        <v>0</v>
      </c>
    </row>
    <row r="145" spans="2:35" ht="4.5" customHeight="1" x14ac:dyDescent="0.25">
      <c r="B145" s="2"/>
      <c r="C145" s="2"/>
      <c r="D145" s="6"/>
      <c r="E145" s="92"/>
      <c r="F145" s="92"/>
      <c r="G145" s="92"/>
      <c r="H145" s="103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3"/>
    </row>
    <row r="146" spans="2:35" x14ac:dyDescent="0.25">
      <c r="B146" s="30" t="s">
        <v>36</v>
      </c>
      <c r="C146" s="29"/>
      <c r="D146" s="13" t="s">
        <v>7</v>
      </c>
      <c r="E146" s="100">
        <f t="shared" ref="E146:T146" si="51">E23+E42</f>
        <v>0</v>
      </c>
      <c r="F146" s="100">
        <f t="shared" si="51"/>
        <v>0</v>
      </c>
      <c r="G146" s="100">
        <f t="shared" si="51"/>
        <v>0</v>
      </c>
      <c r="H146" s="105">
        <f t="shared" si="51"/>
        <v>0</v>
      </c>
      <c r="I146" s="100">
        <f t="shared" si="51"/>
        <v>0</v>
      </c>
      <c r="J146" s="100">
        <f t="shared" si="51"/>
        <v>0</v>
      </c>
      <c r="K146" s="100">
        <f t="shared" si="51"/>
        <v>0</v>
      </c>
      <c r="L146" s="100">
        <f t="shared" si="51"/>
        <v>0</v>
      </c>
      <c r="M146" s="100">
        <f t="shared" si="51"/>
        <v>0</v>
      </c>
      <c r="N146" s="100">
        <f t="shared" si="51"/>
        <v>0</v>
      </c>
      <c r="O146" s="100">
        <f t="shared" si="51"/>
        <v>0</v>
      </c>
      <c r="P146" s="100">
        <f t="shared" si="51"/>
        <v>0</v>
      </c>
      <c r="Q146" s="100">
        <f t="shared" si="51"/>
        <v>0</v>
      </c>
      <c r="R146" s="100">
        <f t="shared" si="51"/>
        <v>0</v>
      </c>
      <c r="S146" s="100">
        <f t="shared" si="51"/>
        <v>0</v>
      </c>
      <c r="T146" s="100">
        <f t="shared" si="51"/>
        <v>0</v>
      </c>
      <c r="U146" s="100"/>
      <c r="V146" s="100"/>
      <c r="W146" s="100"/>
      <c r="X146" s="100"/>
      <c r="Y146" s="100"/>
      <c r="Z146" s="93">
        <f>SUM(E146:L146)</f>
        <v>0</v>
      </c>
    </row>
    <row r="147" spans="2:35" ht="4.5" customHeight="1" x14ac:dyDescent="0.25">
      <c r="B147" s="2"/>
      <c r="C147" s="2"/>
      <c r="D147" s="6"/>
      <c r="E147" s="92"/>
      <c r="F147" s="92"/>
      <c r="G147" s="92"/>
      <c r="H147" s="103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3"/>
    </row>
    <row r="148" spans="2:35" x14ac:dyDescent="0.25">
      <c r="B148" s="30" t="s">
        <v>39</v>
      </c>
      <c r="C148" s="29"/>
      <c r="D148" s="13" t="s">
        <v>7</v>
      </c>
      <c r="E148" s="100">
        <f t="shared" ref="E148:T148" si="52">E25+E44</f>
        <v>0</v>
      </c>
      <c r="F148" s="100">
        <f t="shared" si="52"/>
        <v>0</v>
      </c>
      <c r="G148" s="100">
        <f t="shared" si="52"/>
        <v>0</v>
      </c>
      <c r="H148" s="105">
        <f t="shared" si="52"/>
        <v>0</v>
      </c>
      <c r="I148" s="100">
        <f t="shared" si="52"/>
        <v>0</v>
      </c>
      <c r="J148" s="100">
        <f t="shared" si="52"/>
        <v>0</v>
      </c>
      <c r="K148" s="100">
        <f t="shared" si="52"/>
        <v>0</v>
      </c>
      <c r="L148" s="100">
        <f t="shared" si="52"/>
        <v>0</v>
      </c>
      <c r="M148" s="100">
        <f t="shared" si="52"/>
        <v>0</v>
      </c>
      <c r="N148" s="100">
        <f t="shared" si="52"/>
        <v>0</v>
      </c>
      <c r="O148" s="100">
        <f t="shared" si="52"/>
        <v>0</v>
      </c>
      <c r="P148" s="100">
        <f t="shared" si="52"/>
        <v>0</v>
      </c>
      <c r="Q148" s="100">
        <f t="shared" si="52"/>
        <v>0</v>
      </c>
      <c r="R148" s="100">
        <f t="shared" si="52"/>
        <v>0</v>
      </c>
      <c r="S148" s="100">
        <f t="shared" si="52"/>
        <v>0</v>
      </c>
      <c r="T148" s="100">
        <f t="shared" si="52"/>
        <v>0</v>
      </c>
      <c r="U148" s="100"/>
      <c r="V148" s="100"/>
      <c r="W148" s="100"/>
      <c r="X148" s="100"/>
      <c r="Y148" s="100"/>
      <c r="Z148" s="93">
        <f>SUM(E148:T148)</f>
        <v>0</v>
      </c>
    </row>
    <row r="149" spans="2:35" ht="4.5" customHeight="1" x14ac:dyDescent="0.25">
      <c r="B149" s="2"/>
      <c r="C149" s="2"/>
      <c r="D149" s="6"/>
      <c r="E149" s="92"/>
      <c r="F149" s="92"/>
      <c r="G149" s="92"/>
      <c r="H149" s="103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</row>
    <row r="150" spans="2:35" x14ac:dyDescent="0.25">
      <c r="B150" s="30" t="s">
        <v>5</v>
      </c>
      <c r="C150" s="29"/>
      <c r="D150" s="13" t="s">
        <v>7</v>
      </c>
      <c r="E150" s="100">
        <f t="shared" ref="E150:T150" si="53">E27+E46</f>
        <v>0</v>
      </c>
      <c r="F150" s="100">
        <f t="shared" si="53"/>
        <v>0</v>
      </c>
      <c r="G150" s="100">
        <f t="shared" si="53"/>
        <v>0</v>
      </c>
      <c r="H150" s="105">
        <f t="shared" si="53"/>
        <v>0</v>
      </c>
      <c r="I150" s="100">
        <f t="shared" si="53"/>
        <v>0</v>
      </c>
      <c r="J150" s="100">
        <f t="shared" si="53"/>
        <v>0</v>
      </c>
      <c r="K150" s="100">
        <f t="shared" si="53"/>
        <v>0</v>
      </c>
      <c r="L150" s="100">
        <f t="shared" si="53"/>
        <v>0</v>
      </c>
      <c r="M150" s="100">
        <f t="shared" si="53"/>
        <v>0</v>
      </c>
      <c r="N150" s="100">
        <f t="shared" si="53"/>
        <v>0</v>
      </c>
      <c r="O150" s="100">
        <f t="shared" si="53"/>
        <v>0</v>
      </c>
      <c r="P150" s="100">
        <f t="shared" si="53"/>
        <v>0</v>
      </c>
      <c r="Q150" s="100">
        <f t="shared" si="53"/>
        <v>0</v>
      </c>
      <c r="R150" s="100">
        <f t="shared" si="53"/>
        <v>0</v>
      </c>
      <c r="S150" s="100">
        <f t="shared" si="53"/>
        <v>0</v>
      </c>
      <c r="T150" s="100">
        <f t="shared" si="53"/>
        <v>0</v>
      </c>
      <c r="U150" s="100"/>
      <c r="V150" s="100"/>
      <c r="W150" s="100"/>
      <c r="X150" s="100"/>
      <c r="Y150" s="100"/>
      <c r="Z150" s="93">
        <f>SUM(E150:L150)</f>
        <v>0</v>
      </c>
    </row>
    <row r="151" spans="2:35" ht="4.5" customHeight="1" x14ac:dyDescent="0.25"/>
    <row r="155" spans="2:35" ht="18.75" x14ac:dyDescent="0.25">
      <c r="B155" s="2"/>
      <c r="C155" s="2"/>
      <c r="D155" s="13" t="s">
        <v>9</v>
      </c>
      <c r="E155" s="132">
        <v>2019</v>
      </c>
      <c r="F155" s="132">
        <v>2020</v>
      </c>
      <c r="G155" s="132">
        <v>2021</v>
      </c>
      <c r="H155" s="132">
        <v>2022</v>
      </c>
      <c r="I155" s="132">
        <v>2023</v>
      </c>
      <c r="J155" s="132">
        <v>2024</v>
      </c>
      <c r="K155" s="15">
        <v>2025</v>
      </c>
      <c r="L155" s="15">
        <v>2026</v>
      </c>
      <c r="M155" s="15">
        <v>2027</v>
      </c>
      <c r="N155" s="15">
        <v>2028</v>
      </c>
      <c r="O155" s="15">
        <v>2029</v>
      </c>
      <c r="P155" s="15">
        <v>2030</v>
      </c>
      <c r="Q155" s="15">
        <v>2031</v>
      </c>
      <c r="R155" s="15">
        <v>2032</v>
      </c>
      <c r="S155" s="15">
        <v>2033</v>
      </c>
      <c r="T155" s="15">
        <v>2034</v>
      </c>
      <c r="U155" s="15">
        <v>2035</v>
      </c>
      <c r="V155" s="15">
        <v>2036</v>
      </c>
      <c r="W155" s="15">
        <v>2037</v>
      </c>
      <c r="X155" s="15"/>
      <c r="Y155" s="15">
        <v>2038</v>
      </c>
      <c r="Z155" s="14" t="s">
        <v>8</v>
      </c>
      <c r="AC155" s="66" t="s">
        <v>67</v>
      </c>
      <c r="AF155" s="7"/>
      <c r="AG155" s="7"/>
      <c r="AH155" s="1"/>
      <c r="AI155" s="1"/>
    </row>
    <row r="156" spans="2:35" x14ac:dyDescent="0.25">
      <c r="B156" t="s">
        <v>91</v>
      </c>
      <c r="E156" s="164">
        <f t="shared" ref="E156:T156" si="54">+E88</f>
        <v>0</v>
      </c>
      <c r="F156" s="164">
        <f t="shared" si="54"/>
        <v>0</v>
      </c>
      <c r="G156" s="164">
        <f t="shared" si="54"/>
        <v>0</v>
      </c>
      <c r="H156" s="164">
        <f t="shared" si="54"/>
        <v>0</v>
      </c>
      <c r="I156" s="164">
        <f t="shared" si="54"/>
        <v>0</v>
      </c>
      <c r="J156" s="164">
        <f t="shared" si="54"/>
        <v>0</v>
      </c>
      <c r="K156" s="164">
        <f t="shared" si="54"/>
        <v>0</v>
      </c>
      <c r="L156" s="164">
        <f t="shared" si="54"/>
        <v>0</v>
      </c>
      <c r="M156" s="164">
        <f t="shared" si="54"/>
        <v>0</v>
      </c>
      <c r="N156" s="164">
        <f t="shared" si="54"/>
        <v>0</v>
      </c>
      <c r="O156" s="164">
        <f t="shared" si="54"/>
        <v>0</v>
      </c>
      <c r="P156" s="164">
        <f t="shared" si="54"/>
        <v>0</v>
      </c>
      <c r="Q156" s="164">
        <f t="shared" si="54"/>
        <v>0</v>
      </c>
      <c r="R156" s="164">
        <f t="shared" si="54"/>
        <v>0</v>
      </c>
      <c r="S156" s="164">
        <f t="shared" si="54"/>
        <v>0</v>
      </c>
      <c r="T156" s="164">
        <f t="shared" si="54"/>
        <v>0</v>
      </c>
      <c r="U156" s="164">
        <f t="shared" ref="U156:W156" si="55">+U88</f>
        <v>0</v>
      </c>
      <c r="V156" s="164">
        <f t="shared" si="55"/>
        <v>0</v>
      </c>
      <c r="W156" s="164">
        <f t="shared" si="55"/>
        <v>0</v>
      </c>
      <c r="X156" s="164"/>
      <c r="Y156" s="164"/>
      <c r="Z156" s="164">
        <f>SUM(E156:Y156)</f>
        <v>0</v>
      </c>
    </row>
    <row r="157" spans="2:35" x14ac:dyDescent="0.25">
      <c r="B157" t="s">
        <v>92</v>
      </c>
      <c r="E157" s="164">
        <f>+E156</f>
        <v>0</v>
      </c>
      <c r="F157" s="164">
        <f>+F156+E157</f>
        <v>0</v>
      </c>
      <c r="G157" s="164">
        <f t="shared" ref="G157:T157" si="56">+G156+F157</f>
        <v>0</v>
      </c>
      <c r="H157" s="164">
        <f t="shared" si="56"/>
        <v>0</v>
      </c>
      <c r="I157" s="164">
        <f t="shared" si="56"/>
        <v>0</v>
      </c>
      <c r="J157" s="164">
        <f t="shared" si="56"/>
        <v>0</v>
      </c>
      <c r="K157" s="164">
        <f t="shared" si="56"/>
        <v>0</v>
      </c>
      <c r="L157" s="164">
        <f t="shared" si="56"/>
        <v>0</v>
      </c>
      <c r="M157" s="164">
        <f t="shared" si="56"/>
        <v>0</v>
      </c>
      <c r="N157" s="164">
        <f t="shared" si="56"/>
        <v>0</v>
      </c>
      <c r="O157" s="164">
        <f t="shared" si="56"/>
        <v>0</v>
      </c>
      <c r="P157" s="164">
        <f t="shared" si="56"/>
        <v>0</v>
      </c>
      <c r="Q157" s="164">
        <f t="shared" si="56"/>
        <v>0</v>
      </c>
      <c r="R157" s="164">
        <f t="shared" si="56"/>
        <v>0</v>
      </c>
      <c r="S157" s="164">
        <f t="shared" si="56"/>
        <v>0</v>
      </c>
      <c r="T157" s="164">
        <f t="shared" si="56"/>
        <v>0</v>
      </c>
      <c r="U157" s="164">
        <f t="shared" ref="U157" si="57">+U156+T157</f>
        <v>0</v>
      </c>
      <c r="V157" s="164">
        <f t="shared" ref="V157" si="58">+V156+U157</f>
        <v>0</v>
      </c>
      <c r="W157" s="164">
        <f t="shared" ref="W157" si="59">+W156+V157</f>
        <v>0</v>
      </c>
      <c r="X157" s="164"/>
      <c r="Y157" s="164"/>
      <c r="Z157" s="164"/>
    </row>
    <row r="158" spans="2:35" x14ac:dyDescent="0.25">
      <c r="B158" t="s">
        <v>93</v>
      </c>
      <c r="E158" s="164">
        <f>+E157</f>
        <v>0</v>
      </c>
      <c r="F158" s="164">
        <f>+E158+F156</f>
        <v>0</v>
      </c>
      <c r="G158" s="164">
        <f t="shared" ref="G158:O158" si="60">+F158+G156</f>
        <v>0</v>
      </c>
      <c r="H158" s="164">
        <f t="shared" si="60"/>
        <v>0</v>
      </c>
      <c r="I158" s="164">
        <f t="shared" si="60"/>
        <v>0</v>
      </c>
      <c r="J158" s="164">
        <f t="shared" si="60"/>
        <v>0</v>
      </c>
      <c r="K158" s="164">
        <f t="shared" si="60"/>
        <v>0</v>
      </c>
      <c r="L158" s="164">
        <f t="shared" si="60"/>
        <v>0</v>
      </c>
      <c r="M158" s="164">
        <f t="shared" si="60"/>
        <v>0</v>
      </c>
      <c r="N158" s="164">
        <f t="shared" si="60"/>
        <v>0</v>
      </c>
      <c r="O158" s="164">
        <f t="shared" si="60"/>
        <v>0</v>
      </c>
      <c r="P158" s="164">
        <f>+P157-E157</f>
        <v>0</v>
      </c>
      <c r="Q158" s="164">
        <f t="shared" ref="Q158:T158" si="61">+Q157-F157</f>
        <v>0</v>
      </c>
      <c r="R158" s="164">
        <f t="shared" si="61"/>
        <v>0</v>
      </c>
      <c r="S158" s="164">
        <f t="shared" si="61"/>
        <v>0</v>
      </c>
      <c r="T158" s="164">
        <f t="shared" si="61"/>
        <v>0</v>
      </c>
      <c r="U158" s="164">
        <f t="shared" ref="U158" si="62">+U157-J157</f>
        <v>0</v>
      </c>
      <c r="V158" s="164">
        <f t="shared" ref="V158" si="63">+V157-K157</f>
        <v>0</v>
      </c>
      <c r="W158" s="164">
        <f t="shared" ref="W158" si="64">+W157-L157</f>
        <v>0</v>
      </c>
      <c r="X158" s="164"/>
      <c r="Y158" s="164"/>
      <c r="Z158" s="164"/>
    </row>
    <row r="159" spans="2:35" x14ac:dyDescent="0.25">
      <c r="B159" t="s">
        <v>94</v>
      </c>
      <c r="D159">
        <v>10</v>
      </c>
      <c r="F159" s="162">
        <f>-E158/$D$159</f>
        <v>0</v>
      </c>
      <c r="G159" s="162">
        <f t="shared" ref="G159:T159" si="65">-F158/$D$159</f>
        <v>0</v>
      </c>
      <c r="H159" s="162">
        <f t="shared" si="65"/>
        <v>0</v>
      </c>
      <c r="I159" s="162">
        <f t="shared" si="65"/>
        <v>0</v>
      </c>
      <c r="J159" s="162">
        <f t="shared" si="65"/>
        <v>0</v>
      </c>
      <c r="K159" s="162">
        <f t="shared" si="65"/>
        <v>0</v>
      </c>
      <c r="L159" s="162">
        <f t="shared" si="65"/>
        <v>0</v>
      </c>
      <c r="M159" s="162">
        <f t="shared" si="65"/>
        <v>0</v>
      </c>
      <c r="N159" s="162">
        <f t="shared" si="65"/>
        <v>0</v>
      </c>
      <c r="O159" s="162">
        <f t="shared" si="65"/>
        <v>0</v>
      </c>
      <c r="P159" s="162">
        <f t="shared" si="65"/>
        <v>0</v>
      </c>
      <c r="Q159" s="162">
        <f t="shared" si="65"/>
        <v>0</v>
      </c>
      <c r="R159" s="162">
        <f t="shared" si="65"/>
        <v>0</v>
      </c>
      <c r="S159" s="162">
        <f t="shared" si="65"/>
        <v>0</v>
      </c>
      <c r="T159" s="162">
        <f t="shared" si="65"/>
        <v>0</v>
      </c>
      <c r="U159" s="162">
        <f t="shared" ref="U159" si="66">-T158/$D$159</f>
        <v>0</v>
      </c>
      <c r="V159" s="162">
        <f t="shared" ref="V159" si="67">-U158/$D$159</f>
        <v>0</v>
      </c>
      <c r="W159" s="162">
        <f t="shared" ref="W159" si="68">-V158/$D$159</f>
        <v>0</v>
      </c>
      <c r="X159" s="162"/>
      <c r="Y159" s="162"/>
      <c r="Z159" s="164">
        <f t="shared" ref="Z159:Z168" si="69">SUM(E159:Y159)</f>
        <v>0</v>
      </c>
    </row>
    <row r="160" spans="2:35" x14ac:dyDescent="0.25">
      <c r="Z160" s="164"/>
    </row>
    <row r="161" spans="2:26" x14ac:dyDescent="0.25">
      <c r="B161" t="s">
        <v>97</v>
      </c>
      <c r="E161" s="164">
        <f>+E86</f>
        <v>0</v>
      </c>
      <c r="F161" s="164">
        <f t="shared" ref="F161:T161" si="70">+F86</f>
        <v>0</v>
      </c>
      <c r="G161" s="164">
        <f t="shared" si="70"/>
        <v>0</v>
      </c>
      <c r="H161" s="164">
        <f t="shared" si="70"/>
        <v>0</v>
      </c>
      <c r="I161" s="164">
        <f t="shared" si="70"/>
        <v>0</v>
      </c>
      <c r="J161" s="164">
        <f t="shared" si="70"/>
        <v>0</v>
      </c>
      <c r="K161" s="164">
        <f t="shared" si="70"/>
        <v>0</v>
      </c>
      <c r="L161" s="164">
        <f t="shared" si="70"/>
        <v>0</v>
      </c>
      <c r="M161" s="164">
        <f t="shared" si="70"/>
        <v>0</v>
      </c>
      <c r="N161" s="164">
        <f t="shared" si="70"/>
        <v>0</v>
      </c>
      <c r="O161" s="164">
        <f t="shared" si="70"/>
        <v>0</v>
      </c>
      <c r="P161" s="164">
        <f t="shared" si="70"/>
        <v>0</v>
      </c>
      <c r="Q161" s="164">
        <f t="shared" si="70"/>
        <v>0</v>
      </c>
      <c r="R161" s="164">
        <f t="shared" si="70"/>
        <v>0</v>
      </c>
      <c r="S161" s="164">
        <f t="shared" si="70"/>
        <v>0</v>
      </c>
      <c r="T161" s="164">
        <f t="shared" si="70"/>
        <v>0</v>
      </c>
      <c r="U161" s="164">
        <f t="shared" ref="U161:W161" si="71">+U86</f>
        <v>0</v>
      </c>
      <c r="V161" s="164">
        <f t="shared" si="71"/>
        <v>0</v>
      </c>
      <c r="W161" s="164">
        <f t="shared" si="71"/>
        <v>0</v>
      </c>
      <c r="X161" s="164"/>
      <c r="Z161" s="164">
        <f t="shared" si="69"/>
        <v>0</v>
      </c>
    </row>
    <row r="162" spans="2:26" x14ac:dyDescent="0.25">
      <c r="B162" t="s">
        <v>65</v>
      </c>
      <c r="E162" s="164">
        <f>+E15+E19+E34+E38+E53+E57+E89</f>
        <v>0</v>
      </c>
      <c r="F162" s="164">
        <f t="shared" ref="F162:T162" si="72">+F15+F19+F34+F38+F53+F57+F89</f>
        <v>0</v>
      </c>
      <c r="G162" s="164">
        <f t="shared" si="72"/>
        <v>0</v>
      </c>
      <c r="H162" s="164">
        <f t="shared" si="72"/>
        <v>0</v>
      </c>
      <c r="I162" s="164">
        <f t="shared" si="72"/>
        <v>0</v>
      </c>
      <c r="J162" s="164">
        <f t="shared" si="72"/>
        <v>0</v>
      </c>
      <c r="K162" s="164">
        <f t="shared" si="72"/>
        <v>0</v>
      </c>
      <c r="L162" s="164">
        <f t="shared" si="72"/>
        <v>0</v>
      </c>
      <c r="M162" s="164">
        <f t="shared" si="72"/>
        <v>0</v>
      </c>
      <c r="N162" s="164">
        <f t="shared" si="72"/>
        <v>0</v>
      </c>
      <c r="O162" s="164">
        <f t="shared" si="72"/>
        <v>0</v>
      </c>
      <c r="P162" s="164">
        <f t="shared" si="72"/>
        <v>0</v>
      </c>
      <c r="Q162" s="164">
        <f t="shared" si="72"/>
        <v>0</v>
      </c>
      <c r="R162" s="164">
        <f t="shared" si="72"/>
        <v>0</v>
      </c>
      <c r="S162" s="164">
        <f t="shared" si="72"/>
        <v>0</v>
      </c>
      <c r="T162" s="164">
        <f t="shared" si="72"/>
        <v>0</v>
      </c>
      <c r="U162" s="164">
        <f t="shared" ref="U162:W162" si="73">+U15+U19+U34+U38+U53+U57+U89</f>
        <v>0</v>
      </c>
      <c r="V162" s="164">
        <f t="shared" si="73"/>
        <v>0</v>
      </c>
      <c r="W162" s="164">
        <f t="shared" si="73"/>
        <v>0</v>
      </c>
      <c r="X162" s="164"/>
      <c r="Z162" s="164">
        <f t="shared" si="69"/>
        <v>0</v>
      </c>
    </row>
    <row r="163" spans="2:26" x14ac:dyDescent="0.25">
      <c r="B163" t="s">
        <v>98</v>
      </c>
      <c r="E163" s="164">
        <f>-E13-E17-E32-E36-E51-E55+E88</f>
        <v>0</v>
      </c>
      <c r="F163" s="164">
        <f t="shared" ref="F163:T163" si="74">-F13-F17-F32-F36-F51-F55+F88</f>
        <v>0</v>
      </c>
      <c r="G163" s="164">
        <f t="shared" si="74"/>
        <v>0</v>
      </c>
      <c r="H163" s="164">
        <f t="shared" si="74"/>
        <v>0</v>
      </c>
      <c r="I163" s="164">
        <f t="shared" si="74"/>
        <v>0</v>
      </c>
      <c r="J163" s="164">
        <f t="shared" si="74"/>
        <v>0</v>
      </c>
      <c r="K163" s="164">
        <f t="shared" si="74"/>
        <v>0</v>
      </c>
      <c r="L163" s="164">
        <f t="shared" si="74"/>
        <v>0</v>
      </c>
      <c r="M163" s="164">
        <f t="shared" si="74"/>
        <v>0</v>
      </c>
      <c r="N163" s="164">
        <f t="shared" si="74"/>
        <v>0</v>
      </c>
      <c r="O163" s="164">
        <f t="shared" si="74"/>
        <v>0</v>
      </c>
      <c r="P163" s="164">
        <f t="shared" si="74"/>
        <v>0</v>
      </c>
      <c r="Q163" s="164">
        <f t="shared" si="74"/>
        <v>0</v>
      </c>
      <c r="R163" s="164">
        <f t="shared" si="74"/>
        <v>0</v>
      </c>
      <c r="S163" s="164">
        <f t="shared" si="74"/>
        <v>0</v>
      </c>
      <c r="T163" s="164">
        <f t="shared" si="74"/>
        <v>0</v>
      </c>
      <c r="U163" s="164">
        <f t="shared" ref="U163:W163" si="75">-U13-U17-U32-U36-U51-U55+U88</f>
        <v>0</v>
      </c>
      <c r="V163" s="164">
        <f t="shared" si="75"/>
        <v>0</v>
      </c>
      <c r="W163" s="164">
        <f t="shared" si="75"/>
        <v>0</v>
      </c>
      <c r="X163" s="164"/>
      <c r="Z163" s="164">
        <f t="shared" si="69"/>
        <v>0</v>
      </c>
    </row>
    <row r="164" spans="2:26" x14ac:dyDescent="0.25">
      <c r="B164" t="s">
        <v>99</v>
      </c>
      <c r="E164" s="164">
        <f>+E90</f>
        <v>0</v>
      </c>
      <c r="F164" s="164">
        <f t="shared" ref="F164:T164" si="76">+F90</f>
        <v>0</v>
      </c>
      <c r="G164" s="164">
        <f t="shared" si="76"/>
        <v>0</v>
      </c>
      <c r="H164" s="164">
        <f t="shared" si="76"/>
        <v>0</v>
      </c>
      <c r="I164" s="164">
        <f t="shared" si="76"/>
        <v>0</v>
      </c>
      <c r="J164" s="164">
        <f t="shared" si="76"/>
        <v>0</v>
      </c>
      <c r="K164" s="164">
        <f t="shared" si="76"/>
        <v>0</v>
      </c>
      <c r="L164" s="164">
        <f t="shared" si="76"/>
        <v>0</v>
      </c>
      <c r="M164" s="164">
        <f t="shared" si="76"/>
        <v>0</v>
      </c>
      <c r="N164" s="164">
        <f t="shared" si="76"/>
        <v>0</v>
      </c>
      <c r="O164" s="164">
        <f t="shared" si="76"/>
        <v>0</v>
      </c>
      <c r="P164" s="164">
        <f t="shared" si="76"/>
        <v>0</v>
      </c>
      <c r="Q164" s="164">
        <f t="shared" si="76"/>
        <v>0</v>
      </c>
      <c r="R164" s="164">
        <f t="shared" si="76"/>
        <v>0</v>
      </c>
      <c r="S164" s="164">
        <f t="shared" si="76"/>
        <v>0</v>
      </c>
      <c r="T164" s="164">
        <f t="shared" si="76"/>
        <v>0</v>
      </c>
      <c r="U164" s="164">
        <f t="shared" ref="U164:W164" si="77">+U90</f>
        <v>0</v>
      </c>
      <c r="V164" s="164">
        <f t="shared" si="77"/>
        <v>0</v>
      </c>
      <c r="W164" s="164">
        <f t="shared" si="77"/>
        <v>0</v>
      </c>
      <c r="X164" s="164"/>
      <c r="Z164" s="164">
        <f t="shared" si="69"/>
        <v>0</v>
      </c>
    </row>
    <row r="165" spans="2:26" x14ac:dyDescent="0.25">
      <c r="B165" t="s">
        <v>100</v>
      </c>
      <c r="E165" s="164">
        <f>E79</f>
        <v>0</v>
      </c>
      <c r="F165" s="164">
        <f t="shared" ref="F165:T165" si="78">F79</f>
        <v>0</v>
      </c>
      <c r="G165" s="164">
        <f t="shared" si="78"/>
        <v>0</v>
      </c>
      <c r="H165" s="164">
        <f t="shared" si="78"/>
        <v>0</v>
      </c>
      <c r="I165" s="164">
        <f t="shared" si="78"/>
        <v>0</v>
      </c>
      <c r="J165" s="164">
        <f t="shared" si="78"/>
        <v>0</v>
      </c>
      <c r="K165" s="164">
        <f t="shared" si="78"/>
        <v>0</v>
      </c>
      <c r="L165" s="164">
        <f t="shared" si="78"/>
        <v>0</v>
      </c>
      <c r="M165" s="164">
        <f t="shared" si="78"/>
        <v>0</v>
      </c>
      <c r="N165" s="164">
        <f t="shared" si="78"/>
        <v>0</v>
      </c>
      <c r="O165" s="164">
        <f t="shared" si="78"/>
        <v>0</v>
      </c>
      <c r="P165" s="164">
        <f t="shared" si="78"/>
        <v>0</v>
      </c>
      <c r="Q165" s="164">
        <f t="shared" si="78"/>
        <v>0</v>
      </c>
      <c r="R165" s="164">
        <f t="shared" si="78"/>
        <v>0</v>
      </c>
      <c r="S165" s="164">
        <f t="shared" si="78"/>
        <v>0</v>
      </c>
      <c r="T165" s="164">
        <f t="shared" si="78"/>
        <v>0</v>
      </c>
      <c r="U165" s="164">
        <f t="shared" ref="U165:W165" si="79">U79</f>
        <v>0</v>
      </c>
      <c r="V165" s="164">
        <f t="shared" si="79"/>
        <v>0</v>
      </c>
      <c r="W165" s="164">
        <f t="shared" si="79"/>
        <v>0</v>
      </c>
      <c r="X165" s="164"/>
      <c r="Z165" s="164">
        <f t="shared" si="69"/>
        <v>0</v>
      </c>
    </row>
    <row r="166" spans="2:26" x14ac:dyDescent="0.25">
      <c r="B166" s="30" t="s">
        <v>101</v>
      </c>
      <c r="C166" s="29"/>
      <c r="D166" s="13"/>
      <c r="E166" s="108">
        <f>SUM(E161:E165)</f>
        <v>0</v>
      </c>
      <c r="F166" s="108">
        <f t="shared" ref="F166:T166" si="80">SUM(F161:F165)</f>
        <v>0</v>
      </c>
      <c r="G166" s="108">
        <f t="shared" si="80"/>
        <v>0</v>
      </c>
      <c r="H166" s="193">
        <f t="shared" si="80"/>
        <v>0</v>
      </c>
      <c r="I166" s="108">
        <f t="shared" si="80"/>
        <v>0</v>
      </c>
      <c r="J166" s="108">
        <f t="shared" si="80"/>
        <v>0</v>
      </c>
      <c r="K166" s="108">
        <f t="shared" si="80"/>
        <v>0</v>
      </c>
      <c r="L166" s="108">
        <f t="shared" si="80"/>
        <v>0</v>
      </c>
      <c r="M166" s="108">
        <f t="shared" si="80"/>
        <v>0</v>
      </c>
      <c r="N166" s="108">
        <f t="shared" si="80"/>
        <v>0</v>
      </c>
      <c r="O166" s="108">
        <f t="shared" si="80"/>
        <v>0</v>
      </c>
      <c r="P166" s="108">
        <f t="shared" si="80"/>
        <v>0</v>
      </c>
      <c r="Q166" s="108">
        <f t="shared" si="80"/>
        <v>0</v>
      </c>
      <c r="R166" s="108">
        <f t="shared" si="80"/>
        <v>0</v>
      </c>
      <c r="S166" s="108">
        <f t="shared" si="80"/>
        <v>0</v>
      </c>
      <c r="T166" s="108">
        <f t="shared" si="80"/>
        <v>0</v>
      </c>
      <c r="U166" s="108">
        <f t="shared" ref="U166:W166" si="81">SUM(U161:U165)</f>
        <v>0</v>
      </c>
      <c r="V166" s="108">
        <f t="shared" si="81"/>
        <v>0</v>
      </c>
      <c r="W166" s="108">
        <f t="shared" si="81"/>
        <v>0</v>
      </c>
      <c r="X166" s="108"/>
      <c r="Y166" s="108"/>
      <c r="Z166" s="164">
        <f t="shared" si="69"/>
        <v>0</v>
      </c>
    </row>
    <row r="167" spans="2:26" x14ac:dyDescent="0.25">
      <c r="B167" s="191" t="s">
        <v>102</v>
      </c>
      <c r="C167" s="191"/>
      <c r="D167" s="191"/>
      <c r="E167" s="192">
        <f>+E166-E92</f>
        <v>0</v>
      </c>
      <c r="F167" s="192">
        <f t="shared" ref="F167:T167" si="82">+F166-F92</f>
        <v>0</v>
      </c>
      <c r="G167" s="192">
        <f t="shared" si="82"/>
        <v>0</v>
      </c>
      <c r="H167" s="192">
        <f t="shared" si="82"/>
        <v>0</v>
      </c>
      <c r="I167" s="192">
        <f t="shared" si="82"/>
        <v>0</v>
      </c>
      <c r="J167" s="192">
        <f t="shared" si="82"/>
        <v>0</v>
      </c>
      <c r="K167" s="192">
        <f t="shared" si="82"/>
        <v>0</v>
      </c>
      <c r="L167" s="192">
        <f t="shared" si="82"/>
        <v>0</v>
      </c>
      <c r="M167" s="192">
        <f t="shared" si="82"/>
        <v>0</v>
      </c>
      <c r="N167" s="192">
        <f t="shared" si="82"/>
        <v>0</v>
      </c>
      <c r="O167" s="192">
        <f t="shared" si="82"/>
        <v>0</v>
      </c>
      <c r="P167" s="192">
        <f t="shared" si="82"/>
        <v>0</v>
      </c>
      <c r="Q167" s="192">
        <f t="shared" si="82"/>
        <v>0</v>
      </c>
      <c r="R167" s="192">
        <f t="shared" si="82"/>
        <v>0</v>
      </c>
      <c r="S167" s="192">
        <f t="shared" si="82"/>
        <v>0</v>
      </c>
      <c r="T167" s="192">
        <f t="shared" si="82"/>
        <v>0</v>
      </c>
      <c r="U167" s="192">
        <f t="shared" ref="U167:W167" si="83">+U166-U92</f>
        <v>0</v>
      </c>
      <c r="V167" s="192">
        <f t="shared" si="83"/>
        <v>0</v>
      </c>
      <c r="W167" s="192">
        <f t="shared" si="83"/>
        <v>0</v>
      </c>
      <c r="X167" s="192"/>
      <c r="Z167" s="164">
        <f t="shared" si="69"/>
        <v>0</v>
      </c>
    </row>
    <row r="168" spans="2:26" x14ac:dyDescent="0.25">
      <c r="B168" s="191" t="s">
        <v>103</v>
      </c>
      <c r="C168" s="191"/>
      <c r="D168" s="191"/>
      <c r="E168" s="192"/>
      <c r="F168" s="192">
        <f>+F167+E168</f>
        <v>0</v>
      </c>
      <c r="G168" s="192">
        <f t="shared" ref="G168:T168" si="84">+G167+F168</f>
        <v>0</v>
      </c>
      <c r="H168" s="192">
        <f t="shared" si="84"/>
        <v>0</v>
      </c>
      <c r="I168" s="192">
        <f t="shared" si="84"/>
        <v>0</v>
      </c>
      <c r="J168" s="192">
        <f t="shared" si="84"/>
        <v>0</v>
      </c>
      <c r="K168" s="192">
        <f t="shared" si="84"/>
        <v>0</v>
      </c>
      <c r="L168" s="192">
        <f t="shared" si="84"/>
        <v>0</v>
      </c>
      <c r="M168" s="192">
        <f t="shared" si="84"/>
        <v>0</v>
      </c>
      <c r="N168" s="192">
        <f t="shared" si="84"/>
        <v>0</v>
      </c>
      <c r="O168" s="192">
        <f t="shared" si="84"/>
        <v>0</v>
      </c>
      <c r="P168" s="192">
        <f t="shared" si="84"/>
        <v>0</v>
      </c>
      <c r="Q168" s="192">
        <f t="shared" si="84"/>
        <v>0</v>
      </c>
      <c r="R168" s="192">
        <f t="shared" si="84"/>
        <v>0</v>
      </c>
      <c r="S168" s="192">
        <f t="shared" si="84"/>
        <v>0</v>
      </c>
      <c r="T168" s="192">
        <f t="shared" si="84"/>
        <v>0</v>
      </c>
      <c r="U168" s="192">
        <f t="shared" ref="U168" si="85">+U167+T168</f>
        <v>0</v>
      </c>
      <c r="V168" s="192">
        <f t="shared" ref="V168" si="86">+V167+U168</f>
        <v>0</v>
      </c>
      <c r="W168" s="192">
        <f t="shared" ref="W168" si="87">+W167+V168</f>
        <v>0</v>
      </c>
      <c r="X168" s="192"/>
      <c r="Z168" s="164">
        <f t="shared" si="69"/>
        <v>0</v>
      </c>
    </row>
  </sheetData>
  <mergeCells count="1">
    <mergeCell ref="E6:H6"/>
  </mergeCells>
  <conditionalFormatting sqref="E17:T17">
    <cfRule type="expression" dxfId="233" priority="144">
      <formula>E17=""</formula>
    </cfRule>
  </conditionalFormatting>
  <conditionalFormatting sqref="B3:B5">
    <cfRule type="expression" dxfId="232" priority="143">
      <formula>OR($B$5="",$B$5="Project X")</formula>
    </cfRule>
  </conditionalFormatting>
  <conditionalFormatting sqref="E11:T11">
    <cfRule type="expression" dxfId="231" priority="142">
      <formula>E11=""</formula>
    </cfRule>
  </conditionalFormatting>
  <conditionalFormatting sqref="E13:T13">
    <cfRule type="expression" dxfId="230" priority="141">
      <formula>E13=""</formula>
    </cfRule>
  </conditionalFormatting>
  <conditionalFormatting sqref="E30:J30">
    <cfRule type="expression" dxfId="229" priority="140">
      <formula>E30=""</formula>
    </cfRule>
  </conditionalFormatting>
  <conditionalFormatting sqref="D115:D116 D118">
    <cfRule type="expression" dxfId="228" priority="138">
      <formula>D115=""</formula>
    </cfRule>
  </conditionalFormatting>
  <conditionalFormatting sqref="E106:Y112">
    <cfRule type="expression" dxfId="227" priority="139">
      <formula>E106=""</formula>
    </cfRule>
  </conditionalFormatting>
  <conditionalFormatting sqref="B1:C1">
    <cfRule type="expression" dxfId="226" priority="137">
      <formula>OR($B$5="",$B$5="Project X")</formula>
    </cfRule>
  </conditionalFormatting>
  <conditionalFormatting sqref="E148:Y148">
    <cfRule type="expression" dxfId="225" priority="136">
      <formula>E148=""</formula>
    </cfRule>
  </conditionalFormatting>
  <conditionalFormatting sqref="E138:Y138">
    <cfRule type="expression" dxfId="224" priority="135">
      <formula>E138=""</formula>
    </cfRule>
  </conditionalFormatting>
  <conditionalFormatting sqref="E144:Y144">
    <cfRule type="expression" dxfId="223" priority="134">
      <formula>E144=""</formula>
    </cfRule>
  </conditionalFormatting>
  <conditionalFormatting sqref="E146:Y146">
    <cfRule type="expression" dxfId="222" priority="133">
      <formula>E146=""</formula>
    </cfRule>
  </conditionalFormatting>
  <conditionalFormatting sqref="E140:Y140">
    <cfRule type="expression" dxfId="221" priority="132">
      <formula>E140=""</formula>
    </cfRule>
  </conditionalFormatting>
  <conditionalFormatting sqref="E142:Y142">
    <cfRule type="expression" dxfId="220" priority="131">
      <formula>E142=""</formula>
    </cfRule>
  </conditionalFormatting>
  <conditionalFormatting sqref="E150:Y150">
    <cfRule type="expression" dxfId="219" priority="130">
      <formula>E150=""</formula>
    </cfRule>
  </conditionalFormatting>
  <conditionalFormatting sqref="E21:T21">
    <cfRule type="expression" dxfId="218" priority="127">
      <formula>E21=""</formula>
    </cfRule>
  </conditionalFormatting>
  <conditionalFormatting sqref="E23:T23">
    <cfRule type="expression" dxfId="217" priority="126">
      <formula>E23=""</formula>
    </cfRule>
  </conditionalFormatting>
  <conditionalFormatting sqref="E32:J32">
    <cfRule type="expression" dxfId="216" priority="125">
      <formula>E32=""</formula>
    </cfRule>
  </conditionalFormatting>
  <conditionalFormatting sqref="E40:J40">
    <cfRule type="expression" dxfId="215" priority="124">
      <formula>E40=""</formula>
    </cfRule>
  </conditionalFormatting>
  <conditionalFormatting sqref="E42:J42">
    <cfRule type="expression" dxfId="214" priority="123">
      <formula>E42=""</formula>
    </cfRule>
  </conditionalFormatting>
  <conditionalFormatting sqref="E15:T15">
    <cfRule type="expression" dxfId="213" priority="122">
      <formula>E15=""</formula>
    </cfRule>
  </conditionalFormatting>
  <conditionalFormatting sqref="E19:T19">
    <cfRule type="expression" dxfId="212" priority="121">
      <formula>E19=""</formula>
    </cfRule>
  </conditionalFormatting>
  <conditionalFormatting sqref="E34:J34">
    <cfRule type="expression" dxfId="211" priority="120">
      <formula>E34=""</formula>
    </cfRule>
  </conditionalFormatting>
  <conditionalFormatting sqref="E36:J36">
    <cfRule type="expression" dxfId="210" priority="119">
      <formula>E36=""</formula>
    </cfRule>
  </conditionalFormatting>
  <conditionalFormatting sqref="E38:J38">
    <cfRule type="expression" dxfId="209" priority="118">
      <formula>E38=""</formula>
    </cfRule>
  </conditionalFormatting>
  <conditionalFormatting sqref="E25:T25">
    <cfRule type="expression" dxfId="208" priority="117">
      <formula>E25=""</formula>
    </cfRule>
  </conditionalFormatting>
  <conditionalFormatting sqref="E49:Y49">
    <cfRule type="expression" dxfId="207" priority="116">
      <formula>E49=""</formula>
    </cfRule>
  </conditionalFormatting>
  <conditionalFormatting sqref="E51:F51 I51:Y51">
    <cfRule type="expression" dxfId="206" priority="115">
      <formula>E51=""</formula>
    </cfRule>
  </conditionalFormatting>
  <conditionalFormatting sqref="E59:J59">
    <cfRule type="expression" dxfId="205" priority="114">
      <formula>E59=""</formula>
    </cfRule>
  </conditionalFormatting>
  <conditionalFormatting sqref="E61:X61">
    <cfRule type="expression" dxfId="204" priority="113">
      <formula>E61=""</formula>
    </cfRule>
  </conditionalFormatting>
  <conditionalFormatting sqref="E63:J63">
    <cfRule type="expression" dxfId="203" priority="112">
      <formula>E63=""</formula>
    </cfRule>
  </conditionalFormatting>
  <conditionalFormatting sqref="E53:Y53">
    <cfRule type="expression" dxfId="202" priority="111">
      <formula>E53=""</formula>
    </cfRule>
  </conditionalFormatting>
  <conditionalFormatting sqref="E55:F55 I55:Y55">
    <cfRule type="expression" dxfId="201" priority="110">
      <formula>E55=""</formula>
    </cfRule>
  </conditionalFormatting>
  <conditionalFormatting sqref="E57:Y57">
    <cfRule type="expression" dxfId="200" priority="109">
      <formula>E57=""</formula>
    </cfRule>
  </conditionalFormatting>
  <conditionalFormatting sqref="O63:X63">
    <cfRule type="expression" dxfId="199" priority="108">
      <formula>O63=""</formula>
    </cfRule>
  </conditionalFormatting>
  <conditionalFormatting sqref="E44:J44">
    <cfRule type="expression" dxfId="198" priority="107">
      <formula>E44=""</formula>
    </cfRule>
  </conditionalFormatting>
  <conditionalFormatting sqref="G51:H51">
    <cfRule type="expression" dxfId="197" priority="106">
      <formula>G51=""</formula>
    </cfRule>
  </conditionalFormatting>
  <conditionalFormatting sqref="G55:H55">
    <cfRule type="expression" dxfId="196" priority="105">
      <formula>G55=""</formula>
    </cfRule>
  </conditionalFormatting>
  <conditionalFormatting sqref="K59:X59">
    <cfRule type="expression" dxfId="195" priority="104">
      <formula>K59=""</formula>
    </cfRule>
  </conditionalFormatting>
  <conditionalFormatting sqref="K63:N63">
    <cfRule type="expression" dxfId="194" priority="103">
      <formula>K63=""</formula>
    </cfRule>
  </conditionalFormatting>
  <conditionalFormatting sqref="K30:T30">
    <cfRule type="expression" dxfId="193" priority="102">
      <formula>K30=""</formula>
    </cfRule>
  </conditionalFormatting>
  <conditionalFormatting sqref="K32:T32">
    <cfRule type="expression" dxfId="192" priority="101">
      <formula>K32=""</formula>
    </cfRule>
  </conditionalFormatting>
  <conditionalFormatting sqref="K34:T34">
    <cfRule type="expression" dxfId="191" priority="100">
      <formula>K34=""</formula>
    </cfRule>
  </conditionalFormatting>
  <conditionalFormatting sqref="K36:T36">
    <cfRule type="expression" dxfId="190" priority="99">
      <formula>K36=""</formula>
    </cfRule>
  </conditionalFormatting>
  <conditionalFormatting sqref="K38:T38">
    <cfRule type="expression" dxfId="189" priority="98">
      <formula>K38=""</formula>
    </cfRule>
  </conditionalFormatting>
  <conditionalFormatting sqref="K40:T40">
    <cfRule type="expression" dxfId="188" priority="97">
      <formula>K40=""</formula>
    </cfRule>
  </conditionalFormatting>
  <conditionalFormatting sqref="K42:T42">
    <cfRule type="expression" dxfId="187" priority="96">
      <formula>K42=""</formula>
    </cfRule>
  </conditionalFormatting>
  <conditionalFormatting sqref="K44:T44">
    <cfRule type="expression" dxfId="186" priority="95">
      <formula>K44=""</formula>
    </cfRule>
  </conditionalFormatting>
  <conditionalFormatting sqref="U17">
    <cfRule type="expression" dxfId="185" priority="94">
      <formula>U17=""</formula>
    </cfRule>
  </conditionalFormatting>
  <conditionalFormatting sqref="U11">
    <cfRule type="expression" dxfId="184" priority="93">
      <formula>U11=""</formula>
    </cfRule>
  </conditionalFormatting>
  <conditionalFormatting sqref="U13">
    <cfRule type="expression" dxfId="183" priority="92">
      <formula>U13=""</formula>
    </cfRule>
  </conditionalFormatting>
  <conditionalFormatting sqref="U21">
    <cfRule type="expression" dxfId="182" priority="91">
      <formula>U21=""</formula>
    </cfRule>
  </conditionalFormatting>
  <conditionalFormatting sqref="U23">
    <cfRule type="expression" dxfId="181" priority="90">
      <formula>U23=""</formula>
    </cfRule>
  </conditionalFormatting>
  <conditionalFormatting sqref="U15">
    <cfRule type="expression" dxfId="180" priority="89">
      <formula>U15=""</formula>
    </cfRule>
  </conditionalFormatting>
  <conditionalFormatting sqref="U19">
    <cfRule type="expression" dxfId="179" priority="88">
      <formula>U19=""</formula>
    </cfRule>
  </conditionalFormatting>
  <conditionalFormatting sqref="U25">
    <cfRule type="expression" dxfId="178" priority="87">
      <formula>U25=""</formula>
    </cfRule>
  </conditionalFormatting>
  <conditionalFormatting sqref="U30">
    <cfRule type="expression" dxfId="177" priority="86">
      <formula>U30=""</formula>
    </cfRule>
  </conditionalFormatting>
  <conditionalFormatting sqref="U32">
    <cfRule type="expression" dxfId="176" priority="85">
      <formula>U32=""</formula>
    </cfRule>
  </conditionalFormatting>
  <conditionalFormatting sqref="U34">
    <cfRule type="expression" dxfId="175" priority="84">
      <formula>U34=""</formula>
    </cfRule>
  </conditionalFormatting>
  <conditionalFormatting sqref="U36">
    <cfRule type="expression" dxfId="174" priority="83">
      <formula>U36=""</formula>
    </cfRule>
  </conditionalFormatting>
  <conditionalFormatting sqref="U38">
    <cfRule type="expression" dxfId="173" priority="82">
      <formula>U38=""</formula>
    </cfRule>
  </conditionalFormatting>
  <conditionalFormatting sqref="U40">
    <cfRule type="expression" dxfId="172" priority="81">
      <formula>U40=""</formula>
    </cfRule>
  </conditionalFormatting>
  <conditionalFormatting sqref="U42">
    <cfRule type="expression" dxfId="171" priority="80">
      <formula>U42=""</formula>
    </cfRule>
  </conditionalFormatting>
  <conditionalFormatting sqref="U44">
    <cfRule type="expression" dxfId="170" priority="79">
      <formula>U44=""</formula>
    </cfRule>
  </conditionalFormatting>
  <conditionalFormatting sqref="V17">
    <cfRule type="expression" dxfId="169" priority="78">
      <formula>V17=""</formula>
    </cfRule>
  </conditionalFormatting>
  <conditionalFormatting sqref="V11">
    <cfRule type="expression" dxfId="168" priority="77">
      <formula>V11=""</formula>
    </cfRule>
  </conditionalFormatting>
  <conditionalFormatting sqref="V13">
    <cfRule type="expression" dxfId="167" priority="76">
      <formula>V13=""</formula>
    </cfRule>
  </conditionalFormatting>
  <conditionalFormatting sqref="V21">
    <cfRule type="expression" dxfId="166" priority="75">
      <formula>V21=""</formula>
    </cfRule>
  </conditionalFormatting>
  <conditionalFormatting sqref="V23">
    <cfRule type="expression" dxfId="165" priority="74">
      <formula>V23=""</formula>
    </cfRule>
  </conditionalFormatting>
  <conditionalFormatting sqref="V15">
    <cfRule type="expression" dxfId="164" priority="73">
      <formula>V15=""</formula>
    </cfRule>
  </conditionalFormatting>
  <conditionalFormatting sqref="V19">
    <cfRule type="expression" dxfId="163" priority="72">
      <formula>V19=""</formula>
    </cfRule>
  </conditionalFormatting>
  <conditionalFormatting sqref="V25">
    <cfRule type="expression" dxfId="162" priority="71">
      <formula>V25=""</formula>
    </cfRule>
  </conditionalFormatting>
  <conditionalFormatting sqref="V30">
    <cfRule type="expression" dxfId="161" priority="70">
      <formula>V30=""</formula>
    </cfRule>
  </conditionalFormatting>
  <conditionalFormatting sqref="V32">
    <cfRule type="expression" dxfId="160" priority="69">
      <formula>V32=""</formula>
    </cfRule>
  </conditionalFormatting>
  <conditionalFormatting sqref="V34">
    <cfRule type="expression" dxfId="159" priority="68">
      <formula>V34=""</formula>
    </cfRule>
  </conditionalFormatting>
  <conditionalFormatting sqref="V36">
    <cfRule type="expression" dxfId="158" priority="67">
      <formula>V36=""</formula>
    </cfRule>
  </conditionalFormatting>
  <conditionalFormatting sqref="V38">
    <cfRule type="expression" dxfId="157" priority="66">
      <formula>V38=""</formula>
    </cfRule>
  </conditionalFormatting>
  <conditionalFormatting sqref="V40">
    <cfRule type="expression" dxfId="156" priority="65">
      <formula>V40=""</formula>
    </cfRule>
  </conditionalFormatting>
  <conditionalFormatting sqref="V42">
    <cfRule type="expression" dxfId="155" priority="64">
      <formula>V42=""</formula>
    </cfRule>
  </conditionalFormatting>
  <conditionalFormatting sqref="V44">
    <cfRule type="expression" dxfId="154" priority="63">
      <formula>V44=""</formula>
    </cfRule>
  </conditionalFormatting>
  <conditionalFormatting sqref="W17:X17">
    <cfRule type="expression" dxfId="153" priority="62">
      <formula>W17=""</formula>
    </cfRule>
  </conditionalFormatting>
  <conditionalFormatting sqref="W11:X11">
    <cfRule type="expression" dxfId="152" priority="61">
      <formula>W11=""</formula>
    </cfRule>
  </conditionalFormatting>
  <conditionalFormatting sqref="W13:X13">
    <cfRule type="expression" dxfId="151" priority="60">
      <formula>W13=""</formula>
    </cfRule>
  </conditionalFormatting>
  <conditionalFormatting sqref="W21:X21">
    <cfRule type="expression" dxfId="150" priority="59">
      <formula>W21=""</formula>
    </cfRule>
  </conditionalFormatting>
  <conditionalFormatting sqref="W23:X23">
    <cfRule type="expression" dxfId="149" priority="58">
      <formula>W23=""</formula>
    </cfRule>
  </conditionalFormatting>
  <conditionalFormatting sqref="W15:X15">
    <cfRule type="expression" dxfId="148" priority="57">
      <formula>W15=""</formula>
    </cfRule>
  </conditionalFormatting>
  <conditionalFormatting sqref="W19:X19">
    <cfRule type="expression" dxfId="147" priority="56">
      <formula>W19=""</formula>
    </cfRule>
  </conditionalFormatting>
  <conditionalFormatting sqref="W25:X25">
    <cfRule type="expression" dxfId="146" priority="55">
      <formula>W25=""</formula>
    </cfRule>
  </conditionalFormatting>
  <conditionalFormatting sqref="W30:X30">
    <cfRule type="expression" dxfId="145" priority="54">
      <formula>W30=""</formula>
    </cfRule>
  </conditionalFormatting>
  <conditionalFormatting sqref="W32:X32">
    <cfRule type="expression" dxfId="144" priority="53">
      <formula>W32=""</formula>
    </cfRule>
  </conditionalFormatting>
  <conditionalFormatting sqref="W34:X34">
    <cfRule type="expression" dxfId="143" priority="52">
      <formula>W34=""</formula>
    </cfRule>
  </conditionalFormatting>
  <conditionalFormatting sqref="W36:X36">
    <cfRule type="expression" dxfId="142" priority="51">
      <formula>W36=""</formula>
    </cfRule>
  </conditionalFormatting>
  <conditionalFormatting sqref="W38:X38">
    <cfRule type="expression" dxfId="141" priority="50">
      <formula>W38=""</formula>
    </cfRule>
  </conditionalFormatting>
  <conditionalFormatting sqref="W40:X40">
    <cfRule type="expression" dxfId="140" priority="49">
      <formula>W40=""</formula>
    </cfRule>
  </conditionalFormatting>
  <conditionalFormatting sqref="W42:X42">
    <cfRule type="expression" dxfId="139" priority="48">
      <formula>W42=""</formula>
    </cfRule>
  </conditionalFormatting>
  <conditionalFormatting sqref="W44:X44">
    <cfRule type="expression" dxfId="138" priority="47">
      <formula>W44=""</formula>
    </cfRule>
  </conditionalFormatting>
  <conditionalFormatting sqref="Y17">
    <cfRule type="expression" dxfId="137" priority="46">
      <formula>Y17=""</formula>
    </cfRule>
  </conditionalFormatting>
  <conditionalFormatting sqref="Y11">
    <cfRule type="expression" dxfId="136" priority="45">
      <formula>Y11=""</formula>
    </cfRule>
  </conditionalFormatting>
  <conditionalFormatting sqref="Y13">
    <cfRule type="expression" dxfId="135" priority="44">
      <formula>Y13=""</formula>
    </cfRule>
  </conditionalFormatting>
  <conditionalFormatting sqref="Y21">
    <cfRule type="expression" dxfId="134" priority="43">
      <formula>Y21=""</formula>
    </cfRule>
  </conditionalFormatting>
  <conditionalFormatting sqref="Y23">
    <cfRule type="expression" dxfId="133" priority="42">
      <formula>Y23=""</formula>
    </cfRule>
  </conditionalFormatting>
  <conditionalFormatting sqref="Y15">
    <cfRule type="expression" dxfId="132" priority="41">
      <formula>Y15=""</formula>
    </cfRule>
  </conditionalFormatting>
  <conditionalFormatting sqref="Y19">
    <cfRule type="expression" dxfId="131" priority="40">
      <formula>Y19=""</formula>
    </cfRule>
  </conditionalFormatting>
  <conditionalFormatting sqref="Y25">
    <cfRule type="expression" dxfId="130" priority="39">
      <formula>Y25=""</formula>
    </cfRule>
  </conditionalFormatting>
  <conditionalFormatting sqref="Y30">
    <cfRule type="expression" dxfId="129" priority="38">
      <formula>Y30=""</formula>
    </cfRule>
  </conditionalFormatting>
  <conditionalFormatting sqref="Y32">
    <cfRule type="expression" dxfId="128" priority="37">
      <formula>Y32=""</formula>
    </cfRule>
  </conditionalFormatting>
  <conditionalFormatting sqref="Y34">
    <cfRule type="expression" dxfId="127" priority="36">
      <formula>Y34=""</formula>
    </cfRule>
  </conditionalFormatting>
  <conditionalFormatting sqref="Y36">
    <cfRule type="expression" dxfId="126" priority="35">
      <formula>Y36=""</formula>
    </cfRule>
  </conditionalFormatting>
  <conditionalFormatting sqref="Y38">
    <cfRule type="expression" dxfId="125" priority="34">
      <formula>Y38=""</formula>
    </cfRule>
  </conditionalFormatting>
  <conditionalFormatting sqref="Y40">
    <cfRule type="expression" dxfId="124" priority="33">
      <formula>Y40=""</formula>
    </cfRule>
  </conditionalFormatting>
  <conditionalFormatting sqref="Y42">
    <cfRule type="expression" dxfId="123" priority="32">
      <formula>Y42=""</formula>
    </cfRule>
  </conditionalFormatting>
  <conditionalFormatting sqref="Y44">
    <cfRule type="expression" dxfId="122" priority="31">
      <formula>Y44=""</formula>
    </cfRule>
  </conditionalFormatting>
  <conditionalFormatting sqref="Y61">
    <cfRule type="expression" dxfId="121" priority="12">
      <formula>Y61=""</formula>
    </cfRule>
  </conditionalFormatting>
  <conditionalFormatting sqref="Y59">
    <cfRule type="expression" dxfId="120" priority="7">
      <formula>Y59=""</formula>
    </cfRule>
  </conditionalFormatting>
  <conditionalFormatting sqref="Y63">
    <cfRule type="expression" dxfId="119" priority="6">
      <formula>Y63=""</formula>
    </cfRule>
  </conditionalFormatting>
  <conditionalFormatting sqref="D117">
    <cfRule type="expression" dxfId="118" priority="2">
      <formula>D117=""</formula>
    </cfRule>
  </conditionalFormatting>
  <conditionalFormatting sqref="E166:Y166">
    <cfRule type="expression" dxfId="117" priority="1">
      <formula>E166=""</formula>
    </cfRule>
  </conditionalFormatting>
  <pageMargins left="0.25" right="0.25" top="0.75" bottom="0.75" header="0.3" footer="0.3"/>
  <pageSetup paperSize="8" scale="37" fitToWidth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J168"/>
  <sheetViews>
    <sheetView showGridLines="0" zoomScale="80" zoomScaleNormal="80" workbookViewId="0">
      <pane xSplit="4" ySplit="8" topLeftCell="E60" activePane="bottomRight" state="frozen"/>
      <selection pane="topRight" activeCell="E1" sqref="E1"/>
      <selection pane="bottomLeft" activeCell="A9" sqref="A9"/>
      <selection pane="bottomRight" activeCell="E79" sqref="E79:W81"/>
    </sheetView>
  </sheetViews>
  <sheetFormatPr baseColWidth="10" defaultColWidth="11.42578125" defaultRowHeight="15" outlineLevelRow="1" x14ac:dyDescent="0.25"/>
  <cols>
    <col min="1" max="1" width="4.42578125" bestFit="1" customWidth="1"/>
    <col min="2" max="2" width="13.28515625" customWidth="1"/>
    <col min="3" max="3" width="39.7109375" customWidth="1"/>
    <col min="4" max="4" width="10.42578125" customWidth="1"/>
    <col min="5" max="26" width="12.85546875" customWidth="1"/>
    <col min="27" max="27" width="1.28515625" customWidth="1"/>
    <col min="28" max="28" width="28.7109375" customWidth="1"/>
  </cols>
  <sheetData>
    <row r="1" spans="2:36" s="43" customFormat="1" ht="24" customHeight="1" x14ac:dyDescent="0.3">
      <c r="B1" s="51" t="s">
        <v>81</v>
      </c>
      <c r="C1" s="51"/>
      <c r="E1" s="44"/>
      <c r="F1" s="44"/>
      <c r="H1" s="45"/>
      <c r="I1" s="45"/>
      <c r="J1" s="45"/>
      <c r="K1" s="45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2:36" ht="18.75" x14ac:dyDescent="0.3">
      <c r="E2" s="1"/>
      <c r="F2" s="1"/>
      <c r="H2" s="31"/>
      <c r="I2" s="31"/>
      <c r="J2" s="31"/>
      <c r="K2" s="3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AC2" s="43"/>
      <c r="AD2" s="43"/>
      <c r="AE2" s="43"/>
      <c r="AF2" s="43"/>
      <c r="AG2" s="43"/>
    </row>
    <row r="3" spans="2:36" s="43" customFormat="1" ht="24" customHeight="1" x14ac:dyDescent="0.3">
      <c r="B3" s="47" t="s">
        <v>21</v>
      </c>
      <c r="C3" s="46"/>
      <c r="E3" s="44"/>
      <c r="F3" s="44"/>
      <c r="G3" s="138" t="s">
        <v>85</v>
      </c>
      <c r="H3" s="136"/>
      <c r="I3" s="137"/>
      <c r="J3" s="45"/>
      <c r="K3" s="45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</row>
    <row r="4" spans="2:36" s="43" customFormat="1" ht="36.75" customHeight="1" x14ac:dyDescent="0.3">
      <c r="B4" s="60" t="s">
        <v>22</v>
      </c>
      <c r="C4" s="98"/>
      <c r="E4" s="44"/>
      <c r="F4" s="44"/>
      <c r="H4" s="45"/>
      <c r="I4" s="45"/>
      <c r="J4" s="45"/>
      <c r="K4" s="45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</row>
    <row r="5" spans="2:36" s="43" customFormat="1" ht="24" customHeight="1" x14ac:dyDescent="0.3">
      <c r="B5" s="47" t="s">
        <v>23</v>
      </c>
      <c r="C5" s="99"/>
      <c r="E5" s="46" t="s">
        <v>10</v>
      </c>
      <c r="F5" s="46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</row>
    <row r="6" spans="2:36" ht="30" customHeight="1" x14ac:dyDescent="0.25">
      <c r="E6" s="194"/>
      <c r="F6" s="194"/>
      <c r="G6" s="194"/>
      <c r="H6" s="194"/>
    </row>
    <row r="7" spans="2:36" ht="18.75" x14ac:dyDescent="0.25">
      <c r="B7" s="2"/>
      <c r="C7" s="2"/>
      <c r="D7" s="13" t="s">
        <v>9</v>
      </c>
      <c r="E7" s="132">
        <v>2019</v>
      </c>
      <c r="F7" s="132">
        <v>2020</v>
      </c>
      <c r="G7" s="132">
        <v>2021</v>
      </c>
      <c r="H7" s="132">
        <v>2022</v>
      </c>
      <c r="I7" s="132">
        <v>2023</v>
      </c>
      <c r="J7" s="132">
        <v>2024</v>
      </c>
      <c r="K7" s="15">
        <v>2025</v>
      </c>
      <c r="L7" s="15">
        <v>2026</v>
      </c>
      <c r="M7" s="15">
        <v>2027</v>
      </c>
      <c r="N7" s="15">
        <v>2028</v>
      </c>
      <c r="O7" s="15">
        <v>2029</v>
      </c>
      <c r="P7" s="15">
        <v>2030</v>
      </c>
      <c r="Q7" s="15">
        <v>2031</v>
      </c>
      <c r="R7" s="15">
        <v>2032</v>
      </c>
      <c r="S7" s="15">
        <v>2033</v>
      </c>
      <c r="T7" s="15">
        <v>2034</v>
      </c>
      <c r="U7" s="15">
        <v>2035</v>
      </c>
      <c r="V7" s="15">
        <v>2036</v>
      </c>
      <c r="W7" s="15">
        <v>2037</v>
      </c>
      <c r="X7" s="15">
        <v>2038</v>
      </c>
      <c r="Y7" s="15">
        <v>2039</v>
      </c>
      <c r="Z7" s="14" t="s">
        <v>8</v>
      </c>
      <c r="AC7" s="66" t="s">
        <v>67</v>
      </c>
      <c r="AF7" s="7"/>
      <c r="AG7" s="7"/>
      <c r="AH7" s="1"/>
      <c r="AI7" s="1"/>
    </row>
    <row r="8" spans="2:36" ht="4.5" customHeight="1" x14ac:dyDescent="0.25">
      <c r="B8" s="2"/>
      <c r="C8" s="2"/>
      <c r="D8" s="6"/>
      <c r="E8" s="133"/>
      <c r="F8" s="133"/>
      <c r="G8" s="133"/>
      <c r="H8" s="144"/>
      <c r="I8" s="133"/>
      <c r="J8" s="133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C8" s="1"/>
      <c r="AD8" s="1"/>
      <c r="AE8" s="1"/>
      <c r="AF8" s="1"/>
      <c r="AG8" s="1"/>
      <c r="AH8" s="1"/>
      <c r="AI8" s="1"/>
      <c r="AJ8" s="1"/>
    </row>
    <row r="9" spans="2:36" ht="17.25" customHeight="1" x14ac:dyDescent="0.25">
      <c r="B9" s="72" t="s">
        <v>56</v>
      </c>
      <c r="C9" s="73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101"/>
      <c r="AA9" s="4"/>
      <c r="AC9" s="1"/>
      <c r="AD9" s="1"/>
      <c r="AE9" s="1"/>
      <c r="AF9" s="1"/>
      <c r="AG9" s="1"/>
      <c r="AH9" s="1"/>
      <c r="AI9" s="1"/>
      <c r="AJ9" s="1"/>
    </row>
    <row r="10" spans="2:36" ht="4.5" customHeight="1" outlineLevel="1" x14ac:dyDescent="0.25">
      <c r="B10" s="2"/>
      <c r="C10" s="2"/>
      <c r="D10" s="6"/>
      <c r="E10" s="133"/>
      <c r="F10" s="133"/>
      <c r="G10" s="133"/>
      <c r="H10" s="145"/>
      <c r="I10" s="133"/>
      <c r="J10" s="133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C10" s="1"/>
      <c r="AD10" s="1"/>
      <c r="AE10" s="1"/>
      <c r="AF10" s="1"/>
      <c r="AG10" s="1"/>
      <c r="AH10" s="1"/>
      <c r="AI10" s="1"/>
      <c r="AJ10" s="1"/>
    </row>
    <row r="11" spans="2:36" ht="17.25" customHeight="1" x14ac:dyDescent="0.25">
      <c r="B11" s="30" t="s">
        <v>14</v>
      </c>
      <c r="C11" s="30"/>
      <c r="D11" s="13" t="s">
        <v>75</v>
      </c>
      <c r="E11" s="134"/>
      <c r="F11" s="134"/>
      <c r="G11" s="134"/>
      <c r="H11" s="134"/>
      <c r="I11" s="134"/>
      <c r="J11" s="134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93">
        <f>SUM(E11:Y11)</f>
        <v>0</v>
      </c>
      <c r="AA11" s="4"/>
      <c r="AC11" s="1"/>
    </row>
    <row r="12" spans="2:36" ht="4.5" customHeight="1" outlineLevel="1" x14ac:dyDescent="0.25">
      <c r="B12" s="2"/>
      <c r="C12" s="2"/>
      <c r="D12" s="6"/>
      <c r="E12" s="135"/>
      <c r="F12" s="135"/>
      <c r="G12" s="135"/>
      <c r="H12" s="146"/>
      <c r="I12" s="135"/>
      <c r="J12" s="135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93"/>
      <c r="AC12" s="1"/>
      <c r="AD12" s="1"/>
      <c r="AE12" s="1"/>
      <c r="AF12" s="1"/>
      <c r="AG12" s="1"/>
      <c r="AH12" s="1"/>
      <c r="AI12" s="1"/>
      <c r="AJ12" s="1"/>
    </row>
    <row r="13" spans="2:36" ht="17.25" customHeight="1" x14ac:dyDescent="0.25">
      <c r="B13" s="30" t="s">
        <v>25</v>
      </c>
      <c r="C13" s="30"/>
      <c r="D13" s="13" t="s">
        <v>75</v>
      </c>
      <c r="E13" s="134"/>
      <c r="F13" s="134"/>
      <c r="G13" s="134"/>
      <c r="H13" s="134"/>
      <c r="I13" s="134"/>
      <c r="J13" s="134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93">
        <f>SUM(E13:Y13)</f>
        <v>0</v>
      </c>
    </row>
    <row r="14" spans="2:36" ht="4.5" customHeight="1" outlineLevel="1" x14ac:dyDescent="0.25">
      <c r="B14" s="2"/>
      <c r="C14" s="2"/>
      <c r="D14" s="6"/>
      <c r="E14" s="135"/>
      <c r="F14" s="135"/>
      <c r="G14" s="135"/>
      <c r="H14" s="146"/>
      <c r="I14" s="135"/>
      <c r="J14" s="135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93"/>
      <c r="AC14" s="1"/>
      <c r="AD14" s="1"/>
      <c r="AE14" s="1"/>
      <c r="AF14" s="1"/>
      <c r="AG14" s="1"/>
      <c r="AH14" s="1"/>
      <c r="AI14" s="1"/>
      <c r="AJ14" s="1"/>
    </row>
    <row r="15" spans="2:36" ht="17.25" customHeight="1" x14ac:dyDescent="0.25">
      <c r="B15" s="23" t="s">
        <v>26</v>
      </c>
      <c r="C15" s="23"/>
      <c r="D15" s="13" t="s">
        <v>75</v>
      </c>
      <c r="E15" s="134"/>
      <c r="F15" s="134"/>
      <c r="G15" s="134"/>
      <c r="H15" s="134"/>
      <c r="I15" s="134"/>
      <c r="J15" s="134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93">
        <f>SUM(E15:Y15)</f>
        <v>0</v>
      </c>
    </row>
    <row r="16" spans="2:36" ht="4.5" customHeight="1" outlineLevel="1" x14ac:dyDescent="0.25">
      <c r="B16" s="2"/>
      <c r="C16" s="2"/>
      <c r="D16" s="6"/>
      <c r="E16" s="135"/>
      <c r="F16" s="135"/>
      <c r="G16" s="135"/>
      <c r="H16" s="146"/>
      <c r="I16" s="135"/>
      <c r="J16" s="135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93"/>
      <c r="AC16" s="1"/>
      <c r="AD16" s="1"/>
      <c r="AE16" s="1"/>
      <c r="AF16" s="1"/>
      <c r="AG16" s="1"/>
      <c r="AH16" s="1"/>
      <c r="AI16" s="1"/>
      <c r="AJ16" s="1"/>
    </row>
    <row r="17" spans="2:36" ht="17.25" customHeight="1" x14ac:dyDescent="0.25">
      <c r="B17" s="30" t="s">
        <v>59</v>
      </c>
      <c r="C17" s="30"/>
      <c r="D17" s="13" t="s">
        <v>75</v>
      </c>
      <c r="E17" s="134"/>
      <c r="F17" s="134"/>
      <c r="G17" s="134"/>
      <c r="H17" s="134"/>
      <c r="I17" s="134"/>
      <c r="J17" s="134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93">
        <f>SUM(E17:Y17)</f>
        <v>0</v>
      </c>
    </row>
    <row r="18" spans="2:36" ht="4.5" customHeight="1" outlineLevel="1" x14ac:dyDescent="0.25">
      <c r="B18" s="2"/>
      <c r="C18" s="2"/>
      <c r="D18" s="6"/>
      <c r="E18" s="135"/>
      <c r="F18" s="135"/>
      <c r="G18" s="135"/>
      <c r="H18" s="146"/>
      <c r="I18" s="135"/>
      <c r="J18" s="135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93"/>
      <c r="AC18" s="1"/>
      <c r="AD18" s="1"/>
      <c r="AE18" s="1"/>
      <c r="AF18" s="1"/>
      <c r="AG18" s="1"/>
      <c r="AH18" s="1"/>
      <c r="AI18" s="1"/>
      <c r="AJ18" s="1"/>
    </row>
    <row r="19" spans="2:36" ht="17.25" customHeight="1" x14ac:dyDescent="0.25">
      <c r="B19" s="23" t="s">
        <v>15</v>
      </c>
      <c r="C19" s="23"/>
      <c r="D19" s="13" t="s">
        <v>75</v>
      </c>
      <c r="E19" s="134"/>
      <c r="F19" s="134"/>
      <c r="G19" s="134"/>
      <c r="H19" s="134"/>
      <c r="I19" s="134"/>
      <c r="J19" s="134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93">
        <f>SUM(E19:Y19)</f>
        <v>0</v>
      </c>
      <c r="AA19" s="4"/>
      <c r="AC19" s="1"/>
      <c r="AD19" s="1"/>
      <c r="AE19" s="1"/>
      <c r="AF19" s="1"/>
      <c r="AG19" s="1"/>
      <c r="AH19" s="1"/>
      <c r="AI19" s="1"/>
      <c r="AJ19" s="1"/>
    </row>
    <row r="20" spans="2:36" ht="4.5" customHeight="1" outlineLevel="1" x14ac:dyDescent="0.25">
      <c r="B20" s="2"/>
      <c r="C20" s="2"/>
      <c r="D20" s="6"/>
      <c r="E20" s="135"/>
      <c r="F20" s="135"/>
      <c r="G20" s="135"/>
      <c r="H20" s="146"/>
      <c r="I20" s="135"/>
      <c r="J20" s="135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93"/>
      <c r="AC20" s="1"/>
      <c r="AD20" s="1"/>
      <c r="AE20" s="1"/>
      <c r="AF20" s="1"/>
      <c r="AG20" s="1"/>
      <c r="AH20" s="1"/>
      <c r="AI20" s="1"/>
      <c r="AJ20" s="1"/>
    </row>
    <row r="21" spans="2:36" ht="17.25" customHeight="1" x14ac:dyDescent="0.25">
      <c r="B21" s="30" t="s">
        <v>30</v>
      </c>
      <c r="C21" s="30"/>
      <c r="D21" s="13" t="s">
        <v>75</v>
      </c>
      <c r="E21" s="134"/>
      <c r="F21" s="134"/>
      <c r="G21" s="134"/>
      <c r="H21" s="134"/>
      <c r="I21" s="134"/>
      <c r="J21" s="134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93">
        <f>SUM(E21:Y21)</f>
        <v>0</v>
      </c>
      <c r="AA21" s="4"/>
      <c r="AC21" s="1"/>
      <c r="AD21" s="1"/>
      <c r="AE21" s="1"/>
      <c r="AF21" s="1"/>
      <c r="AG21" s="1"/>
      <c r="AH21" s="1"/>
      <c r="AI21" s="1"/>
      <c r="AJ21" s="1"/>
    </row>
    <row r="22" spans="2:36" ht="4.5" customHeight="1" outlineLevel="1" x14ac:dyDescent="0.25">
      <c r="B22" s="2"/>
      <c r="C22" s="2"/>
      <c r="D22" s="6"/>
      <c r="E22" s="135"/>
      <c r="F22" s="135"/>
      <c r="G22" s="135"/>
      <c r="H22" s="146"/>
      <c r="I22" s="135"/>
      <c r="J22" s="135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93"/>
      <c r="AC22" s="1"/>
      <c r="AD22" s="1"/>
      <c r="AE22" s="1"/>
      <c r="AF22" s="1"/>
      <c r="AG22" s="1"/>
      <c r="AH22" s="1"/>
      <c r="AI22" s="1"/>
      <c r="AJ22" s="1"/>
    </row>
    <row r="23" spans="2:36" ht="17.25" customHeight="1" x14ac:dyDescent="0.25">
      <c r="B23" s="30" t="s">
        <v>58</v>
      </c>
      <c r="C23" s="30"/>
      <c r="D23" s="13" t="s">
        <v>75</v>
      </c>
      <c r="E23" s="134"/>
      <c r="F23" s="134"/>
      <c r="G23" s="134"/>
      <c r="H23" s="134"/>
      <c r="I23" s="134"/>
      <c r="J23" s="134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93">
        <f>SUM(E23:Y23)</f>
        <v>0</v>
      </c>
      <c r="AA23" s="4"/>
      <c r="AC23" s="1"/>
    </row>
    <row r="24" spans="2:36" ht="4.5" customHeight="1" outlineLevel="1" x14ac:dyDescent="0.25">
      <c r="B24" s="2"/>
      <c r="C24" s="2"/>
      <c r="D24" s="6"/>
      <c r="E24" s="135"/>
      <c r="F24" s="135"/>
      <c r="G24" s="135"/>
      <c r="H24" s="146"/>
      <c r="I24" s="135"/>
      <c r="J24" s="135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93"/>
      <c r="AC24" s="1"/>
      <c r="AD24" s="1"/>
      <c r="AE24" s="1"/>
      <c r="AF24" s="1"/>
      <c r="AG24" s="1"/>
      <c r="AH24" s="1"/>
      <c r="AI24" s="1"/>
      <c r="AJ24" s="1"/>
    </row>
    <row r="25" spans="2:36" ht="17.25" customHeight="1" x14ac:dyDescent="0.25">
      <c r="B25" s="30" t="s">
        <v>57</v>
      </c>
      <c r="C25" s="30"/>
      <c r="D25" s="13" t="s">
        <v>75</v>
      </c>
      <c r="E25" s="134"/>
      <c r="F25" s="134"/>
      <c r="G25" s="134"/>
      <c r="H25" s="134"/>
      <c r="I25" s="134"/>
      <c r="J25" s="134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93">
        <f>SUM(E25:Y25)</f>
        <v>0</v>
      </c>
      <c r="AA25" s="4"/>
      <c r="AC25" s="1"/>
    </row>
    <row r="26" spans="2:36" ht="4.5" customHeight="1" outlineLevel="1" x14ac:dyDescent="0.25">
      <c r="B26" s="2"/>
      <c r="C26" s="2"/>
      <c r="D26" s="6"/>
      <c r="E26" s="135"/>
      <c r="F26" s="135"/>
      <c r="G26" s="135"/>
      <c r="H26" s="146"/>
      <c r="I26" s="135"/>
      <c r="J26" s="135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93"/>
      <c r="AC26" s="1"/>
      <c r="AD26" s="1"/>
      <c r="AE26" s="1"/>
      <c r="AF26" s="1"/>
      <c r="AG26" s="1"/>
      <c r="AH26" s="1"/>
      <c r="AI26" s="1"/>
      <c r="AJ26" s="1"/>
    </row>
    <row r="27" spans="2:36" ht="17.25" customHeight="1" x14ac:dyDescent="0.25">
      <c r="B27" s="67" t="s">
        <v>61</v>
      </c>
      <c r="C27" s="67"/>
      <c r="D27" s="68" t="s">
        <v>75</v>
      </c>
      <c r="E27" s="167"/>
      <c r="F27" s="134"/>
      <c r="G27" s="134"/>
      <c r="H27" s="134"/>
      <c r="I27" s="134"/>
      <c r="J27" s="134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68"/>
      <c r="Z27" s="93">
        <f>SUM(E27:Y27)</f>
        <v>0</v>
      </c>
      <c r="AC27" s="1"/>
      <c r="AD27" s="1"/>
      <c r="AE27" s="1"/>
      <c r="AF27" s="1"/>
      <c r="AG27" s="1"/>
      <c r="AH27" s="1"/>
      <c r="AI27" s="1"/>
      <c r="AJ27" s="1"/>
    </row>
    <row r="28" spans="2:36" ht="4.5" customHeight="1" outlineLevel="1" x14ac:dyDescent="0.25">
      <c r="B28" s="2"/>
      <c r="C28" s="2"/>
      <c r="D28" s="6"/>
      <c r="E28" s="135"/>
      <c r="F28" s="135"/>
      <c r="G28" s="135"/>
      <c r="H28" s="146"/>
      <c r="I28" s="135"/>
      <c r="J28" s="135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93"/>
      <c r="AC28" s="1"/>
      <c r="AD28" s="1"/>
      <c r="AE28" s="1"/>
      <c r="AF28" s="1"/>
      <c r="AG28" s="1"/>
      <c r="AH28" s="1"/>
      <c r="AI28" s="1"/>
      <c r="AJ28" s="1"/>
    </row>
    <row r="29" spans="2:36" ht="17.25" customHeight="1" x14ac:dyDescent="0.25">
      <c r="B29" s="72" t="s">
        <v>60</v>
      </c>
      <c r="C29" s="73"/>
      <c r="D29" s="74"/>
      <c r="E29" s="169"/>
      <c r="F29" s="169"/>
      <c r="G29" s="169"/>
      <c r="H29" s="169"/>
      <c r="I29" s="169"/>
      <c r="J29" s="169"/>
      <c r="K29" s="169"/>
      <c r="L29" s="169"/>
      <c r="M29" s="169"/>
      <c r="N29" s="169"/>
      <c r="O29" s="169"/>
      <c r="P29" s="169"/>
      <c r="Q29" s="169"/>
      <c r="R29" s="169"/>
      <c r="S29" s="169"/>
      <c r="T29" s="169"/>
      <c r="U29" s="169"/>
      <c r="V29" s="169"/>
      <c r="W29" s="169"/>
      <c r="X29" s="169"/>
      <c r="Y29" s="169"/>
      <c r="Z29" s="93"/>
      <c r="AA29" s="4"/>
      <c r="AC29" s="1"/>
      <c r="AD29" s="1"/>
      <c r="AE29" s="1"/>
      <c r="AF29" s="1"/>
      <c r="AG29" s="1"/>
      <c r="AH29" s="1"/>
      <c r="AI29" s="1"/>
      <c r="AJ29" s="1"/>
    </row>
    <row r="30" spans="2:36" ht="17.25" customHeight="1" x14ac:dyDescent="0.25">
      <c r="B30" s="30" t="s">
        <v>17</v>
      </c>
      <c r="C30" s="30"/>
      <c r="D30" s="13" t="s">
        <v>75</v>
      </c>
      <c r="E30" s="134"/>
      <c r="F30" s="134"/>
      <c r="G30" s="134"/>
      <c r="H30" s="134"/>
      <c r="I30" s="134"/>
      <c r="J30" s="134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93">
        <f>SUM(E30:Y30)</f>
        <v>0</v>
      </c>
      <c r="AC30" s="1"/>
      <c r="AD30" s="1"/>
      <c r="AE30" s="1"/>
      <c r="AF30" s="1"/>
      <c r="AG30" s="1"/>
      <c r="AH30" s="1"/>
      <c r="AI30" s="1"/>
      <c r="AJ30" s="1"/>
    </row>
    <row r="31" spans="2:36" ht="4.5" customHeight="1" x14ac:dyDescent="0.25">
      <c r="B31" s="2"/>
      <c r="C31" s="2"/>
      <c r="D31" s="6"/>
      <c r="E31" s="135"/>
      <c r="F31" s="135"/>
      <c r="G31" s="135"/>
      <c r="H31" s="146"/>
      <c r="I31" s="135"/>
      <c r="J31" s="135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93"/>
      <c r="AC31" s="1"/>
      <c r="AD31" s="1"/>
      <c r="AE31" s="1"/>
      <c r="AF31" s="1"/>
      <c r="AG31" s="1"/>
      <c r="AH31" s="1"/>
      <c r="AI31" s="1"/>
      <c r="AJ31" s="1"/>
    </row>
    <row r="32" spans="2:36" ht="17.25" customHeight="1" x14ac:dyDescent="0.25">
      <c r="B32" s="30" t="s">
        <v>27</v>
      </c>
      <c r="C32" s="30"/>
      <c r="D32" s="13" t="s">
        <v>75</v>
      </c>
      <c r="E32" s="134"/>
      <c r="F32" s="134"/>
      <c r="G32" s="134"/>
      <c r="H32" s="134"/>
      <c r="I32" s="134"/>
      <c r="J32" s="134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93">
        <f>SUM(E32:Y32)</f>
        <v>0</v>
      </c>
      <c r="AA32" s="4"/>
      <c r="AC32" s="1"/>
    </row>
    <row r="33" spans="2:36" ht="4.5" customHeight="1" outlineLevel="1" x14ac:dyDescent="0.25">
      <c r="B33" s="2"/>
      <c r="C33" s="2"/>
      <c r="D33" s="6"/>
      <c r="E33" s="135"/>
      <c r="F33" s="135"/>
      <c r="G33" s="135"/>
      <c r="H33" s="146"/>
      <c r="I33" s="135"/>
      <c r="J33" s="135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93"/>
      <c r="AC33" s="1"/>
      <c r="AD33" s="1"/>
      <c r="AE33" s="1"/>
      <c r="AF33" s="1"/>
      <c r="AG33" s="1"/>
      <c r="AH33" s="1"/>
      <c r="AI33" s="1"/>
      <c r="AJ33" s="1"/>
    </row>
    <row r="34" spans="2:36" ht="17.25" customHeight="1" x14ac:dyDescent="0.25">
      <c r="B34" s="23" t="s">
        <v>28</v>
      </c>
      <c r="C34" s="23"/>
      <c r="D34" s="13" t="s">
        <v>75</v>
      </c>
      <c r="E34" s="134"/>
      <c r="F34" s="134"/>
      <c r="G34" s="134"/>
      <c r="H34" s="134"/>
      <c r="I34" s="134"/>
      <c r="J34" s="134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93">
        <f>SUM(E34:Y34)</f>
        <v>0</v>
      </c>
    </row>
    <row r="35" spans="2:36" ht="4.5" customHeight="1" outlineLevel="1" x14ac:dyDescent="0.25">
      <c r="B35" s="2"/>
      <c r="C35" s="2"/>
      <c r="D35" s="6"/>
      <c r="E35" s="135"/>
      <c r="F35" s="135"/>
      <c r="G35" s="135"/>
      <c r="H35" s="146"/>
      <c r="I35" s="135"/>
      <c r="J35" s="135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93"/>
      <c r="AC35" s="1"/>
      <c r="AD35" s="1"/>
      <c r="AE35" s="1"/>
      <c r="AF35" s="1"/>
      <c r="AG35" s="1"/>
      <c r="AH35" s="1"/>
      <c r="AI35" s="1"/>
      <c r="AJ35" s="1"/>
    </row>
    <row r="36" spans="2:36" ht="17.25" customHeight="1" x14ac:dyDescent="0.25">
      <c r="B36" s="30" t="s">
        <v>29</v>
      </c>
      <c r="C36" s="30"/>
      <c r="D36" s="13" t="s">
        <v>75</v>
      </c>
      <c r="E36" s="134"/>
      <c r="F36" s="134"/>
      <c r="G36" s="134"/>
      <c r="H36" s="134"/>
      <c r="I36" s="134"/>
      <c r="J36" s="134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93">
        <f>SUM(E36:Y36)</f>
        <v>0</v>
      </c>
    </row>
    <row r="37" spans="2:36" ht="4.5" customHeight="1" outlineLevel="1" x14ac:dyDescent="0.25">
      <c r="B37" s="2"/>
      <c r="C37" s="2"/>
      <c r="D37" s="6"/>
      <c r="E37" s="135"/>
      <c r="F37" s="135"/>
      <c r="G37" s="135"/>
      <c r="H37" s="146"/>
      <c r="I37" s="135"/>
      <c r="J37" s="135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93"/>
      <c r="AC37" s="1"/>
      <c r="AD37" s="1"/>
      <c r="AE37" s="1"/>
      <c r="AF37" s="1"/>
      <c r="AG37" s="1"/>
      <c r="AH37" s="1"/>
      <c r="AI37" s="1"/>
      <c r="AJ37" s="1"/>
    </row>
    <row r="38" spans="2:36" ht="17.25" customHeight="1" x14ac:dyDescent="0.25">
      <c r="B38" s="23" t="s">
        <v>16</v>
      </c>
      <c r="C38" s="23"/>
      <c r="D38" s="13" t="s">
        <v>75</v>
      </c>
      <c r="E38" s="134"/>
      <c r="F38" s="134"/>
      <c r="G38" s="134"/>
      <c r="H38" s="134"/>
      <c r="I38" s="134"/>
      <c r="J38" s="134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93">
        <f>SUM(E38:Y38)</f>
        <v>0</v>
      </c>
    </row>
    <row r="39" spans="2:36" ht="4.5" customHeight="1" outlineLevel="1" x14ac:dyDescent="0.25">
      <c r="B39" s="2"/>
      <c r="C39" s="2"/>
      <c r="D39" s="6"/>
      <c r="E39" s="135"/>
      <c r="F39" s="135"/>
      <c r="G39" s="135"/>
      <c r="H39" s="146"/>
      <c r="I39" s="135"/>
      <c r="J39" s="135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93"/>
      <c r="AC39" s="1"/>
      <c r="AD39" s="1"/>
      <c r="AE39" s="1"/>
      <c r="AF39" s="1"/>
      <c r="AG39" s="1"/>
      <c r="AH39" s="1"/>
      <c r="AI39" s="1"/>
      <c r="AJ39" s="1"/>
    </row>
    <row r="40" spans="2:36" ht="17.25" customHeight="1" x14ac:dyDescent="0.25">
      <c r="B40" s="30" t="s">
        <v>31</v>
      </c>
      <c r="C40" s="30"/>
      <c r="D40" s="13" t="s">
        <v>75</v>
      </c>
      <c r="E40" s="134"/>
      <c r="F40" s="134"/>
      <c r="G40" s="134"/>
      <c r="H40" s="134"/>
      <c r="I40" s="134"/>
      <c r="J40" s="134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93">
        <f>SUM(E40:Y40)</f>
        <v>0</v>
      </c>
      <c r="AA40" s="4"/>
      <c r="AC40" s="1"/>
      <c r="AD40" s="1"/>
      <c r="AE40" s="1"/>
      <c r="AF40" s="1"/>
      <c r="AG40" s="1"/>
      <c r="AH40" s="1"/>
      <c r="AI40" s="1"/>
      <c r="AJ40" s="1"/>
    </row>
    <row r="41" spans="2:36" ht="4.5" customHeight="1" outlineLevel="1" x14ac:dyDescent="0.25">
      <c r="B41" s="2"/>
      <c r="C41" s="2"/>
      <c r="D41" s="6"/>
      <c r="E41" s="135"/>
      <c r="F41" s="135"/>
      <c r="G41" s="135"/>
      <c r="H41" s="146"/>
      <c r="I41" s="135"/>
      <c r="J41" s="135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93"/>
      <c r="AC41" s="1"/>
      <c r="AD41" s="1"/>
      <c r="AE41" s="1"/>
      <c r="AF41" s="1"/>
      <c r="AG41" s="1"/>
      <c r="AH41" s="1"/>
      <c r="AI41" s="1"/>
      <c r="AJ41" s="1"/>
    </row>
    <row r="42" spans="2:36" ht="17.25" customHeight="1" x14ac:dyDescent="0.25">
      <c r="B42" s="30" t="s">
        <v>37</v>
      </c>
      <c r="C42" s="30"/>
      <c r="D42" s="13" t="s">
        <v>75</v>
      </c>
      <c r="E42" s="134"/>
      <c r="F42" s="134"/>
      <c r="G42" s="134"/>
      <c r="H42" s="134"/>
      <c r="I42" s="134"/>
      <c r="J42" s="134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93">
        <f>SUM(E42:Y42)</f>
        <v>0</v>
      </c>
      <c r="AA42" s="4"/>
      <c r="AC42" s="1"/>
      <c r="AE42" s="1"/>
      <c r="AF42" s="1"/>
      <c r="AG42" s="1"/>
      <c r="AH42" s="1"/>
      <c r="AI42" s="1"/>
      <c r="AJ42" s="1"/>
    </row>
    <row r="43" spans="2:36" ht="4.5" customHeight="1" outlineLevel="1" x14ac:dyDescent="0.25">
      <c r="B43" s="2"/>
      <c r="C43" s="2"/>
      <c r="D43" s="6"/>
      <c r="E43" s="135"/>
      <c r="F43" s="135"/>
      <c r="G43" s="135"/>
      <c r="H43" s="146"/>
      <c r="I43" s="135"/>
      <c r="J43" s="135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93"/>
      <c r="AC43" s="1"/>
      <c r="AD43" s="1"/>
      <c r="AE43" s="1"/>
      <c r="AF43" s="1"/>
      <c r="AG43" s="1"/>
      <c r="AH43" s="1"/>
      <c r="AI43" s="1"/>
      <c r="AJ43" s="1"/>
    </row>
    <row r="44" spans="2:36" ht="17.25" customHeight="1" x14ac:dyDescent="0.25">
      <c r="B44" s="30" t="s">
        <v>38</v>
      </c>
      <c r="C44" s="30"/>
      <c r="D44" s="13" t="s">
        <v>75</v>
      </c>
      <c r="E44" s="134"/>
      <c r="F44" s="134"/>
      <c r="G44" s="134"/>
      <c r="H44" s="134"/>
      <c r="I44" s="134"/>
      <c r="J44" s="134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93">
        <f>SUM(E44:Y44)</f>
        <v>0</v>
      </c>
      <c r="AA44" s="4"/>
      <c r="AC44" s="1"/>
    </row>
    <row r="45" spans="2:36" ht="4.5" customHeight="1" outlineLevel="1" x14ac:dyDescent="0.25">
      <c r="B45" s="2"/>
      <c r="C45" s="2"/>
      <c r="D45" s="6"/>
      <c r="E45" s="135"/>
      <c r="F45" s="135"/>
      <c r="G45" s="135"/>
      <c r="H45" s="146"/>
      <c r="I45" s="135"/>
      <c r="J45" s="135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93"/>
      <c r="AC45" s="1"/>
      <c r="AD45" s="1"/>
      <c r="AE45" s="1"/>
      <c r="AF45" s="1"/>
      <c r="AG45" s="1"/>
      <c r="AH45" s="1"/>
      <c r="AI45" s="1"/>
      <c r="AJ45" s="1"/>
    </row>
    <row r="46" spans="2:36" ht="17.25" customHeight="1" x14ac:dyDescent="0.25">
      <c r="B46" s="67" t="s">
        <v>62</v>
      </c>
      <c r="C46" s="67"/>
      <c r="D46" s="68" t="s">
        <v>75</v>
      </c>
      <c r="E46" s="167"/>
      <c r="F46" s="134"/>
      <c r="G46" s="134"/>
      <c r="H46" s="134"/>
      <c r="I46" s="134"/>
      <c r="J46" s="134"/>
      <c r="K46" s="168"/>
      <c r="L46" s="168"/>
      <c r="M46" s="168"/>
      <c r="N46" s="168"/>
      <c r="O46" s="168"/>
      <c r="P46" s="168"/>
      <c r="Q46" s="168"/>
      <c r="R46" s="168"/>
      <c r="S46" s="168"/>
      <c r="T46" s="168"/>
      <c r="U46" s="168"/>
      <c r="V46" s="168"/>
      <c r="W46" s="168"/>
      <c r="X46" s="168"/>
      <c r="Y46" s="168"/>
      <c r="Z46" s="93">
        <f>SUM(E46:Y46)</f>
        <v>0</v>
      </c>
      <c r="AA46" s="4"/>
      <c r="AC46" s="1"/>
    </row>
    <row r="47" spans="2:36" ht="4.5" customHeight="1" outlineLevel="1" x14ac:dyDescent="0.25">
      <c r="B47" s="2"/>
      <c r="C47" s="2"/>
      <c r="D47" s="6"/>
      <c r="E47" s="92"/>
      <c r="F47" s="92"/>
      <c r="G47" s="92"/>
      <c r="H47" s="147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3"/>
      <c r="AC47" s="1"/>
      <c r="AD47" s="1"/>
      <c r="AE47" s="1"/>
      <c r="AF47" s="1"/>
      <c r="AG47" s="1"/>
      <c r="AH47" s="1"/>
      <c r="AI47" s="1"/>
      <c r="AJ47" s="1"/>
    </row>
    <row r="48" spans="2:36" ht="17.25" customHeight="1" outlineLevel="1" x14ac:dyDescent="0.25">
      <c r="B48" s="72" t="s">
        <v>73</v>
      </c>
      <c r="C48" s="73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93"/>
      <c r="AC48" s="1"/>
      <c r="AD48" s="1"/>
      <c r="AE48" s="1"/>
      <c r="AF48" s="1"/>
      <c r="AG48" s="1"/>
      <c r="AH48" s="1"/>
      <c r="AI48" s="1"/>
      <c r="AJ48" s="1"/>
    </row>
    <row r="49" spans="2:36" ht="17.25" customHeight="1" outlineLevel="1" x14ac:dyDescent="0.25">
      <c r="B49" s="30" t="s">
        <v>17</v>
      </c>
      <c r="C49" s="30"/>
      <c r="D49" s="13" t="s">
        <v>75</v>
      </c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93">
        <f>SUM(E49:Y49)</f>
        <v>0</v>
      </c>
      <c r="AC49" s="1"/>
      <c r="AD49" s="1"/>
      <c r="AE49" s="1"/>
      <c r="AF49" s="1"/>
      <c r="AG49" s="1"/>
      <c r="AH49" s="1"/>
      <c r="AI49" s="1"/>
      <c r="AJ49" s="1"/>
    </row>
    <row r="50" spans="2:36" ht="4.5" customHeight="1" outlineLevel="1" x14ac:dyDescent="0.25">
      <c r="B50" s="2"/>
      <c r="C50" s="2"/>
      <c r="D50" s="6"/>
      <c r="E50" s="92"/>
      <c r="F50" s="92"/>
      <c r="G50" s="92"/>
      <c r="H50" s="147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3"/>
      <c r="AC50" s="1"/>
      <c r="AD50" s="1"/>
      <c r="AE50" s="1"/>
      <c r="AF50" s="1"/>
      <c r="AG50" s="1"/>
      <c r="AH50" s="1"/>
      <c r="AI50" s="1"/>
      <c r="AJ50" s="1"/>
    </row>
    <row r="51" spans="2:36" ht="17.25" customHeight="1" outlineLevel="1" x14ac:dyDescent="0.25">
      <c r="B51" s="30" t="s">
        <v>27</v>
      </c>
      <c r="C51" s="30"/>
      <c r="D51" s="13" t="s">
        <v>75</v>
      </c>
      <c r="E51" s="108"/>
      <c r="F51" s="108"/>
      <c r="G51" s="107"/>
      <c r="H51" s="107"/>
      <c r="I51" s="108"/>
      <c r="J51" s="108"/>
      <c r="K51" s="107"/>
      <c r="L51" s="107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93">
        <f>SUM(E51:Y51)</f>
        <v>0</v>
      </c>
      <c r="AC51" s="1"/>
      <c r="AD51" s="1"/>
      <c r="AE51" s="1"/>
      <c r="AF51" s="1"/>
      <c r="AG51" s="1"/>
      <c r="AH51" s="1"/>
      <c r="AI51" s="1"/>
      <c r="AJ51" s="1"/>
    </row>
    <row r="52" spans="2:36" ht="4.5" customHeight="1" outlineLevel="1" x14ac:dyDescent="0.25">
      <c r="B52" s="2"/>
      <c r="C52" s="2"/>
      <c r="D52" s="6"/>
      <c r="E52" s="92"/>
      <c r="F52" s="92"/>
      <c r="G52" s="92"/>
      <c r="H52" s="147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3"/>
      <c r="AC52" s="1"/>
      <c r="AD52" s="1"/>
      <c r="AE52" s="1"/>
      <c r="AF52" s="1"/>
      <c r="AG52" s="1"/>
      <c r="AH52" s="1"/>
      <c r="AI52" s="1"/>
      <c r="AJ52" s="1"/>
    </row>
    <row r="53" spans="2:36" ht="17.25" customHeight="1" outlineLevel="1" x14ac:dyDescent="0.25">
      <c r="B53" s="23" t="s">
        <v>28</v>
      </c>
      <c r="C53" s="23"/>
      <c r="D53" s="13" t="s">
        <v>75</v>
      </c>
      <c r="E53" s="96"/>
      <c r="F53" s="96"/>
      <c r="G53" s="96"/>
      <c r="H53" s="96"/>
      <c r="I53" s="96"/>
      <c r="J53" s="96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93">
        <f>SUM(E53:Y53)</f>
        <v>0</v>
      </c>
      <c r="AC53" s="1"/>
      <c r="AD53" s="1"/>
      <c r="AE53" s="1"/>
      <c r="AF53" s="1"/>
      <c r="AG53" s="1"/>
      <c r="AH53" s="1"/>
      <c r="AI53" s="1"/>
      <c r="AJ53" s="1"/>
    </row>
    <row r="54" spans="2:36" ht="4.5" customHeight="1" outlineLevel="1" x14ac:dyDescent="0.25">
      <c r="B54" s="2"/>
      <c r="C54" s="2"/>
      <c r="D54" s="6"/>
      <c r="E54" s="92"/>
      <c r="F54" s="92"/>
      <c r="G54" s="92"/>
      <c r="H54" s="147"/>
      <c r="I54" s="92"/>
      <c r="J54" s="92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  <c r="X54" s="128"/>
      <c r="Y54" s="128"/>
      <c r="Z54" s="93"/>
      <c r="AC54" s="1"/>
      <c r="AD54" s="1"/>
      <c r="AE54" s="1"/>
      <c r="AF54" s="1"/>
      <c r="AG54" s="1"/>
      <c r="AH54" s="1"/>
      <c r="AI54" s="1"/>
      <c r="AJ54" s="1"/>
    </row>
    <row r="55" spans="2:36" ht="17.25" customHeight="1" outlineLevel="1" x14ac:dyDescent="0.25">
      <c r="B55" s="30" t="s">
        <v>29</v>
      </c>
      <c r="C55" s="30"/>
      <c r="D55" s="13" t="s">
        <v>75</v>
      </c>
      <c r="E55" s="96"/>
      <c r="F55" s="96"/>
      <c r="G55" s="107"/>
      <c r="H55" s="107"/>
      <c r="I55" s="96"/>
      <c r="J55" s="96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93">
        <f>SUM(E55:Y55)</f>
        <v>0</v>
      </c>
      <c r="AC55" s="1"/>
      <c r="AD55" s="1"/>
      <c r="AE55" s="1"/>
      <c r="AF55" s="1"/>
      <c r="AG55" s="1"/>
      <c r="AH55" s="1"/>
      <c r="AI55" s="1"/>
      <c r="AJ55" s="1"/>
    </row>
    <row r="56" spans="2:36" ht="4.5" customHeight="1" outlineLevel="1" x14ac:dyDescent="0.25">
      <c r="B56" s="2"/>
      <c r="C56" s="2"/>
      <c r="D56" s="6"/>
      <c r="E56" s="92"/>
      <c r="F56" s="92"/>
      <c r="G56" s="92"/>
      <c r="H56" s="147"/>
      <c r="I56" s="92"/>
      <c r="J56" s="92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93"/>
      <c r="AC56" s="1"/>
      <c r="AD56" s="1"/>
      <c r="AE56" s="1"/>
      <c r="AF56" s="1"/>
      <c r="AG56" s="1"/>
      <c r="AH56" s="1"/>
      <c r="AI56" s="1"/>
      <c r="AJ56" s="1"/>
    </row>
    <row r="57" spans="2:36" ht="17.25" customHeight="1" outlineLevel="1" x14ac:dyDescent="0.25">
      <c r="B57" s="23" t="s">
        <v>16</v>
      </c>
      <c r="C57" s="23"/>
      <c r="D57" s="13" t="s">
        <v>75</v>
      </c>
      <c r="E57" s="96"/>
      <c r="F57" s="96"/>
      <c r="G57" s="96"/>
      <c r="H57" s="96"/>
      <c r="I57" s="96"/>
      <c r="J57" s="96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93">
        <f>SUM(E57:Y57)</f>
        <v>0</v>
      </c>
      <c r="AC57" s="1"/>
      <c r="AD57" s="1"/>
      <c r="AE57" s="1"/>
      <c r="AF57" s="1"/>
      <c r="AG57" s="1"/>
      <c r="AH57" s="1"/>
      <c r="AI57" s="1"/>
      <c r="AJ57" s="1"/>
    </row>
    <row r="58" spans="2:36" ht="4.5" customHeight="1" outlineLevel="1" x14ac:dyDescent="0.25">
      <c r="B58" s="2"/>
      <c r="C58" s="2"/>
      <c r="D58" s="6"/>
      <c r="E58" s="92"/>
      <c r="F58" s="92"/>
      <c r="G58" s="92"/>
      <c r="H58" s="147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3"/>
      <c r="AC58" s="1"/>
      <c r="AD58" s="1"/>
      <c r="AE58" s="1"/>
      <c r="AF58" s="1"/>
      <c r="AG58" s="1"/>
      <c r="AH58" s="1"/>
      <c r="AI58" s="1"/>
      <c r="AJ58" s="1"/>
    </row>
    <row r="59" spans="2:36" ht="17.25" customHeight="1" outlineLevel="1" x14ac:dyDescent="0.25">
      <c r="B59" s="30" t="s">
        <v>31</v>
      </c>
      <c r="C59" s="30"/>
      <c r="D59" s="13" t="s">
        <v>75</v>
      </c>
      <c r="E59" s="108"/>
      <c r="F59" s="108"/>
      <c r="G59" s="108"/>
      <c r="H59" s="108"/>
      <c r="I59" s="108"/>
      <c r="J59" s="108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70"/>
      <c r="Z59" s="93">
        <f>SUM(E59:Y59)</f>
        <v>0</v>
      </c>
      <c r="AC59" s="1"/>
      <c r="AD59" s="1"/>
      <c r="AE59" s="1"/>
      <c r="AF59" s="1"/>
      <c r="AG59" s="1"/>
      <c r="AH59" s="1"/>
      <c r="AI59" s="1"/>
      <c r="AJ59" s="1"/>
    </row>
    <row r="60" spans="2:36" ht="4.5" customHeight="1" outlineLevel="1" x14ac:dyDescent="0.25">
      <c r="B60" s="2"/>
      <c r="C60" s="2"/>
      <c r="D60" s="6"/>
      <c r="E60" s="92"/>
      <c r="F60" s="92"/>
      <c r="G60" s="92"/>
      <c r="H60" s="147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3"/>
      <c r="AC60" s="1"/>
      <c r="AD60" s="1"/>
      <c r="AE60" s="1"/>
      <c r="AF60" s="1"/>
      <c r="AG60" s="1"/>
      <c r="AH60" s="1"/>
      <c r="AI60" s="1"/>
      <c r="AJ60" s="1"/>
    </row>
    <row r="61" spans="2:36" ht="17.25" customHeight="1" outlineLevel="1" x14ac:dyDescent="0.25">
      <c r="B61" s="30" t="s">
        <v>37</v>
      </c>
      <c r="C61" s="30"/>
      <c r="D61" s="13" t="s">
        <v>75</v>
      </c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93">
        <f>SUM(E61:Y61)</f>
        <v>0</v>
      </c>
      <c r="AC61" s="1"/>
      <c r="AD61" s="1"/>
      <c r="AE61" s="1"/>
      <c r="AF61" s="1"/>
      <c r="AG61" s="1"/>
      <c r="AH61" s="1"/>
      <c r="AI61" s="1"/>
      <c r="AJ61" s="1"/>
    </row>
    <row r="62" spans="2:36" ht="4.5" customHeight="1" outlineLevel="1" x14ac:dyDescent="0.25">
      <c r="B62" s="2"/>
      <c r="C62" s="2"/>
      <c r="D62" s="6"/>
      <c r="E62" s="92"/>
      <c r="F62" s="92"/>
      <c r="G62" s="92"/>
      <c r="H62" s="147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3"/>
      <c r="AC62" s="1"/>
      <c r="AD62" s="1"/>
      <c r="AE62" s="1"/>
      <c r="AF62" s="1"/>
      <c r="AG62" s="1"/>
      <c r="AH62" s="1"/>
      <c r="AI62" s="1"/>
      <c r="AJ62" s="1"/>
    </row>
    <row r="63" spans="2:36" ht="17.25" customHeight="1" outlineLevel="1" x14ac:dyDescent="0.25">
      <c r="B63" s="30" t="s">
        <v>38</v>
      </c>
      <c r="C63" s="30"/>
      <c r="D63" s="13" t="s">
        <v>75</v>
      </c>
      <c r="E63" s="108"/>
      <c r="F63" s="108"/>
      <c r="G63" s="108"/>
      <c r="H63" s="108"/>
      <c r="I63" s="108"/>
      <c r="J63" s="108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70"/>
      <c r="Z63" s="93">
        <f>SUM(E63:Y63)</f>
        <v>0</v>
      </c>
      <c r="AC63" s="1"/>
      <c r="AD63" s="1"/>
      <c r="AE63" s="1"/>
      <c r="AF63" s="1"/>
      <c r="AG63" s="1"/>
      <c r="AH63" s="1"/>
      <c r="AI63" s="1"/>
      <c r="AJ63" s="1"/>
    </row>
    <row r="64" spans="2:36" ht="4.5" customHeight="1" outlineLevel="1" x14ac:dyDescent="0.25">
      <c r="B64" s="2"/>
      <c r="C64" s="2"/>
      <c r="D64" s="6"/>
      <c r="E64" s="92"/>
      <c r="F64" s="92"/>
      <c r="G64" s="92"/>
      <c r="H64" s="147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3"/>
      <c r="AC64" s="1"/>
      <c r="AD64" s="1"/>
      <c r="AE64" s="1"/>
      <c r="AF64" s="1"/>
      <c r="AG64" s="1"/>
      <c r="AH64" s="1"/>
      <c r="AI64" s="1"/>
      <c r="AJ64" s="1"/>
    </row>
    <row r="65" spans="2:36" ht="17.25" customHeight="1" outlineLevel="1" x14ac:dyDescent="0.25">
      <c r="B65" s="67" t="s">
        <v>62</v>
      </c>
      <c r="C65" s="67"/>
      <c r="D65" s="68" t="s">
        <v>75</v>
      </c>
      <c r="E65" s="95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3">
        <f>SUM(E65:Y65)</f>
        <v>0</v>
      </c>
      <c r="AC65" s="1"/>
      <c r="AD65" s="1"/>
      <c r="AE65" s="1"/>
      <c r="AF65" s="1"/>
      <c r="AG65" s="1"/>
      <c r="AH65" s="1"/>
      <c r="AI65" s="1"/>
      <c r="AJ65" s="1"/>
    </row>
    <row r="66" spans="2:36" ht="17.25" customHeight="1" outlineLevel="1" x14ac:dyDescent="0.25">
      <c r="B66" s="2"/>
      <c r="C66" s="2"/>
      <c r="D66" s="6"/>
      <c r="E66" s="92"/>
      <c r="F66" s="92"/>
      <c r="G66" s="92"/>
      <c r="H66" s="147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153"/>
      <c r="T66" s="92"/>
      <c r="U66" s="92"/>
      <c r="V66" s="92"/>
      <c r="W66" s="92"/>
      <c r="X66" s="92"/>
      <c r="Y66" s="92"/>
      <c r="Z66" s="93"/>
      <c r="AC66" s="1"/>
      <c r="AD66" s="1"/>
      <c r="AE66" s="1"/>
      <c r="AF66" s="1"/>
      <c r="AG66" s="1"/>
      <c r="AH66" s="1"/>
      <c r="AI66" s="1"/>
      <c r="AJ66" s="1"/>
    </row>
    <row r="67" spans="2:36" ht="15" customHeight="1" outlineLevel="1" x14ac:dyDescent="0.25">
      <c r="B67" s="2"/>
      <c r="C67" s="2"/>
      <c r="D67" s="6"/>
      <c r="E67" s="97"/>
      <c r="F67" s="97"/>
      <c r="G67" s="97"/>
      <c r="H67" s="148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3"/>
      <c r="AC67" s="1"/>
      <c r="AD67" s="1"/>
      <c r="AE67" s="1"/>
      <c r="AF67" s="1"/>
      <c r="AG67" s="1"/>
      <c r="AH67" s="1"/>
      <c r="AI67" s="1"/>
      <c r="AJ67" s="1"/>
    </row>
    <row r="68" spans="2:36" ht="17.25" customHeight="1" x14ac:dyDescent="0.25">
      <c r="B68" s="11" t="s">
        <v>55</v>
      </c>
      <c r="C68" s="11"/>
      <c r="D68" s="10" t="s">
        <v>75</v>
      </c>
      <c r="E68" s="111">
        <f>SUM(E11,E15,E19,E21,E23,E25,E30,E34,E38,E40,E42,E44,E46,E27,E49,E53,E57,E59,E61,E63,E65,E159)</f>
        <v>0</v>
      </c>
      <c r="F68" s="111">
        <f t="shared" ref="F68:W68" si="0">SUM(F11,F15,F19,F21,F23,F25,F30,F34,F38,F40,F42,F44,F46,F27,F49,F53,F57,F59,F61,F63,F65,F159)</f>
        <v>0</v>
      </c>
      <c r="G68" s="111">
        <f t="shared" si="0"/>
        <v>0</v>
      </c>
      <c r="H68" s="111">
        <f>SUM(H11,H15,H19,H21,H23,H25,H30,H34,H38,H40,H42,H44,H46,H27,H49,H53,H57,H59,H61,H63,H65,H159)</f>
        <v>0</v>
      </c>
      <c r="I68" s="111">
        <f t="shared" si="0"/>
        <v>0</v>
      </c>
      <c r="J68" s="111">
        <f t="shared" si="0"/>
        <v>0</v>
      </c>
      <c r="K68" s="111">
        <f t="shared" si="0"/>
        <v>0</v>
      </c>
      <c r="L68" s="111">
        <f t="shared" si="0"/>
        <v>0</v>
      </c>
      <c r="M68" s="111">
        <f t="shared" si="0"/>
        <v>0</v>
      </c>
      <c r="N68" s="111">
        <f t="shared" si="0"/>
        <v>0</v>
      </c>
      <c r="O68" s="111">
        <f t="shared" si="0"/>
        <v>0</v>
      </c>
      <c r="P68" s="111">
        <f t="shared" si="0"/>
        <v>0</v>
      </c>
      <c r="Q68" s="111">
        <f t="shared" si="0"/>
        <v>0</v>
      </c>
      <c r="R68" s="111">
        <f t="shared" si="0"/>
        <v>0</v>
      </c>
      <c r="S68" s="111">
        <f t="shared" si="0"/>
        <v>0</v>
      </c>
      <c r="T68" s="111">
        <f t="shared" si="0"/>
        <v>0</v>
      </c>
      <c r="U68" s="111">
        <f t="shared" si="0"/>
        <v>0</v>
      </c>
      <c r="V68" s="111">
        <f t="shared" si="0"/>
        <v>0</v>
      </c>
      <c r="W68" s="111">
        <f t="shared" si="0"/>
        <v>0</v>
      </c>
      <c r="X68" s="111"/>
      <c r="Y68" s="111"/>
      <c r="Z68" s="93">
        <f>SUM(E68:Y68)</f>
        <v>0</v>
      </c>
      <c r="AC68" s="1"/>
      <c r="AD68" s="1"/>
      <c r="AE68" s="1"/>
      <c r="AF68" s="1"/>
      <c r="AG68" s="1"/>
      <c r="AH68" s="1"/>
      <c r="AI68" s="1"/>
      <c r="AJ68" s="1"/>
    </row>
    <row r="69" spans="2:36" s="79" customFormat="1" ht="17.25" customHeight="1" x14ac:dyDescent="0.25">
      <c r="B69" s="77" t="s">
        <v>51</v>
      </c>
      <c r="C69" s="77"/>
      <c r="D69" s="78" t="s">
        <v>75</v>
      </c>
      <c r="E69" s="171">
        <f t="shared" ref="E69:W69" si="1">E70+E73</f>
        <v>0</v>
      </c>
      <c r="F69" s="171">
        <f t="shared" si="1"/>
        <v>0</v>
      </c>
      <c r="G69" s="171">
        <f t="shared" si="1"/>
        <v>0</v>
      </c>
      <c r="H69" s="171">
        <f t="shared" si="1"/>
        <v>0</v>
      </c>
      <c r="I69" s="171">
        <f t="shared" si="1"/>
        <v>0</v>
      </c>
      <c r="J69" s="171">
        <f t="shared" si="1"/>
        <v>0</v>
      </c>
      <c r="K69" s="171">
        <f t="shared" si="1"/>
        <v>0</v>
      </c>
      <c r="L69" s="171">
        <f t="shared" si="1"/>
        <v>0</v>
      </c>
      <c r="M69" s="171">
        <f t="shared" si="1"/>
        <v>0</v>
      </c>
      <c r="N69" s="171">
        <f t="shared" si="1"/>
        <v>0</v>
      </c>
      <c r="O69" s="171">
        <f t="shared" si="1"/>
        <v>0</v>
      </c>
      <c r="P69" s="171">
        <f t="shared" si="1"/>
        <v>0</v>
      </c>
      <c r="Q69" s="171">
        <f t="shared" si="1"/>
        <v>0</v>
      </c>
      <c r="R69" s="171">
        <f t="shared" si="1"/>
        <v>0</v>
      </c>
      <c r="S69" s="171">
        <f t="shared" si="1"/>
        <v>0</v>
      </c>
      <c r="T69" s="171">
        <f t="shared" si="1"/>
        <v>0</v>
      </c>
      <c r="U69" s="171">
        <f t="shared" si="1"/>
        <v>0</v>
      </c>
      <c r="V69" s="171">
        <f t="shared" si="1"/>
        <v>0</v>
      </c>
      <c r="W69" s="171">
        <f t="shared" si="1"/>
        <v>0</v>
      </c>
      <c r="X69" s="171"/>
      <c r="Y69" s="171"/>
      <c r="Z69" s="93">
        <f>SUM(E69:Y69)</f>
        <v>0</v>
      </c>
      <c r="AB69" s="12"/>
      <c r="AC69" s="80"/>
      <c r="AD69" s="80"/>
      <c r="AE69" s="80"/>
      <c r="AF69" s="80"/>
      <c r="AG69" s="80"/>
      <c r="AH69" s="80"/>
      <c r="AI69" s="80"/>
      <c r="AJ69" s="80"/>
    </row>
    <row r="70" spans="2:36" s="79" customFormat="1" ht="17.25" customHeight="1" x14ac:dyDescent="0.25">
      <c r="B70" s="81" t="s">
        <v>18</v>
      </c>
      <c r="C70" s="82"/>
      <c r="D70" s="78" t="s">
        <v>75</v>
      </c>
      <c r="E70" s="172">
        <f t="shared" ref="E70:W70" si="2">E11+E15+E19+E21+E23+E25</f>
        <v>0</v>
      </c>
      <c r="F70" s="172">
        <f t="shared" si="2"/>
        <v>0</v>
      </c>
      <c r="G70" s="172">
        <f t="shared" si="2"/>
        <v>0</v>
      </c>
      <c r="H70" s="172">
        <f t="shared" si="2"/>
        <v>0</v>
      </c>
      <c r="I70" s="171">
        <f t="shared" si="2"/>
        <v>0</v>
      </c>
      <c r="J70" s="172">
        <f t="shared" si="2"/>
        <v>0</v>
      </c>
      <c r="K70" s="172">
        <f t="shared" si="2"/>
        <v>0</v>
      </c>
      <c r="L70" s="172">
        <f t="shared" si="2"/>
        <v>0</v>
      </c>
      <c r="M70" s="172">
        <f t="shared" si="2"/>
        <v>0</v>
      </c>
      <c r="N70" s="172">
        <f t="shared" si="2"/>
        <v>0</v>
      </c>
      <c r="O70" s="172">
        <f t="shared" si="2"/>
        <v>0</v>
      </c>
      <c r="P70" s="172">
        <f t="shared" si="2"/>
        <v>0</v>
      </c>
      <c r="Q70" s="172">
        <f t="shared" si="2"/>
        <v>0</v>
      </c>
      <c r="R70" s="172">
        <f t="shared" si="2"/>
        <v>0</v>
      </c>
      <c r="S70" s="172">
        <f t="shared" si="2"/>
        <v>0</v>
      </c>
      <c r="T70" s="172">
        <f t="shared" si="2"/>
        <v>0</v>
      </c>
      <c r="U70" s="172">
        <f t="shared" si="2"/>
        <v>0</v>
      </c>
      <c r="V70" s="172">
        <f t="shared" si="2"/>
        <v>0</v>
      </c>
      <c r="W70" s="172">
        <f t="shared" si="2"/>
        <v>0</v>
      </c>
      <c r="X70" s="172"/>
      <c r="Y70" s="172"/>
      <c r="Z70" s="93">
        <f>SUM(E70:Y70)</f>
        <v>0</v>
      </c>
      <c r="AB70" s="12"/>
      <c r="AC70" s="80"/>
      <c r="AD70" s="80"/>
      <c r="AE70" s="80"/>
      <c r="AF70" s="80"/>
      <c r="AG70" s="80"/>
      <c r="AH70" s="80"/>
      <c r="AI70" s="80"/>
      <c r="AJ70" s="80"/>
    </row>
    <row r="71" spans="2:36" s="79" customFormat="1" ht="17.25" customHeight="1" x14ac:dyDescent="0.25">
      <c r="B71" s="69" t="s">
        <v>19</v>
      </c>
      <c r="C71" s="82"/>
      <c r="D71" s="78" t="s">
        <v>75</v>
      </c>
      <c r="E71" s="111">
        <f t="shared" ref="E71:W71" si="3">E47*E107</f>
        <v>0</v>
      </c>
      <c r="F71" s="142">
        <f t="shared" si="3"/>
        <v>0</v>
      </c>
      <c r="G71" s="142">
        <f t="shared" si="3"/>
        <v>0</v>
      </c>
      <c r="H71" s="142">
        <f t="shared" si="3"/>
        <v>0</v>
      </c>
      <c r="I71" s="142">
        <f t="shared" si="3"/>
        <v>0</v>
      </c>
      <c r="J71" s="142">
        <f t="shared" si="3"/>
        <v>0</v>
      </c>
      <c r="K71" s="142">
        <f t="shared" si="3"/>
        <v>0</v>
      </c>
      <c r="L71" s="142">
        <f t="shared" si="3"/>
        <v>0</v>
      </c>
      <c r="M71" s="142">
        <f t="shared" si="3"/>
        <v>0</v>
      </c>
      <c r="N71" s="142">
        <f t="shared" si="3"/>
        <v>0</v>
      </c>
      <c r="O71" s="142">
        <f t="shared" si="3"/>
        <v>0</v>
      </c>
      <c r="P71" s="142">
        <f t="shared" si="3"/>
        <v>0</v>
      </c>
      <c r="Q71" s="142">
        <f t="shared" si="3"/>
        <v>0</v>
      </c>
      <c r="R71" s="142">
        <f t="shared" si="3"/>
        <v>0</v>
      </c>
      <c r="S71" s="142">
        <f t="shared" si="3"/>
        <v>0</v>
      </c>
      <c r="T71" s="142">
        <f t="shared" si="3"/>
        <v>0</v>
      </c>
      <c r="U71" s="142">
        <f t="shared" si="3"/>
        <v>0</v>
      </c>
      <c r="V71" s="142">
        <f t="shared" si="3"/>
        <v>0</v>
      </c>
      <c r="W71" s="142">
        <f t="shared" si="3"/>
        <v>0</v>
      </c>
      <c r="X71" s="142"/>
      <c r="Y71" s="142"/>
      <c r="Z71" s="93">
        <f>SUM(E71:Y71)</f>
        <v>0</v>
      </c>
      <c r="AB71" s="12"/>
      <c r="AC71" s="80"/>
      <c r="AD71" s="80"/>
      <c r="AE71" s="80"/>
      <c r="AF71" s="80"/>
      <c r="AG71" s="80"/>
      <c r="AH71" s="80"/>
      <c r="AI71" s="80"/>
      <c r="AJ71" s="80"/>
    </row>
    <row r="72" spans="2:36" s="79" customFormat="1" ht="17.25" customHeight="1" x14ac:dyDescent="0.25">
      <c r="B72" s="81"/>
      <c r="C72" s="82"/>
      <c r="D72" s="78" t="s">
        <v>75</v>
      </c>
      <c r="E72" s="172"/>
      <c r="F72" s="171"/>
      <c r="G72" s="171"/>
      <c r="H72" s="171"/>
      <c r="I72" s="171"/>
      <c r="J72" s="171"/>
      <c r="K72" s="171"/>
      <c r="L72" s="171"/>
      <c r="M72" s="171"/>
      <c r="N72" s="171"/>
      <c r="O72" s="171"/>
      <c r="P72" s="171"/>
      <c r="Q72" s="171"/>
      <c r="R72" s="171"/>
      <c r="S72" s="171"/>
      <c r="T72" s="171"/>
      <c r="U72" s="171"/>
      <c r="V72" s="171"/>
      <c r="W72" s="171"/>
      <c r="X72" s="171"/>
      <c r="Y72" s="171"/>
      <c r="Z72" s="93"/>
      <c r="AB72" s="12"/>
      <c r="AC72" s="80"/>
      <c r="AD72" s="80"/>
      <c r="AE72" s="80"/>
      <c r="AF72" s="80"/>
      <c r="AG72" s="80"/>
      <c r="AH72" s="80"/>
      <c r="AI72" s="80"/>
      <c r="AJ72" s="80"/>
    </row>
    <row r="73" spans="2:36" ht="17.25" customHeight="1" x14ac:dyDescent="0.25">
      <c r="B73" s="69"/>
      <c r="C73" s="70"/>
      <c r="D73" s="10" t="s">
        <v>75</v>
      </c>
      <c r="E73" s="111">
        <f t="shared" ref="E73:W73" si="4">E68*E109</f>
        <v>0</v>
      </c>
      <c r="F73" s="142">
        <f t="shared" si="4"/>
        <v>0</v>
      </c>
      <c r="G73" s="142">
        <f t="shared" si="4"/>
        <v>0</v>
      </c>
      <c r="H73" s="142">
        <f t="shared" si="4"/>
        <v>0</v>
      </c>
      <c r="I73" s="142">
        <f t="shared" si="4"/>
        <v>0</v>
      </c>
      <c r="J73" s="142">
        <f t="shared" si="4"/>
        <v>0</v>
      </c>
      <c r="K73" s="142">
        <f t="shared" si="4"/>
        <v>0</v>
      </c>
      <c r="L73" s="142">
        <f t="shared" si="4"/>
        <v>0</v>
      </c>
      <c r="M73" s="142">
        <f t="shared" si="4"/>
        <v>0</v>
      </c>
      <c r="N73" s="142">
        <f t="shared" si="4"/>
        <v>0</v>
      </c>
      <c r="O73" s="142">
        <f t="shared" si="4"/>
        <v>0</v>
      </c>
      <c r="P73" s="142">
        <f t="shared" si="4"/>
        <v>0</v>
      </c>
      <c r="Q73" s="142">
        <f t="shared" si="4"/>
        <v>0</v>
      </c>
      <c r="R73" s="142">
        <f t="shared" si="4"/>
        <v>0</v>
      </c>
      <c r="S73" s="142">
        <f t="shared" si="4"/>
        <v>0</v>
      </c>
      <c r="T73" s="142">
        <f t="shared" si="4"/>
        <v>0</v>
      </c>
      <c r="U73" s="142">
        <f t="shared" si="4"/>
        <v>0</v>
      </c>
      <c r="V73" s="142">
        <f t="shared" si="4"/>
        <v>0</v>
      </c>
      <c r="W73" s="142">
        <f t="shared" si="4"/>
        <v>0</v>
      </c>
      <c r="X73" s="142"/>
      <c r="Y73" s="142"/>
      <c r="Z73" s="93"/>
      <c r="AB73" s="12"/>
      <c r="AC73" s="7" t="s">
        <v>13</v>
      </c>
      <c r="AF73" s="1"/>
      <c r="AG73" s="1"/>
      <c r="AH73" s="1"/>
      <c r="AI73" s="1"/>
      <c r="AJ73" s="1"/>
    </row>
    <row r="74" spans="2:36" ht="17.100000000000001" customHeight="1" x14ac:dyDescent="0.25">
      <c r="B74" s="11" t="s">
        <v>11</v>
      </c>
      <c r="C74" s="11"/>
      <c r="D74" s="10" t="s">
        <v>75</v>
      </c>
      <c r="E74" s="111">
        <f>0.02*E77</f>
        <v>0</v>
      </c>
      <c r="F74" s="111">
        <f t="shared" ref="F74:W74" si="5">0.02*F77</f>
        <v>0</v>
      </c>
      <c r="G74" s="111">
        <f t="shared" si="5"/>
        <v>0</v>
      </c>
      <c r="H74" s="111">
        <f t="shared" si="5"/>
        <v>0</v>
      </c>
      <c r="I74" s="142">
        <f t="shared" si="5"/>
        <v>0</v>
      </c>
      <c r="J74" s="111">
        <f t="shared" si="5"/>
        <v>0</v>
      </c>
      <c r="K74" s="111">
        <f t="shared" si="5"/>
        <v>0</v>
      </c>
      <c r="L74" s="111">
        <f t="shared" si="5"/>
        <v>0</v>
      </c>
      <c r="M74" s="111">
        <f t="shared" si="5"/>
        <v>0</v>
      </c>
      <c r="N74" s="111">
        <f t="shared" si="5"/>
        <v>0</v>
      </c>
      <c r="O74" s="111">
        <f t="shared" si="5"/>
        <v>0</v>
      </c>
      <c r="P74" s="111">
        <f t="shared" si="5"/>
        <v>0</v>
      </c>
      <c r="Q74" s="111">
        <f t="shared" si="5"/>
        <v>0</v>
      </c>
      <c r="R74" s="111">
        <f t="shared" si="5"/>
        <v>0</v>
      </c>
      <c r="S74" s="111">
        <f t="shared" si="5"/>
        <v>0</v>
      </c>
      <c r="T74" s="111">
        <f t="shared" si="5"/>
        <v>0</v>
      </c>
      <c r="U74" s="111">
        <f t="shared" si="5"/>
        <v>0</v>
      </c>
      <c r="V74" s="111">
        <f t="shared" si="5"/>
        <v>0</v>
      </c>
      <c r="W74" s="111">
        <f t="shared" si="5"/>
        <v>0</v>
      </c>
      <c r="X74" s="111"/>
      <c r="Y74" s="111"/>
      <c r="Z74" s="93">
        <f>SUM(E74:Y74)</f>
        <v>0</v>
      </c>
      <c r="AC74" s="1"/>
      <c r="AD74" s="1"/>
      <c r="AE74" s="1"/>
      <c r="AF74" s="1"/>
      <c r="AG74" s="1"/>
      <c r="AH74" s="1"/>
      <c r="AI74" s="1"/>
      <c r="AJ74" s="1"/>
    </row>
    <row r="75" spans="2:36" s="79" customFormat="1" ht="17.25" customHeight="1" x14ac:dyDescent="0.25">
      <c r="B75" s="83" t="s">
        <v>45</v>
      </c>
      <c r="C75" s="84"/>
      <c r="D75" s="85" t="s">
        <v>75</v>
      </c>
      <c r="E75" s="119">
        <f t="shared" ref="E75:W75" si="6">SUM(E68,E74)</f>
        <v>0</v>
      </c>
      <c r="F75" s="119">
        <f t="shared" si="6"/>
        <v>0</v>
      </c>
      <c r="G75" s="119">
        <f t="shared" si="6"/>
        <v>0</v>
      </c>
      <c r="H75" s="119">
        <f t="shared" si="6"/>
        <v>0</v>
      </c>
      <c r="I75" s="121">
        <f>SUM(I68,I74)</f>
        <v>0</v>
      </c>
      <c r="J75" s="119">
        <f t="shared" si="6"/>
        <v>0</v>
      </c>
      <c r="K75" s="119">
        <f t="shared" si="6"/>
        <v>0</v>
      </c>
      <c r="L75" s="119">
        <f t="shared" si="6"/>
        <v>0</v>
      </c>
      <c r="M75" s="119">
        <f t="shared" si="6"/>
        <v>0</v>
      </c>
      <c r="N75" s="119">
        <f t="shared" si="6"/>
        <v>0</v>
      </c>
      <c r="O75" s="119">
        <f t="shared" si="6"/>
        <v>0</v>
      </c>
      <c r="P75" s="119">
        <f t="shared" si="6"/>
        <v>0</v>
      </c>
      <c r="Q75" s="119">
        <f t="shared" si="6"/>
        <v>0</v>
      </c>
      <c r="R75" s="119">
        <f t="shared" si="6"/>
        <v>0</v>
      </c>
      <c r="S75" s="119">
        <f t="shared" si="6"/>
        <v>0</v>
      </c>
      <c r="T75" s="119">
        <f t="shared" si="6"/>
        <v>0</v>
      </c>
      <c r="U75" s="119">
        <f t="shared" si="6"/>
        <v>0</v>
      </c>
      <c r="V75" s="119">
        <f t="shared" si="6"/>
        <v>0</v>
      </c>
      <c r="W75" s="119">
        <f t="shared" si="6"/>
        <v>0</v>
      </c>
      <c r="X75" s="119"/>
      <c r="Y75" s="119"/>
      <c r="Z75" s="93">
        <f>SUM(E75:Y75)</f>
        <v>0</v>
      </c>
      <c r="AC75" s="80"/>
      <c r="AD75" s="80"/>
      <c r="AE75" s="80"/>
      <c r="AF75" s="80"/>
      <c r="AG75" s="80"/>
      <c r="AH75" s="80"/>
      <c r="AI75" s="80"/>
      <c r="AJ75" s="80"/>
    </row>
    <row r="76" spans="2:36" ht="25.5" customHeight="1" x14ac:dyDescent="0.25">
      <c r="B76" s="2"/>
      <c r="C76" s="2"/>
      <c r="D76" s="6"/>
      <c r="E76" s="128"/>
      <c r="F76" s="128"/>
      <c r="G76" s="128"/>
      <c r="H76" s="173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93"/>
      <c r="AC76" s="1"/>
      <c r="AD76" s="1"/>
      <c r="AE76" s="1"/>
      <c r="AF76" s="1"/>
      <c r="AG76" s="1"/>
      <c r="AH76" s="1"/>
      <c r="AI76" s="1"/>
      <c r="AJ76" s="1"/>
    </row>
    <row r="77" spans="2:36" ht="17.25" customHeight="1" x14ac:dyDescent="0.25">
      <c r="B77" s="16" t="s">
        <v>32</v>
      </c>
      <c r="C77" s="152"/>
      <c r="D77" s="17" t="s">
        <v>75</v>
      </c>
      <c r="E77" s="119"/>
      <c r="F77" s="119"/>
      <c r="G77" s="119"/>
      <c r="H77" s="119"/>
      <c r="I77" s="119"/>
      <c r="J77" s="119"/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19"/>
      <c r="W77" s="119"/>
      <c r="X77" s="120"/>
      <c r="Y77" s="120"/>
      <c r="Z77" s="93">
        <f>SUM(E77:Y77)</f>
        <v>0</v>
      </c>
      <c r="AC77" s="1"/>
      <c r="AD77" s="1"/>
      <c r="AE77" s="1"/>
      <c r="AF77" s="1"/>
      <c r="AG77" s="1"/>
      <c r="AH77" s="1"/>
      <c r="AI77" s="1"/>
      <c r="AJ77" s="1"/>
    </row>
    <row r="78" spans="2:36" ht="20.25" customHeight="1" x14ac:dyDescent="0.25">
      <c r="B78" s="2"/>
      <c r="C78" s="2"/>
      <c r="D78" s="6"/>
      <c r="E78" s="128"/>
      <c r="F78" s="128"/>
      <c r="G78" s="128"/>
      <c r="H78" s="173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8"/>
      <c r="U78" s="128"/>
      <c r="V78" s="128"/>
      <c r="W78" s="128"/>
      <c r="X78" s="128"/>
      <c r="Y78" s="128"/>
      <c r="Z78" s="93"/>
      <c r="AC78" s="1"/>
      <c r="AD78" s="1"/>
      <c r="AE78" s="1"/>
      <c r="AF78" s="1"/>
      <c r="AG78" s="1"/>
      <c r="AH78" s="1"/>
      <c r="AI78" s="1"/>
      <c r="AJ78" s="1"/>
    </row>
    <row r="79" spans="2:36" ht="20.25" customHeight="1" x14ac:dyDescent="0.25">
      <c r="B79" s="123" t="s">
        <v>74</v>
      </c>
      <c r="C79" s="151">
        <v>0</v>
      </c>
      <c r="D79" s="125" t="s">
        <v>75</v>
      </c>
      <c r="E79" s="165"/>
      <c r="F79" s="165"/>
      <c r="G79" s="165"/>
      <c r="H79" s="165"/>
      <c r="I79" s="166"/>
      <c r="J79" s="165"/>
      <c r="K79" s="165"/>
      <c r="L79" s="165"/>
      <c r="M79" s="165"/>
      <c r="N79" s="165"/>
      <c r="O79" s="165"/>
      <c r="P79" s="165"/>
      <c r="Q79" s="165"/>
      <c r="R79" s="165"/>
      <c r="S79" s="165"/>
      <c r="T79" s="165"/>
      <c r="U79" s="165"/>
      <c r="V79" s="165"/>
      <c r="W79" s="165"/>
      <c r="X79" s="165"/>
      <c r="Y79" s="165"/>
      <c r="Z79" s="93">
        <f>SUM(E79:Y79)</f>
        <v>0</v>
      </c>
      <c r="AC79" s="1"/>
      <c r="AD79" s="1"/>
      <c r="AE79" s="1"/>
      <c r="AF79" s="1"/>
      <c r="AG79" s="1"/>
      <c r="AH79" s="1"/>
      <c r="AI79" s="1"/>
      <c r="AJ79" s="1"/>
    </row>
    <row r="80" spans="2:36" ht="20.25" customHeight="1" x14ac:dyDescent="0.25">
      <c r="B80" s="126" t="s">
        <v>76</v>
      </c>
      <c r="C80" s="124"/>
      <c r="D80" s="125" t="s">
        <v>75</v>
      </c>
      <c r="E80" s="165"/>
      <c r="F80" s="165"/>
      <c r="G80" s="165"/>
      <c r="H80" s="165"/>
      <c r="I80" s="165"/>
      <c r="J80" s="165"/>
      <c r="K80" s="165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Y80" s="165"/>
      <c r="Z80" s="93">
        <f>SUM(E80:Y80)</f>
        <v>0</v>
      </c>
      <c r="AC80" s="1"/>
      <c r="AD80" s="1"/>
      <c r="AE80" s="1"/>
      <c r="AF80" s="1"/>
      <c r="AG80" s="1"/>
      <c r="AH80" s="1"/>
      <c r="AI80" s="1"/>
      <c r="AJ80" s="1"/>
    </row>
    <row r="81" spans="2:36" ht="20.25" customHeight="1" x14ac:dyDescent="0.25">
      <c r="B81" s="126" t="s">
        <v>77</v>
      </c>
      <c r="C81" s="124"/>
      <c r="D81" s="125" t="s">
        <v>75</v>
      </c>
      <c r="E81" s="165"/>
      <c r="F81" s="165"/>
      <c r="G81" s="165"/>
      <c r="H81" s="165"/>
      <c r="I81" s="165"/>
      <c r="J81" s="165"/>
      <c r="K81" s="165"/>
      <c r="L81" s="165"/>
      <c r="M81" s="165"/>
      <c r="N81" s="165"/>
      <c r="O81" s="165"/>
      <c r="P81" s="165"/>
      <c r="Q81" s="165"/>
      <c r="R81" s="165"/>
      <c r="S81" s="165"/>
      <c r="T81" s="165"/>
      <c r="U81" s="165"/>
      <c r="V81" s="165"/>
      <c r="W81" s="165"/>
      <c r="X81" s="165"/>
      <c r="Y81" s="165"/>
      <c r="Z81" s="93">
        <f>SUM(E81:Y81)</f>
        <v>0</v>
      </c>
      <c r="AC81" s="1"/>
      <c r="AD81" s="1"/>
      <c r="AE81" s="1"/>
      <c r="AF81" s="1"/>
      <c r="AG81" s="1"/>
      <c r="AH81" s="1"/>
      <c r="AI81" s="1"/>
      <c r="AJ81" s="1"/>
    </row>
    <row r="82" spans="2:36" ht="20.25" customHeight="1" x14ac:dyDescent="0.25">
      <c r="B82" s="2"/>
      <c r="C82" s="2"/>
      <c r="D82" s="6"/>
      <c r="E82" s="92"/>
      <c r="F82" s="92"/>
      <c r="G82" s="92"/>
      <c r="H82" s="147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3"/>
      <c r="AC82" s="1"/>
      <c r="AD82" s="1"/>
      <c r="AE82" s="1"/>
      <c r="AF82" s="1"/>
      <c r="AG82" s="1"/>
      <c r="AH82" s="1"/>
      <c r="AI82" s="1"/>
      <c r="AJ82" s="1"/>
    </row>
    <row r="83" spans="2:36" ht="17.25" customHeight="1" x14ac:dyDescent="0.25">
      <c r="B83" s="9" t="s">
        <v>49</v>
      </c>
      <c r="C83" s="52"/>
      <c r="D83" s="8" t="s">
        <v>75</v>
      </c>
      <c r="E83" s="110">
        <f>E77-E75+E79</f>
        <v>0</v>
      </c>
      <c r="F83" s="110">
        <f t="shared" ref="F83:W83" si="7">F77-F75+F79</f>
        <v>0</v>
      </c>
      <c r="G83" s="110">
        <f t="shared" si="7"/>
        <v>0</v>
      </c>
      <c r="H83" s="110">
        <f t="shared" si="7"/>
        <v>0</v>
      </c>
      <c r="I83" s="143">
        <f t="shared" si="7"/>
        <v>0</v>
      </c>
      <c r="J83" s="110">
        <f t="shared" si="7"/>
        <v>0</v>
      </c>
      <c r="K83" s="110">
        <f t="shared" si="7"/>
        <v>0</v>
      </c>
      <c r="L83" s="110">
        <f t="shared" si="7"/>
        <v>0</v>
      </c>
      <c r="M83" s="110">
        <f t="shared" si="7"/>
        <v>0</v>
      </c>
      <c r="N83" s="110">
        <f t="shared" si="7"/>
        <v>0</v>
      </c>
      <c r="O83" s="110">
        <f t="shared" si="7"/>
        <v>0</v>
      </c>
      <c r="P83" s="110">
        <f t="shared" si="7"/>
        <v>0</v>
      </c>
      <c r="Q83" s="110">
        <f t="shared" si="7"/>
        <v>0</v>
      </c>
      <c r="R83" s="110">
        <f t="shared" si="7"/>
        <v>0</v>
      </c>
      <c r="S83" s="110">
        <f t="shared" si="7"/>
        <v>0</v>
      </c>
      <c r="T83" s="110">
        <f t="shared" si="7"/>
        <v>0</v>
      </c>
      <c r="U83" s="110">
        <f t="shared" si="7"/>
        <v>0</v>
      </c>
      <c r="V83" s="110">
        <f t="shared" si="7"/>
        <v>0</v>
      </c>
      <c r="W83" s="110">
        <f t="shared" si="7"/>
        <v>0</v>
      </c>
      <c r="X83" s="110"/>
      <c r="Y83" s="110"/>
      <c r="Z83" s="93">
        <f>SUM(E83:Y83)</f>
        <v>0</v>
      </c>
    </row>
    <row r="84" spans="2:36" ht="17.25" customHeight="1" x14ac:dyDescent="0.25">
      <c r="B84" s="9" t="s">
        <v>48</v>
      </c>
      <c r="C84" s="52"/>
      <c r="D84" s="8" t="s">
        <v>75</v>
      </c>
      <c r="E84" s="110">
        <f>E83</f>
        <v>0</v>
      </c>
      <c r="F84" s="110">
        <f>E84+F83</f>
        <v>0</v>
      </c>
      <c r="G84" s="110">
        <f>F84+G83</f>
        <v>0</v>
      </c>
      <c r="H84" s="110">
        <f>G84+H83</f>
        <v>0</v>
      </c>
      <c r="I84" s="143">
        <f t="shared" ref="I84:J84" si="8">H84+I83</f>
        <v>0</v>
      </c>
      <c r="J84" s="110">
        <f t="shared" si="8"/>
        <v>0</v>
      </c>
      <c r="K84" s="110">
        <f>J84+K83</f>
        <v>0</v>
      </c>
      <c r="L84" s="110">
        <f>K84+L83</f>
        <v>0</v>
      </c>
      <c r="M84" s="110">
        <f t="shared" ref="M84:W84" si="9">L84+M83</f>
        <v>0</v>
      </c>
      <c r="N84" s="110">
        <f t="shared" si="9"/>
        <v>0</v>
      </c>
      <c r="O84" s="110">
        <f t="shared" si="9"/>
        <v>0</v>
      </c>
      <c r="P84" s="110">
        <f t="shared" si="9"/>
        <v>0</v>
      </c>
      <c r="Q84" s="110">
        <f t="shared" si="9"/>
        <v>0</v>
      </c>
      <c r="R84" s="110">
        <f t="shared" si="9"/>
        <v>0</v>
      </c>
      <c r="S84" s="110">
        <f t="shared" si="9"/>
        <v>0</v>
      </c>
      <c r="T84" s="110">
        <f t="shared" si="9"/>
        <v>0</v>
      </c>
      <c r="U84" s="110">
        <f t="shared" si="9"/>
        <v>0</v>
      </c>
      <c r="V84" s="110">
        <f t="shared" si="9"/>
        <v>0</v>
      </c>
      <c r="W84" s="110">
        <f t="shared" si="9"/>
        <v>0</v>
      </c>
      <c r="X84" s="110"/>
      <c r="Y84" s="110"/>
      <c r="Z84" s="93">
        <f>SUM(E84:Y84)</f>
        <v>0</v>
      </c>
    </row>
    <row r="85" spans="2:36" ht="17.25" customHeight="1" x14ac:dyDescent="0.25">
      <c r="B85" s="9" t="s">
        <v>88</v>
      </c>
      <c r="C85" s="52"/>
      <c r="D85" s="8" t="s">
        <v>75</v>
      </c>
      <c r="E85" s="110">
        <f>-E83*E117</f>
        <v>0</v>
      </c>
      <c r="F85" s="110">
        <f t="shared" ref="F85:W85" si="10">-F83*F117</f>
        <v>0</v>
      </c>
      <c r="G85" s="110">
        <f t="shared" si="10"/>
        <v>0</v>
      </c>
      <c r="H85" s="110">
        <f t="shared" si="10"/>
        <v>0</v>
      </c>
      <c r="I85" s="110">
        <f t="shared" si="10"/>
        <v>0</v>
      </c>
      <c r="J85" s="110">
        <f t="shared" si="10"/>
        <v>0</v>
      </c>
      <c r="K85" s="110">
        <f t="shared" si="10"/>
        <v>0</v>
      </c>
      <c r="L85" s="110">
        <f t="shared" si="10"/>
        <v>0</v>
      </c>
      <c r="M85" s="110">
        <f t="shared" si="10"/>
        <v>0</v>
      </c>
      <c r="N85" s="110">
        <f t="shared" si="10"/>
        <v>0</v>
      </c>
      <c r="O85" s="110">
        <f t="shared" si="10"/>
        <v>0</v>
      </c>
      <c r="P85" s="110">
        <f t="shared" si="10"/>
        <v>0</v>
      </c>
      <c r="Q85" s="110">
        <f t="shared" si="10"/>
        <v>0</v>
      </c>
      <c r="R85" s="110">
        <f t="shared" si="10"/>
        <v>0</v>
      </c>
      <c r="S85" s="110">
        <f t="shared" si="10"/>
        <v>0</v>
      </c>
      <c r="T85" s="110">
        <f t="shared" si="10"/>
        <v>0</v>
      </c>
      <c r="U85" s="110">
        <f t="shared" si="10"/>
        <v>0</v>
      </c>
      <c r="V85" s="110">
        <f t="shared" si="10"/>
        <v>0</v>
      </c>
      <c r="W85" s="110">
        <f t="shared" si="10"/>
        <v>0</v>
      </c>
      <c r="X85" s="110"/>
      <c r="Y85" s="110"/>
      <c r="Z85" s="93"/>
    </row>
    <row r="86" spans="2:36" ht="17.25" customHeight="1" x14ac:dyDescent="0.25">
      <c r="B86" s="9" t="s">
        <v>89</v>
      </c>
      <c r="C86" s="52"/>
      <c r="D86" s="8" t="s">
        <v>75</v>
      </c>
      <c r="E86" s="110">
        <f>+E83+E85</f>
        <v>0</v>
      </c>
      <c r="F86" s="110">
        <f t="shared" ref="F86:W86" si="11">+F83+F85</f>
        <v>0</v>
      </c>
      <c r="G86" s="110">
        <f t="shared" si="11"/>
        <v>0</v>
      </c>
      <c r="H86" s="110">
        <f t="shared" si="11"/>
        <v>0</v>
      </c>
      <c r="I86" s="110">
        <f t="shared" si="11"/>
        <v>0</v>
      </c>
      <c r="J86" s="110">
        <f t="shared" si="11"/>
        <v>0</v>
      </c>
      <c r="K86" s="110">
        <f t="shared" si="11"/>
        <v>0</v>
      </c>
      <c r="L86" s="110">
        <f t="shared" si="11"/>
        <v>0</v>
      </c>
      <c r="M86" s="110">
        <f t="shared" si="11"/>
        <v>0</v>
      </c>
      <c r="N86" s="110">
        <f t="shared" si="11"/>
        <v>0</v>
      </c>
      <c r="O86" s="110">
        <f t="shared" si="11"/>
        <v>0</v>
      </c>
      <c r="P86" s="110">
        <f t="shared" si="11"/>
        <v>0</v>
      </c>
      <c r="Q86" s="110">
        <f t="shared" si="11"/>
        <v>0</v>
      </c>
      <c r="R86" s="110">
        <f t="shared" si="11"/>
        <v>0</v>
      </c>
      <c r="S86" s="110">
        <f t="shared" si="11"/>
        <v>0</v>
      </c>
      <c r="T86" s="110">
        <f t="shared" si="11"/>
        <v>0</v>
      </c>
      <c r="U86" s="110">
        <f t="shared" si="11"/>
        <v>0</v>
      </c>
      <c r="V86" s="110">
        <f t="shared" si="11"/>
        <v>0</v>
      </c>
      <c r="W86" s="110">
        <f t="shared" si="11"/>
        <v>0</v>
      </c>
      <c r="X86" s="110"/>
      <c r="Y86" s="110"/>
      <c r="Z86" s="93"/>
    </row>
    <row r="87" spans="2:36" ht="18.75" x14ac:dyDescent="0.25">
      <c r="B87" s="112"/>
      <c r="C87" s="112"/>
      <c r="D87" s="113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93"/>
      <c r="AC87" s="1"/>
      <c r="AE87" s="7"/>
      <c r="AF87" s="7"/>
      <c r="AG87" s="7"/>
      <c r="AH87" s="1"/>
      <c r="AI87" s="1"/>
      <c r="AJ87" s="1"/>
    </row>
    <row r="88" spans="2:36" ht="18.75" x14ac:dyDescent="0.25">
      <c r="B88" s="116" t="s">
        <v>72</v>
      </c>
      <c r="C88" s="116"/>
      <c r="D88" s="117" t="s">
        <v>75</v>
      </c>
      <c r="E88" s="118"/>
      <c r="F88" s="118"/>
      <c r="G88" s="118"/>
      <c r="H88" s="118"/>
      <c r="I88" s="118"/>
      <c r="J88" s="118"/>
      <c r="K88" s="118"/>
      <c r="L88" s="118"/>
      <c r="M88" s="118"/>
      <c r="N88" s="118"/>
      <c r="O88" s="118"/>
      <c r="P88" s="118"/>
      <c r="Q88" s="118"/>
      <c r="R88" s="118"/>
      <c r="S88" s="118"/>
      <c r="T88" s="118"/>
      <c r="U88" s="118"/>
      <c r="V88" s="118"/>
      <c r="W88" s="118"/>
      <c r="X88" s="118"/>
      <c r="Y88" s="118"/>
      <c r="Z88" s="115"/>
      <c r="AC88" s="1"/>
      <c r="AE88" s="7"/>
      <c r="AF88" s="7"/>
      <c r="AG88" s="7"/>
      <c r="AH88" s="1"/>
      <c r="AI88" s="1"/>
      <c r="AJ88" s="1"/>
    </row>
    <row r="89" spans="2:36" ht="18.75" x14ac:dyDescent="0.25">
      <c r="B89" s="176" t="s">
        <v>95</v>
      </c>
      <c r="C89" s="116"/>
      <c r="D89" s="117" t="s">
        <v>75</v>
      </c>
      <c r="E89" s="118">
        <f>+E159</f>
        <v>0</v>
      </c>
      <c r="F89" s="118">
        <f t="shared" ref="F89:W89" si="12">+F159</f>
        <v>0</v>
      </c>
      <c r="G89" s="118">
        <f t="shared" si="12"/>
        <v>0</v>
      </c>
      <c r="H89" s="118">
        <f t="shared" si="12"/>
        <v>0</v>
      </c>
      <c r="I89" s="118">
        <f>+I159</f>
        <v>0</v>
      </c>
      <c r="J89" s="118">
        <f t="shared" si="12"/>
        <v>0</v>
      </c>
      <c r="K89" s="118">
        <f t="shared" si="12"/>
        <v>0</v>
      </c>
      <c r="L89" s="118">
        <f t="shared" si="12"/>
        <v>0</v>
      </c>
      <c r="M89" s="118">
        <f t="shared" si="12"/>
        <v>0</v>
      </c>
      <c r="N89" s="118">
        <f t="shared" si="12"/>
        <v>0</v>
      </c>
      <c r="O89" s="118">
        <f t="shared" si="12"/>
        <v>0</v>
      </c>
      <c r="P89" s="118">
        <f t="shared" si="12"/>
        <v>0</v>
      </c>
      <c r="Q89" s="118">
        <f t="shared" si="12"/>
        <v>0</v>
      </c>
      <c r="R89" s="118">
        <f t="shared" si="12"/>
        <v>0</v>
      </c>
      <c r="S89" s="118">
        <f t="shared" si="12"/>
        <v>0</v>
      </c>
      <c r="T89" s="118">
        <f t="shared" si="12"/>
        <v>0</v>
      </c>
      <c r="U89" s="118">
        <f t="shared" si="12"/>
        <v>0</v>
      </c>
      <c r="V89" s="118">
        <f t="shared" si="12"/>
        <v>0</v>
      </c>
      <c r="W89" s="118">
        <f t="shared" si="12"/>
        <v>0</v>
      </c>
      <c r="X89" s="118"/>
      <c r="Y89" s="118"/>
      <c r="Z89" s="115"/>
      <c r="AC89" s="1"/>
      <c r="AE89" s="7"/>
      <c r="AF89" s="7"/>
      <c r="AG89" s="7"/>
      <c r="AH89" s="1"/>
      <c r="AI89" s="1"/>
      <c r="AJ89" s="1"/>
    </row>
    <row r="90" spans="2:36" ht="18.75" x14ac:dyDescent="0.25">
      <c r="B90" s="116" t="s">
        <v>71</v>
      </c>
      <c r="C90" s="116"/>
      <c r="D90" s="117" t="s">
        <v>75</v>
      </c>
      <c r="E90" s="118"/>
      <c r="F90" s="118">
        <f t="shared" ref="F90:R90" si="13">-0.1*(F77-E77)</f>
        <v>0</v>
      </c>
      <c r="G90" s="118">
        <f t="shared" si="13"/>
        <v>0</v>
      </c>
      <c r="H90" s="118">
        <f t="shared" si="13"/>
        <v>0</v>
      </c>
      <c r="I90" s="118">
        <f t="shared" si="13"/>
        <v>0</v>
      </c>
      <c r="J90" s="118">
        <f t="shared" si="13"/>
        <v>0</v>
      </c>
      <c r="K90" s="118">
        <f t="shared" si="13"/>
        <v>0</v>
      </c>
      <c r="L90" s="118">
        <f t="shared" si="13"/>
        <v>0</v>
      </c>
      <c r="M90" s="118">
        <f t="shared" si="13"/>
        <v>0</v>
      </c>
      <c r="N90" s="118">
        <f t="shared" si="13"/>
        <v>0</v>
      </c>
      <c r="O90" s="118">
        <f t="shared" si="13"/>
        <v>0</v>
      </c>
      <c r="P90" s="118">
        <f t="shared" si="13"/>
        <v>0</v>
      </c>
      <c r="Q90" s="118">
        <f t="shared" si="13"/>
        <v>0</v>
      </c>
      <c r="R90" s="118">
        <f t="shared" si="13"/>
        <v>0</v>
      </c>
      <c r="S90" s="118">
        <f>-0.1*(S77-R77)</f>
        <v>0</v>
      </c>
      <c r="T90" s="118">
        <f t="shared" ref="T90:W90" si="14">-0.1*(T77-S77)</f>
        <v>0</v>
      </c>
      <c r="U90" s="118">
        <f t="shared" si="14"/>
        <v>0</v>
      </c>
      <c r="V90" s="118">
        <f t="shared" si="14"/>
        <v>0</v>
      </c>
      <c r="W90" s="118">
        <f t="shared" si="14"/>
        <v>0</v>
      </c>
      <c r="X90" s="118"/>
      <c r="Y90" s="118"/>
      <c r="Z90" s="115"/>
      <c r="AC90" s="1"/>
      <c r="AE90" s="7"/>
      <c r="AF90" s="7"/>
      <c r="AG90" s="7"/>
      <c r="AH90" s="1"/>
      <c r="AI90" s="1"/>
      <c r="AJ90" s="1"/>
    </row>
    <row r="91" spans="2:36" ht="15" customHeight="1" x14ac:dyDescent="0.25">
      <c r="B91" s="2"/>
      <c r="C91" s="2"/>
      <c r="D91" s="6"/>
      <c r="E91" s="5"/>
      <c r="F91" s="5"/>
      <c r="G91" s="5"/>
      <c r="H91" s="149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93"/>
      <c r="AC91" s="1"/>
      <c r="AD91" s="1"/>
      <c r="AE91" s="1"/>
      <c r="AF91" s="1"/>
      <c r="AG91" s="1"/>
      <c r="AH91" s="1"/>
      <c r="AI91" s="1"/>
      <c r="AJ91" s="1"/>
    </row>
    <row r="92" spans="2:36" x14ac:dyDescent="0.25">
      <c r="B92" s="53" t="s">
        <v>13</v>
      </c>
      <c r="C92" s="71"/>
      <c r="D92" s="18" t="s">
        <v>75</v>
      </c>
      <c r="E92" s="109">
        <f>E86+E15-E13+E19-E17+E34-E32+E38-E36+E53-E51+E57-E55+E88+E89+E90</f>
        <v>0</v>
      </c>
      <c r="F92" s="109">
        <f t="shared" ref="F92:Y92" si="15">F86+F15-F13+F19-F17+F34-F32+F38-F36+F53-F51+F57-F55+F88+F89+F90</f>
        <v>0</v>
      </c>
      <c r="G92" s="109">
        <f t="shared" si="15"/>
        <v>0</v>
      </c>
      <c r="H92" s="109">
        <f t="shared" si="15"/>
        <v>0</v>
      </c>
      <c r="I92" s="109">
        <f t="shared" si="15"/>
        <v>0</v>
      </c>
      <c r="J92" s="109">
        <f t="shared" si="15"/>
        <v>0</v>
      </c>
      <c r="K92" s="109">
        <f t="shared" si="15"/>
        <v>0</v>
      </c>
      <c r="L92" s="109">
        <f t="shared" si="15"/>
        <v>0</v>
      </c>
      <c r="M92" s="109">
        <f t="shared" si="15"/>
        <v>0</v>
      </c>
      <c r="N92" s="109">
        <f t="shared" si="15"/>
        <v>0</v>
      </c>
      <c r="O92" s="109">
        <f t="shared" si="15"/>
        <v>0</v>
      </c>
      <c r="P92" s="109">
        <f t="shared" si="15"/>
        <v>0</v>
      </c>
      <c r="Q92" s="109">
        <f t="shared" si="15"/>
        <v>0</v>
      </c>
      <c r="R92" s="109">
        <f t="shared" si="15"/>
        <v>0</v>
      </c>
      <c r="S92" s="109">
        <f t="shared" si="15"/>
        <v>0</v>
      </c>
      <c r="T92" s="109">
        <f t="shared" si="15"/>
        <v>0</v>
      </c>
      <c r="U92" s="109">
        <f t="shared" si="15"/>
        <v>0</v>
      </c>
      <c r="V92" s="109">
        <f t="shared" si="15"/>
        <v>0</v>
      </c>
      <c r="W92" s="109">
        <f t="shared" si="15"/>
        <v>0</v>
      </c>
      <c r="X92" s="109">
        <f t="shared" si="15"/>
        <v>0</v>
      </c>
      <c r="Y92" s="109">
        <f t="shared" si="15"/>
        <v>0</v>
      </c>
      <c r="Z92" s="93">
        <f>SUM(E92:Y92)</f>
        <v>0</v>
      </c>
      <c r="AC92" s="1"/>
      <c r="AD92" s="1"/>
      <c r="AE92" s="1"/>
      <c r="AF92" s="1"/>
      <c r="AG92" s="1"/>
      <c r="AH92" s="1"/>
      <c r="AI92" s="1"/>
      <c r="AJ92" s="1"/>
    </row>
    <row r="93" spans="2:36" x14ac:dyDescent="0.25">
      <c r="B93" s="53" t="s">
        <v>87</v>
      </c>
      <c r="C93" s="155"/>
      <c r="D93" s="18" t="s">
        <v>75</v>
      </c>
      <c r="E93" s="109">
        <f t="shared" ref="E93:W93" si="16">E92/(1+$D$118)^E95</f>
        <v>0</v>
      </c>
      <c r="F93" s="109">
        <f t="shared" si="16"/>
        <v>0</v>
      </c>
      <c r="G93" s="109">
        <f t="shared" si="16"/>
        <v>0</v>
      </c>
      <c r="H93" s="109">
        <f t="shared" si="16"/>
        <v>0</v>
      </c>
      <c r="I93" s="109">
        <f t="shared" si="16"/>
        <v>0</v>
      </c>
      <c r="J93" s="109">
        <f t="shared" si="16"/>
        <v>0</v>
      </c>
      <c r="K93" s="109">
        <f t="shared" si="16"/>
        <v>0</v>
      </c>
      <c r="L93" s="109">
        <f t="shared" si="16"/>
        <v>0</v>
      </c>
      <c r="M93" s="109">
        <f t="shared" si="16"/>
        <v>0</v>
      </c>
      <c r="N93" s="109">
        <f t="shared" si="16"/>
        <v>0</v>
      </c>
      <c r="O93" s="109">
        <f t="shared" si="16"/>
        <v>0</v>
      </c>
      <c r="P93" s="109">
        <f t="shared" si="16"/>
        <v>0</v>
      </c>
      <c r="Q93" s="109">
        <f t="shared" si="16"/>
        <v>0</v>
      </c>
      <c r="R93" s="109">
        <f t="shared" si="16"/>
        <v>0</v>
      </c>
      <c r="S93" s="109">
        <f t="shared" si="16"/>
        <v>0</v>
      </c>
      <c r="T93" s="109">
        <f t="shared" si="16"/>
        <v>0</v>
      </c>
      <c r="U93" s="109">
        <f t="shared" si="16"/>
        <v>0</v>
      </c>
      <c r="V93" s="109">
        <f t="shared" si="16"/>
        <v>0</v>
      </c>
      <c r="W93" s="109">
        <f t="shared" si="16"/>
        <v>0</v>
      </c>
      <c r="X93" s="109"/>
      <c r="Y93" s="109"/>
      <c r="Z93" s="154">
        <f>SUM(E93:Y93)</f>
        <v>0</v>
      </c>
      <c r="AC93" s="1"/>
      <c r="AD93" s="1"/>
      <c r="AE93" s="1"/>
      <c r="AF93" s="1"/>
      <c r="AG93" s="1"/>
      <c r="AH93" s="1"/>
      <c r="AI93" s="1"/>
      <c r="AJ93" s="1"/>
    </row>
    <row r="94" spans="2:36" ht="17.25" customHeight="1" x14ac:dyDescent="0.25">
      <c r="B94" s="177" t="s">
        <v>47</v>
      </c>
      <c r="C94" s="178"/>
      <c r="D94" s="179" t="s">
        <v>75</v>
      </c>
      <c r="E94" s="180">
        <f>SUM($E$93:E93)</f>
        <v>0</v>
      </c>
      <c r="F94" s="180">
        <f>SUM($E$93:F93)</f>
        <v>0</v>
      </c>
      <c r="G94" s="180">
        <f>SUM($E$93:G93)</f>
        <v>0</v>
      </c>
      <c r="H94" s="180">
        <f>SUM($E$93:H93)</f>
        <v>0</v>
      </c>
      <c r="I94" s="180">
        <f>SUM($E$93:I93)</f>
        <v>0</v>
      </c>
      <c r="J94" s="180">
        <f>SUM($E$93:J93)</f>
        <v>0</v>
      </c>
      <c r="K94" s="180">
        <f>SUM($E$93:K93)</f>
        <v>0</v>
      </c>
      <c r="L94" s="180">
        <f>SUM($E$93:L93)</f>
        <v>0</v>
      </c>
      <c r="M94" s="180">
        <f>SUM($E$93:M93)</f>
        <v>0</v>
      </c>
      <c r="N94" s="180">
        <f>SUM($E$93:N93)</f>
        <v>0</v>
      </c>
      <c r="O94" s="180">
        <f>SUM($E$93:O93)</f>
        <v>0</v>
      </c>
      <c r="P94" s="180">
        <f>SUM($E$93:P93)</f>
        <v>0</v>
      </c>
      <c r="Q94" s="180">
        <f>SUM($E$93:Q93)</f>
        <v>0</v>
      </c>
      <c r="R94" s="180">
        <f>SUM($E$93:R93)</f>
        <v>0</v>
      </c>
      <c r="S94" s="180">
        <f>SUM($E$93:S93)</f>
        <v>0</v>
      </c>
      <c r="T94" s="180">
        <f>SUM($E$93:T93)</f>
        <v>0</v>
      </c>
      <c r="U94" s="180">
        <f>SUM($E$93:U93)</f>
        <v>0</v>
      </c>
      <c r="V94" s="180">
        <f>SUM($E$93:V93)</f>
        <v>0</v>
      </c>
      <c r="W94" s="180">
        <f>SUM($E$93:W93)</f>
        <v>0</v>
      </c>
      <c r="X94" s="180">
        <f>SUM($E$93:X93)</f>
        <v>0</v>
      </c>
      <c r="Y94" s="180">
        <f>SUM($E$93:Y93)</f>
        <v>0</v>
      </c>
      <c r="Z94" s="181"/>
    </row>
    <row r="95" spans="2:36" s="25" customFormat="1" ht="14.25" customHeight="1" x14ac:dyDescent="0.25">
      <c r="B95" s="187" t="s">
        <v>96</v>
      </c>
      <c r="C95" s="187"/>
      <c r="D95" s="188"/>
      <c r="E95" s="189"/>
      <c r="F95" s="189">
        <f>+E95+1</f>
        <v>1</v>
      </c>
      <c r="G95" s="189">
        <f t="shared" ref="G95:W95" si="17">+F95+1</f>
        <v>2</v>
      </c>
      <c r="H95" s="189">
        <f t="shared" si="17"/>
        <v>3</v>
      </c>
      <c r="I95" s="189">
        <f t="shared" si="17"/>
        <v>4</v>
      </c>
      <c r="J95" s="189">
        <f t="shared" si="17"/>
        <v>5</v>
      </c>
      <c r="K95" s="189">
        <f t="shared" si="17"/>
        <v>6</v>
      </c>
      <c r="L95" s="189">
        <f t="shared" si="17"/>
        <v>7</v>
      </c>
      <c r="M95" s="189">
        <f t="shared" si="17"/>
        <v>8</v>
      </c>
      <c r="N95" s="189">
        <f t="shared" si="17"/>
        <v>9</v>
      </c>
      <c r="O95" s="189">
        <f t="shared" si="17"/>
        <v>10</v>
      </c>
      <c r="P95" s="189">
        <f t="shared" si="17"/>
        <v>11</v>
      </c>
      <c r="Q95" s="189">
        <f t="shared" si="17"/>
        <v>12</v>
      </c>
      <c r="R95" s="189">
        <f t="shared" si="17"/>
        <v>13</v>
      </c>
      <c r="S95" s="189">
        <f t="shared" si="17"/>
        <v>14</v>
      </c>
      <c r="T95" s="189">
        <f t="shared" si="17"/>
        <v>15</v>
      </c>
      <c r="U95" s="189">
        <f t="shared" si="17"/>
        <v>16</v>
      </c>
      <c r="V95" s="189">
        <f t="shared" si="17"/>
        <v>17</v>
      </c>
      <c r="W95" s="189">
        <f t="shared" si="17"/>
        <v>18</v>
      </c>
      <c r="X95" s="189"/>
      <c r="Y95" s="158"/>
      <c r="Z95" s="174"/>
    </row>
    <row r="96" spans="2:36" s="25" customFormat="1" ht="14.25" customHeight="1" x14ac:dyDescent="0.25">
      <c r="B96" s="182"/>
      <c r="C96" s="182"/>
      <c r="D96" s="183"/>
      <c r="E96" s="184"/>
      <c r="F96" s="185"/>
      <c r="G96" s="185"/>
      <c r="H96" s="185"/>
      <c r="I96" s="185"/>
      <c r="J96" s="185"/>
      <c r="K96" s="185"/>
      <c r="L96" s="185"/>
      <c r="M96" s="185"/>
      <c r="N96" s="185"/>
      <c r="O96" s="185"/>
      <c r="P96" s="185"/>
      <c r="Q96" s="185"/>
      <c r="R96" s="185"/>
      <c r="S96" s="185"/>
      <c r="T96" s="185"/>
      <c r="U96" s="185"/>
      <c r="V96" s="185"/>
      <c r="W96" s="185"/>
      <c r="X96" s="185"/>
      <c r="Y96" s="185"/>
      <c r="Z96" s="186"/>
    </row>
    <row r="97" spans="2:36" x14ac:dyDescent="0.25">
      <c r="B97" s="54" t="s">
        <v>46</v>
      </c>
      <c r="C97" s="76"/>
      <c r="D97" s="26" t="s">
        <v>75</v>
      </c>
      <c r="E97" s="27">
        <f>E92</f>
        <v>0</v>
      </c>
      <c r="F97" s="28">
        <f t="shared" ref="F97:W97" si="18">E97+F92</f>
        <v>0</v>
      </c>
      <c r="G97" s="28">
        <f t="shared" si="18"/>
        <v>0</v>
      </c>
      <c r="H97" s="28">
        <f t="shared" si="18"/>
        <v>0</v>
      </c>
      <c r="I97" s="28">
        <f t="shared" si="18"/>
        <v>0</v>
      </c>
      <c r="J97" s="28">
        <f t="shared" si="18"/>
        <v>0</v>
      </c>
      <c r="K97" s="28">
        <f t="shared" si="18"/>
        <v>0</v>
      </c>
      <c r="L97" s="28">
        <f t="shared" si="18"/>
        <v>0</v>
      </c>
      <c r="M97" s="28">
        <f t="shared" si="18"/>
        <v>0</v>
      </c>
      <c r="N97" s="28">
        <f t="shared" si="18"/>
        <v>0</v>
      </c>
      <c r="O97" s="28">
        <f t="shared" si="18"/>
        <v>0</v>
      </c>
      <c r="P97" s="28">
        <f t="shared" si="18"/>
        <v>0</v>
      </c>
      <c r="Q97" s="28">
        <f t="shared" si="18"/>
        <v>0</v>
      </c>
      <c r="R97" s="28">
        <f t="shared" si="18"/>
        <v>0</v>
      </c>
      <c r="S97" s="28">
        <f t="shared" si="18"/>
        <v>0</v>
      </c>
      <c r="T97" s="28">
        <f t="shared" si="18"/>
        <v>0</v>
      </c>
      <c r="U97" s="28">
        <f t="shared" si="18"/>
        <v>0</v>
      </c>
      <c r="V97" s="28">
        <f t="shared" si="18"/>
        <v>0</v>
      </c>
      <c r="W97" s="28">
        <f t="shared" si="18"/>
        <v>0</v>
      </c>
      <c r="X97" s="28"/>
      <c r="Y97" s="28"/>
      <c r="Z97" s="93"/>
      <c r="AC97" s="1"/>
      <c r="AD97" s="1"/>
      <c r="AE97" s="1"/>
      <c r="AF97" s="1"/>
      <c r="AG97" s="1"/>
      <c r="AH97" s="1"/>
      <c r="AI97" s="1"/>
      <c r="AJ97" s="1"/>
    </row>
    <row r="98" spans="2:36" ht="17.25" customHeight="1" x14ac:dyDescent="0.25">
      <c r="H98" s="1"/>
    </row>
    <row r="99" spans="2:36" ht="17.25" customHeight="1" x14ac:dyDescent="0.25">
      <c r="B99" s="54" t="s">
        <v>79</v>
      </c>
      <c r="C99" s="76"/>
      <c r="D99" s="26" t="s">
        <v>75</v>
      </c>
      <c r="E99" s="27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127">
        <f>(Z13-Z15+Z17-Z19)+(Z32-Z34+Z36-Z38)+(Z51-Z53+Z55-Z57)+(-Z156-Z159)+0.1*W77</f>
        <v>0</v>
      </c>
      <c r="X99" s="127"/>
      <c r="Y99" s="28"/>
      <c r="Z99" s="93"/>
    </row>
    <row r="100" spans="2:36" ht="17.25" customHeight="1" x14ac:dyDescent="0.25">
      <c r="B100" s="54" t="s">
        <v>78</v>
      </c>
      <c r="C100" s="76"/>
      <c r="D100" s="26" t="s">
        <v>75</v>
      </c>
      <c r="E100" s="27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127"/>
      <c r="U100" s="28"/>
      <c r="V100" s="28"/>
      <c r="W100" s="127">
        <f>W99/(1+D118)^(W7+1-E7)</f>
        <v>0</v>
      </c>
      <c r="X100" s="127"/>
      <c r="Y100" s="28"/>
      <c r="Z100" s="93"/>
    </row>
    <row r="101" spans="2:36" ht="17.25" customHeight="1" x14ac:dyDescent="0.25">
      <c r="H101" s="1"/>
      <c r="AB101" s="139" t="s">
        <v>83</v>
      </c>
      <c r="AC101" s="140">
        <f>SUM(E11:J11,E15:J15,E19:J19,E21:J21,E23:J23,E25:J25,E27:J27)</f>
        <v>0</v>
      </c>
      <c r="AD101" s="141" t="s">
        <v>84</v>
      </c>
    </row>
    <row r="102" spans="2:36" ht="17.25" customHeight="1" x14ac:dyDescent="0.25">
      <c r="B102" s="54" t="s">
        <v>80</v>
      </c>
      <c r="C102" s="76"/>
      <c r="D102" s="26" t="s">
        <v>75</v>
      </c>
      <c r="E102" s="27"/>
      <c r="F102" s="28"/>
      <c r="G102" s="28"/>
      <c r="H102" s="28"/>
      <c r="I102" s="28"/>
      <c r="J102" s="28"/>
      <c r="K102" s="28"/>
      <c r="L102" s="28"/>
      <c r="M102" s="28"/>
      <c r="N102" s="129"/>
      <c r="O102" s="129"/>
      <c r="P102" s="28"/>
      <c r="Q102" s="28"/>
      <c r="R102" s="28"/>
      <c r="S102" s="28"/>
      <c r="T102" s="163"/>
      <c r="U102" s="159"/>
      <c r="V102" s="159"/>
      <c r="W102" s="159"/>
      <c r="X102" s="159"/>
      <c r="Y102" s="159"/>
      <c r="Z102" s="190">
        <f>W94+W100</f>
        <v>0</v>
      </c>
      <c r="AB102" s="139" t="s">
        <v>82</v>
      </c>
      <c r="AC102" s="140">
        <f>SUM(E30:J30,E34:J34,E38:J38,E40:J40,E42:J42,E44:J44,E46:J46)</f>
        <v>0</v>
      </c>
      <c r="AD102" s="141" t="s">
        <v>84</v>
      </c>
    </row>
    <row r="103" spans="2:36" ht="17.25" customHeight="1" x14ac:dyDescent="0.25">
      <c r="H103" s="1"/>
      <c r="M103" s="131"/>
      <c r="N103" s="130"/>
      <c r="AB103" s="139" t="s">
        <v>86</v>
      </c>
      <c r="AC103" s="140">
        <f>AC101+AC102</f>
        <v>0</v>
      </c>
      <c r="AD103" s="141" t="s">
        <v>84</v>
      </c>
    </row>
    <row r="104" spans="2:36" x14ac:dyDescent="0.25">
      <c r="B104" s="33" t="s">
        <v>6</v>
      </c>
      <c r="C104" s="55"/>
      <c r="D104" s="34"/>
      <c r="E104" s="34"/>
      <c r="F104" s="34"/>
      <c r="G104" s="34"/>
      <c r="H104" s="34"/>
      <c r="I104" s="34"/>
      <c r="J104" s="34"/>
      <c r="K104" s="34"/>
      <c r="L104" s="35"/>
      <c r="M104" s="35"/>
      <c r="N104" s="35"/>
      <c r="O104" s="35"/>
      <c r="P104" s="35"/>
      <c r="Q104" s="35"/>
      <c r="R104" s="35"/>
      <c r="S104" s="35"/>
      <c r="T104" s="35"/>
      <c r="U104" s="1"/>
      <c r="V104" s="1"/>
      <c r="W104" s="1"/>
      <c r="X104" s="1"/>
      <c r="Y104" s="1"/>
    </row>
    <row r="105" spans="2:36" x14ac:dyDescent="0.25">
      <c r="B105" s="36"/>
      <c r="C105" s="1"/>
      <c r="D105" s="22"/>
      <c r="E105" s="19"/>
      <c r="F105" s="20"/>
      <c r="G105" s="20"/>
      <c r="H105" s="20"/>
      <c r="I105" s="20"/>
      <c r="J105" s="20"/>
      <c r="K105" s="20"/>
      <c r="L105" s="37"/>
      <c r="M105" s="37"/>
      <c r="N105" s="37"/>
      <c r="O105" s="37"/>
      <c r="P105" s="37"/>
      <c r="Q105" s="37"/>
      <c r="R105" s="37"/>
      <c r="S105" s="37"/>
      <c r="T105" s="37"/>
      <c r="U105" s="20"/>
      <c r="V105" s="20"/>
      <c r="W105" s="20"/>
      <c r="X105" s="20"/>
      <c r="Y105" s="20"/>
    </row>
    <row r="106" spans="2:36" x14ac:dyDescent="0.25">
      <c r="B106" s="48" t="s">
        <v>5</v>
      </c>
      <c r="C106" s="3"/>
      <c r="D106" s="32" t="s">
        <v>20</v>
      </c>
      <c r="E106" s="88"/>
      <c r="F106" s="88"/>
      <c r="G106" s="88"/>
      <c r="H106" s="150"/>
      <c r="I106" s="106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160"/>
      <c r="V106" s="160"/>
      <c r="W106" s="160"/>
      <c r="X106" s="160"/>
      <c r="Y106" s="160"/>
      <c r="Z106" s="2"/>
      <c r="AC106" s="1"/>
      <c r="AD106" s="1"/>
      <c r="AE106" s="1"/>
      <c r="AF106" s="1"/>
      <c r="AG106" s="1"/>
      <c r="AH106" s="1"/>
      <c r="AI106" s="1"/>
      <c r="AJ106" s="1"/>
    </row>
    <row r="107" spans="2:36" s="79" customFormat="1" x14ac:dyDescent="0.25">
      <c r="B107" s="48" t="s">
        <v>4</v>
      </c>
      <c r="C107" s="86"/>
      <c r="D107" s="87" t="s">
        <v>20</v>
      </c>
      <c r="E107" s="88"/>
      <c r="F107" s="88"/>
      <c r="G107" s="88"/>
      <c r="H107" s="150"/>
      <c r="I107" s="106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160"/>
      <c r="V107" s="160"/>
      <c r="W107" s="160"/>
      <c r="X107" s="160"/>
      <c r="Y107" s="160"/>
      <c r="Z107" s="89"/>
      <c r="AC107" s="80"/>
      <c r="AD107" s="80"/>
      <c r="AE107" s="80"/>
      <c r="AF107" s="80"/>
      <c r="AG107" s="80"/>
      <c r="AH107" s="80"/>
      <c r="AI107" s="80"/>
      <c r="AJ107" s="80"/>
    </row>
    <row r="108" spans="2:36" s="79" customFormat="1" x14ac:dyDescent="0.25">
      <c r="B108" s="48" t="s">
        <v>18</v>
      </c>
      <c r="C108" s="86"/>
      <c r="D108" s="87" t="s">
        <v>20</v>
      </c>
      <c r="E108" s="88"/>
      <c r="F108" s="88"/>
      <c r="G108" s="88"/>
      <c r="H108" s="150"/>
      <c r="I108" s="106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160"/>
      <c r="V108" s="160"/>
      <c r="W108" s="160"/>
      <c r="X108" s="160"/>
      <c r="Y108" s="160"/>
      <c r="Z108" s="89"/>
      <c r="AC108" s="80"/>
      <c r="AD108" s="80"/>
      <c r="AE108" s="80"/>
      <c r="AF108" s="80"/>
      <c r="AG108" s="80"/>
      <c r="AH108" s="80"/>
      <c r="AI108" s="80"/>
      <c r="AJ108" s="80"/>
    </row>
    <row r="109" spans="2:36" x14ac:dyDescent="0.25">
      <c r="B109" s="48" t="s">
        <v>19</v>
      </c>
      <c r="C109" s="3"/>
      <c r="D109" s="32" t="s">
        <v>20</v>
      </c>
      <c r="E109" s="88"/>
      <c r="F109" s="88"/>
      <c r="G109" s="88"/>
      <c r="H109" s="150"/>
      <c r="I109" s="106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160"/>
      <c r="V109" s="160"/>
      <c r="W109" s="160"/>
      <c r="X109" s="160"/>
      <c r="Y109" s="160"/>
      <c r="Z109" s="2"/>
      <c r="AC109" s="1"/>
      <c r="AD109" s="1"/>
      <c r="AE109" s="1"/>
      <c r="AF109" s="1"/>
      <c r="AG109" s="1"/>
      <c r="AH109" s="1"/>
      <c r="AI109" s="1"/>
      <c r="AJ109" s="1"/>
    </row>
    <row r="110" spans="2:36" x14ac:dyDescent="0.25">
      <c r="B110" s="48" t="s">
        <v>3</v>
      </c>
      <c r="C110" s="3"/>
      <c r="D110" s="32" t="s">
        <v>20</v>
      </c>
      <c r="E110" s="88"/>
      <c r="F110" s="88"/>
      <c r="G110" s="88"/>
      <c r="H110" s="150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60"/>
      <c r="V110" s="160"/>
      <c r="W110" s="160"/>
      <c r="X110" s="160"/>
      <c r="Y110" s="160"/>
      <c r="Z110" s="2"/>
      <c r="AC110" s="1"/>
      <c r="AD110" s="1"/>
      <c r="AE110" s="1"/>
      <c r="AF110" s="1"/>
      <c r="AG110" s="1"/>
      <c r="AH110" s="1"/>
      <c r="AI110" s="1"/>
      <c r="AJ110" s="1"/>
    </row>
    <row r="111" spans="2:36" x14ac:dyDescent="0.25">
      <c r="B111" s="48" t="s">
        <v>2</v>
      </c>
      <c r="C111" s="3"/>
      <c r="D111" s="32" t="s">
        <v>20</v>
      </c>
      <c r="E111" s="88"/>
      <c r="F111" s="88"/>
      <c r="G111" s="88"/>
      <c r="H111" s="150"/>
      <c r="I111" s="106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160"/>
      <c r="V111" s="160"/>
      <c r="W111" s="160"/>
      <c r="X111" s="160"/>
      <c r="Y111" s="160"/>
      <c r="Z111" s="2"/>
      <c r="AC111" s="1"/>
      <c r="AD111" s="1"/>
      <c r="AE111" s="1"/>
      <c r="AF111" s="1"/>
      <c r="AG111" s="1"/>
      <c r="AH111" s="1"/>
      <c r="AI111" s="1"/>
      <c r="AJ111" s="1"/>
    </row>
    <row r="112" spans="2:36" x14ac:dyDescent="0.25">
      <c r="B112" s="49" t="s">
        <v>1</v>
      </c>
      <c r="C112" s="56"/>
      <c r="D112" s="32" t="s">
        <v>20</v>
      </c>
      <c r="E112" s="88"/>
      <c r="F112" s="88"/>
      <c r="G112" s="88"/>
      <c r="H112" s="150"/>
      <c r="I112" s="106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160"/>
      <c r="V112" s="160"/>
      <c r="W112" s="160"/>
      <c r="X112" s="160"/>
      <c r="Y112" s="160"/>
      <c r="Z112" s="2"/>
      <c r="AC112" s="1"/>
      <c r="AD112" s="1"/>
      <c r="AE112" s="1"/>
      <c r="AF112" s="1"/>
      <c r="AG112" s="1"/>
      <c r="AH112" s="1"/>
      <c r="AI112" s="1"/>
      <c r="AJ112" s="1"/>
    </row>
    <row r="113" spans="2:36" x14ac:dyDescent="0.25">
      <c r="B113" s="36"/>
      <c r="C113" s="1"/>
      <c r="D113" s="1"/>
      <c r="E113" s="1"/>
      <c r="F113" s="21"/>
      <c r="G113" s="21"/>
      <c r="H113" s="21"/>
      <c r="I113" s="21"/>
      <c r="J113" s="21"/>
      <c r="K113" s="21"/>
      <c r="L113" s="38"/>
      <c r="M113" s="38"/>
      <c r="N113" s="38"/>
      <c r="O113" s="38"/>
      <c r="P113" s="38"/>
      <c r="Q113" s="38"/>
      <c r="R113" s="38"/>
      <c r="S113" s="38"/>
      <c r="T113" s="38"/>
      <c r="U113" s="21"/>
      <c r="V113" s="21"/>
      <c r="W113" s="21"/>
      <c r="X113" s="21"/>
      <c r="Y113" s="21"/>
    </row>
    <row r="114" spans="2:36" x14ac:dyDescent="0.25">
      <c r="B114" s="50" t="s">
        <v>65</v>
      </c>
      <c r="C114" s="57"/>
      <c r="D114" s="1"/>
      <c r="E114" s="3"/>
      <c r="F114" s="1"/>
      <c r="G114" s="1"/>
      <c r="H114" s="1"/>
      <c r="I114" s="1"/>
      <c r="J114" s="1"/>
      <c r="K114" s="1"/>
      <c r="L114" s="39"/>
      <c r="M114" s="39"/>
      <c r="N114" s="39"/>
      <c r="O114" s="39"/>
      <c r="P114" s="39"/>
      <c r="Q114" s="39"/>
      <c r="R114" s="39"/>
      <c r="S114" s="39"/>
      <c r="T114" s="39"/>
      <c r="U114" s="1"/>
      <c r="V114" s="1"/>
      <c r="W114" s="1"/>
      <c r="X114" s="1"/>
      <c r="Y114" s="1"/>
    </row>
    <row r="115" spans="2:36" x14ac:dyDescent="0.25">
      <c r="B115" s="36" t="s">
        <v>24</v>
      </c>
      <c r="C115" s="57"/>
      <c r="D115" s="64"/>
      <c r="E115" s="3" t="s">
        <v>0</v>
      </c>
      <c r="F115" s="1"/>
      <c r="G115" s="1"/>
      <c r="H115" s="1"/>
      <c r="I115" s="1"/>
      <c r="J115" s="1"/>
      <c r="K115" s="1"/>
      <c r="L115" s="39"/>
      <c r="M115" s="39"/>
      <c r="N115" s="39"/>
      <c r="O115" s="39"/>
      <c r="P115" s="39"/>
      <c r="Q115" s="39"/>
      <c r="R115" s="39"/>
      <c r="S115" s="39"/>
      <c r="T115" s="39"/>
      <c r="U115" s="1"/>
      <c r="V115" s="1"/>
      <c r="W115" s="1"/>
      <c r="X115" s="1"/>
      <c r="Y115" s="1"/>
    </row>
    <row r="116" spans="2:36" x14ac:dyDescent="0.25">
      <c r="B116" s="50" t="s">
        <v>54</v>
      </c>
      <c r="C116" s="57"/>
      <c r="D116" s="64"/>
      <c r="E116" s="3" t="s">
        <v>0</v>
      </c>
      <c r="F116" s="1"/>
      <c r="G116" s="1"/>
      <c r="H116" s="1"/>
      <c r="I116" s="1"/>
      <c r="J116" s="1"/>
      <c r="K116" s="1"/>
      <c r="L116" s="39"/>
      <c r="M116" s="39"/>
      <c r="N116" s="39"/>
      <c r="O116" s="39"/>
      <c r="P116" s="39"/>
      <c r="Q116" s="39"/>
      <c r="R116" s="39"/>
      <c r="S116" s="39"/>
      <c r="T116" s="39"/>
      <c r="U116" s="1"/>
      <c r="V116" s="1"/>
      <c r="W116" s="1"/>
      <c r="X116" s="1"/>
      <c r="Y116" s="1"/>
    </row>
    <row r="117" spans="2:36" x14ac:dyDescent="0.25">
      <c r="B117" s="50" t="s">
        <v>90</v>
      </c>
      <c r="C117" s="57"/>
      <c r="D117" s="64"/>
      <c r="E117" s="175">
        <v>0</v>
      </c>
      <c r="F117" s="175">
        <v>0</v>
      </c>
      <c r="G117" s="175">
        <v>0</v>
      </c>
      <c r="H117" s="175">
        <v>0</v>
      </c>
      <c r="I117" s="175">
        <v>0</v>
      </c>
      <c r="J117" s="175">
        <v>0</v>
      </c>
      <c r="K117" s="175">
        <v>0</v>
      </c>
      <c r="L117" s="175">
        <v>0</v>
      </c>
      <c r="M117" s="175">
        <v>0</v>
      </c>
      <c r="N117" s="175">
        <v>0</v>
      </c>
      <c r="O117" s="175">
        <v>0</v>
      </c>
      <c r="P117" s="175">
        <v>0</v>
      </c>
      <c r="Q117" s="175">
        <v>0</v>
      </c>
      <c r="R117" s="175">
        <v>0</v>
      </c>
      <c r="S117" s="175">
        <v>0</v>
      </c>
      <c r="T117" s="175">
        <v>0</v>
      </c>
      <c r="U117" s="175">
        <v>0</v>
      </c>
      <c r="V117" s="175">
        <v>0.28000000000000003</v>
      </c>
      <c r="W117" s="175">
        <v>0.28000000000000003</v>
      </c>
      <c r="X117" s="175"/>
      <c r="Y117" s="175">
        <v>0.28000000000000003</v>
      </c>
    </row>
    <row r="118" spans="2:36" x14ac:dyDescent="0.25">
      <c r="B118" s="40" t="s">
        <v>52</v>
      </c>
      <c r="C118" s="58"/>
      <c r="D118" s="161">
        <v>0</v>
      </c>
      <c r="E118" s="65" t="s">
        <v>20</v>
      </c>
      <c r="F118" s="41"/>
      <c r="G118" s="41"/>
      <c r="H118" s="41"/>
      <c r="I118" s="41"/>
      <c r="J118" s="41"/>
      <c r="K118" s="41"/>
      <c r="L118" s="42"/>
      <c r="M118" s="42"/>
      <c r="N118" s="42"/>
      <c r="O118" s="42"/>
      <c r="P118" s="42"/>
      <c r="Q118" s="42"/>
      <c r="R118" s="42"/>
      <c r="S118" s="42"/>
      <c r="T118" s="42"/>
      <c r="U118" s="1"/>
      <c r="V118" s="1"/>
      <c r="W118" s="1"/>
      <c r="X118" s="1"/>
      <c r="Y118" s="1"/>
    </row>
    <row r="119" spans="2:36" x14ac:dyDescent="0.25">
      <c r="H119" s="1"/>
    </row>
    <row r="120" spans="2:36" x14ac:dyDescent="0.25">
      <c r="H120" s="1"/>
    </row>
    <row r="121" spans="2:36" x14ac:dyDescent="0.25">
      <c r="B121" s="62" t="s">
        <v>5</v>
      </c>
      <c r="C121" s="62"/>
      <c r="D121" s="57" t="s">
        <v>40</v>
      </c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122"/>
      <c r="S121" s="57"/>
      <c r="T121" s="57"/>
      <c r="U121" s="57"/>
      <c r="V121" s="57"/>
      <c r="W121" s="57"/>
      <c r="X121" s="57"/>
      <c r="Y121" s="57"/>
      <c r="Z121" s="57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2:36" x14ac:dyDescent="0.25">
      <c r="B122" s="62" t="s">
        <v>55</v>
      </c>
      <c r="C122" s="62"/>
      <c r="D122" s="57" t="s">
        <v>63</v>
      </c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122"/>
      <c r="S122" s="57"/>
      <c r="T122" s="57"/>
      <c r="U122" s="57"/>
      <c r="V122" s="57"/>
      <c r="W122" s="57"/>
      <c r="X122" s="57"/>
      <c r="Y122" s="57"/>
      <c r="Z122" s="57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2:36" s="79" customFormat="1" x14ac:dyDescent="0.25">
      <c r="B123" s="90" t="s">
        <v>51</v>
      </c>
      <c r="C123" s="90"/>
      <c r="D123" s="80" t="s">
        <v>69</v>
      </c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</row>
    <row r="124" spans="2:36" s="79" customFormat="1" x14ac:dyDescent="0.25">
      <c r="B124" s="90" t="s">
        <v>18</v>
      </c>
      <c r="C124" s="90"/>
      <c r="D124" s="91" t="s">
        <v>70</v>
      </c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</row>
    <row r="125" spans="2:36" s="79" customFormat="1" x14ac:dyDescent="0.25">
      <c r="B125" s="90" t="s">
        <v>19</v>
      </c>
      <c r="C125" s="90"/>
      <c r="D125" s="91" t="s">
        <v>68</v>
      </c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</row>
    <row r="126" spans="2:36" x14ac:dyDescent="0.25">
      <c r="B126" s="62" t="s">
        <v>50</v>
      </c>
      <c r="C126" s="62"/>
      <c r="D126" s="57" t="s">
        <v>64</v>
      </c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2:36" x14ac:dyDescent="0.25">
      <c r="B127" s="62" t="s">
        <v>1</v>
      </c>
      <c r="C127" s="62"/>
      <c r="D127" s="57" t="s">
        <v>12</v>
      </c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2:36" x14ac:dyDescent="0.25">
      <c r="B128" s="62" t="s">
        <v>32</v>
      </c>
      <c r="C128" s="62"/>
      <c r="D128" s="63" t="s">
        <v>41</v>
      </c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2:36" x14ac:dyDescent="0.25">
      <c r="B129" s="62" t="s">
        <v>49</v>
      </c>
      <c r="C129" s="62"/>
      <c r="D129" s="63" t="s">
        <v>43</v>
      </c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2:36" x14ac:dyDescent="0.25">
      <c r="B130" s="62" t="s">
        <v>13</v>
      </c>
      <c r="C130" s="62"/>
      <c r="D130" s="57" t="s">
        <v>42</v>
      </c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2:36" x14ac:dyDescent="0.25">
      <c r="B131" s="56" t="s">
        <v>47</v>
      </c>
      <c r="C131" s="56"/>
      <c r="D131" s="63" t="s">
        <v>53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2:36" x14ac:dyDescent="0.25">
      <c r="B132" s="59"/>
      <c r="C132" s="5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2:36" x14ac:dyDescent="0.25">
      <c r="B133" s="61"/>
      <c r="C133" s="61"/>
      <c r="D133" s="24"/>
      <c r="E133" s="24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2:36" x14ac:dyDescent="0.25">
      <c r="B134" s="2"/>
      <c r="C134" s="2"/>
      <c r="D134" s="13" t="s">
        <v>9</v>
      </c>
      <c r="E134" s="15">
        <v>2017</v>
      </c>
      <c r="F134" s="15">
        <v>2018</v>
      </c>
      <c r="G134" s="15">
        <v>2019</v>
      </c>
      <c r="H134" s="102">
        <v>2020</v>
      </c>
      <c r="I134" s="15">
        <v>2021</v>
      </c>
      <c r="J134" s="15">
        <v>2022</v>
      </c>
      <c r="K134" s="15">
        <v>2023</v>
      </c>
      <c r="L134" s="15">
        <v>2024</v>
      </c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4" t="s">
        <v>8</v>
      </c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2:36" ht="4.5" customHeight="1" x14ac:dyDescent="0.25">
      <c r="B135" s="2"/>
      <c r="C135" s="2"/>
      <c r="D135" s="6"/>
      <c r="E135" s="92"/>
      <c r="F135" s="92"/>
      <c r="G135" s="92"/>
      <c r="H135" s="103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</row>
    <row r="136" spans="2:36" x14ac:dyDescent="0.25">
      <c r="B136" s="72" t="s">
        <v>66</v>
      </c>
      <c r="C136" s="73"/>
      <c r="D136" s="74"/>
      <c r="E136" s="74"/>
      <c r="F136" s="74"/>
      <c r="G136" s="74"/>
      <c r="H136" s="10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5"/>
    </row>
    <row r="137" spans="2:36" ht="4.5" customHeight="1" x14ac:dyDescent="0.25">
      <c r="B137" s="2"/>
      <c r="C137" s="2"/>
      <c r="D137" s="6"/>
      <c r="E137" s="92"/>
      <c r="F137" s="92"/>
      <c r="G137" s="92"/>
      <c r="H137" s="103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</row>
    <row r="138" spans="2:36" x14ac:dyDescent="0.25">
      <c r="B138" s="30" t="s">
        <v>44</v>
      </c>
      <c r="C138" s="30"/>
      <c r="D138" s="13" t="s">
        <v>7</v>
      </c>
      <c r="E138" s="100">
        <f t="shared" ref="E138:T138" si="19">E11+E30</f>
        <v>0</v>
      </c>
      <c r="F138" s="100">
        <f t="shared" si="19"/>
        <v>0</v>
      </c>
      <c r="G138" s="100">
        <f t="shared" si="19"/>
        <v>0</v>
      </c>
      <c r="H138" s="105">
        <f t="shared" si="19"/>
        <v>0</v>
      </c>
      <c r="I138" s="100">
        <f t="shared" si="19"/>
        <v>0</v>
      </c>
      <c r="J138" s="100">
        <f t="shared" si="19"/>
        <v>0</v>
      </c>
      <c r="K138" s="100">
        <f t="shared" si="19"/>
        <v>0</v>
      </c>
      <c r="L138" s="100">
        <f t="shared" si="19"/>
        <v>0</v>
      </c>
      <c r="M138" s="100">
        <f t="shared" si="19"/>
        <v>0</v>
      </c>
      <c r="N138" s="100">
        <f t="shared" si="19"/>
        <v>0</v>
      </c>
      <c r="O138" s="100">
        <f t="shared" si="19"/>
        <v>0</v>
      </c>
      <c r="P138" s="100">
        <f t="shared" si="19"/>
        <v>0</v>
      </c>
      <c r="Q138" s="100">
        <f t="shared" si="19"/>
        <v>0</v>
      </c>
      <c r="R138" s="100">
        <f t="shared" si="19"/>
        <v>0</v>
      </c>
      <c r="S138" s="100">
        <f t="shared" si="19"/>
        <v>0</v>
      </c>
      <c r="T138" s="100">
        <f t="shared" si="19"/>
        <v>0</v>
      </c>
      <c r="U138" s="100"/>
      <c r="V138" s="100"/>
      <c r="W138" s="100"/>
      <c r="X138" s="100"/>
      <c r="Y138" s="100"/>
      <c r="Z138" s="93">
        <f>SUM(E138:T138)</f>
        <v>0</v>
      </c>
    </row>
    <row r="139" spans="2:36" ht="4.5" customHeight="1" x14ac:dyDescent="0.25">
      <c r="B139" s="2"/>
      <c r="C139" s="2"/>
      <c r="D139" s="6"/>
      <c r="E139" s="92"/>
      <c r="F139" s="92"/>
      <c r="G139" s="92"/>
      <c r="H139" s="103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3"/>
    </row>
    <row r="140" spans="2:36" x14ac:dyDescent="0.25">
      <c r="B140" s="23" t="s">
        <v>33</v>
      </c>
      <c r="C140" s="23"/>
      <c r="D140" s="13" t="s">
        <v>7</v>
      </c>
      <c r="E140" s="100">
        <f t="shared" ref="E140:T140" si="20">E15+E34</f>
        <v>0</v>
      </c>
      <c r="F140" s="100">
        <f t="shared" si="20"/>
        <v>0</v>
      </c>
      <c r="G140" s="100">
        <f t="shared" si="20"/>
        <v>0</v>
      </c>
      <c r="H140" s="105">
        <f t="shared" si="20"/>
        <v>0</v>
      </c>
      <c r="I140" s="100">
        <f t="shared" si="20"/>
        <v>0</v>
      </c>
      <c r="J140" s="100">
        <f t="shared" si="20"/>
        <v>0</v>
      </c>
      <c r="K140" s="100">
        <f t="shared" si="20"/>
        <v>0</v>
      </c>
      <c r="L140" s="100">
        <f t="shared" si="20"/>
        <v>0</v>
      </c>
      <c r="M140" s="100">
        <f t="shared" si="20"/>
        <v>0</v>
      </c>
      <c r="N140" s="100">
        <f t="shared" si="20"/>
        <v>0</v>
      </c>
      <c r="O140" s="100">
        <f t="shared" si="20"/>
        <v>0</v>
      </c>
      <c r="P140" s="100">
        <f t="shared" si="20"/>
        <v>0</v>
      </c>
      <c r="Q140" s="100">
        <f t="shared" si="20"/>
        <v>0</v>
      </c>
      <c r="R140" s="100">
        <f t="shared" si="20"/>
        <v>0</v>
      </c>
      <c r="S140" s="100">
        <f t="shared" si="20"/>
        <v>0</v>
      </c>
      <c r="T140" s="100">
        <f t="shared" si="20"/>
        <v>0</v>
      </c>
      <c r="U140" s="100"/>
      <c r="V140" s="100"/>
      <c r="W140" s="100"/>
      <c r="X140" s="100"/>
      <c r="Y140" s="100"/>
      <c r="Z140" s="93">
        <f>SUM(E140:T140)</f>
        <v>0</v>
      </c>
    </row>
    <row r="141" spans="2:36" ht="4.5" customHeight="1" x14ac:dyDescent="0.25">
      <c r="B141" s="2"/>
      <c r="C141" s="2"/>
      <c r="D141" s="6"/>
      <c r="E141" s="92"/>
      <c r="F141" s="92"/>
      <c r="G141" s="92"/>
      <c r="H141" s="103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</row>
    <row r="142" spans="2:36" x14ac:dyDescent="0.25">
      <c r="B142" s="23" t="s">
        <v>34</v>
      </c>
      <c r="C142" s="23"/>
      <c r="D142" s="13" t="s">
        <v>7</v>
      </c>
      <c r="E142" s="100">
        <f t="shared" ref="E142:T142" si="21">E19+E38</f>
        <v>0</v>
      </c>
      <c r="F142" s="100">
        <f t="shared" si="21"/>
        <v>0</v>
      </c>
      <c r="G142" s="100">
        <f t="shared" si="21"/>
        <v>0</v>
      </c>
      <c r="H142" s="105">
        <f t="shared" si="21"/>
        <v>0</v>
      </c>
      <c r="I142" s="100">
        <f t="shared" si="21"/>
        <v>0</v>
      </c>
      <c r="J142" s="100">
        <f t="shared" si="21"/>
        <v>0</v>
      </c>
      <c r="K142" s="100">
        <f t="shared" si="21"/>
        <v>0</v>
      </c>
      <c r="L142" s="100">
        <f t="shared" si="21"/>
        <v>0</v>
      </c>
      <c r="M142" s="100">
        <f t="shared" si="21"/>
        <v>0</v>
      </c>
      <c r="N142" s="100">
        <f t="shared" si="21"/>
        <v>0</v>
      </c>
      <c r="O142" s="100">
        <f t="shared" si="21"/>
        <v>0</v>
      </c>
      <c r="P142" s="100">
        <f t="shared" si="21"/>
        <v>0</v>
      </c>
      <c r="Q142" s="100">
        <f t="shared" si="21"/>
        <v>0</v>
      </c>
      <c r="R142" s="100">
        <f t="shared" si="21"/>
        <v>0</v>
      </c>
      <c r="S142" s="100">
        <f t="shared" si="21"/>
        <v>0</v>
      </c>
      <c r="T142" s="100">
        <f t="shared" si="21"/>
        <v>0</v>
      </c>
      <c r="U142" s="100"/>
      <c r="V142" s="100"/>
      <c r="W142" s="100"/>
      <c r="X142" s="100"/>
      <c r="Y142" s="100"/>
      <c r="Z142" s="93">
        <f>SUM(E142:L142)</f>
        <v>0</v>
      </c>
    </row>
    <row r="143" spans="2:36" ht="4.5" customHeight="1" x14ac:dyDescent="0.25">
      <c r="B143" s="2"/>
      <c r="C143" s="2"/>
      <c r="D143" s="6"/>
      <c r="E143" s="92"/>
      <c r="F143" s="92"/>
      <c r="G143" s="92"/>
      <c r="H143" s="103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</row>
    <row r="144" spans="2:36" x14ac:dyDescent="0.25">
      <c r="B144" s="30" t="s">
        <v>35</v>
      </c>
      <c r="C144" s="29"/>
      <c r="D144" s="13" t="s">
        <v>7</v>
      </c>
      <c r="E144" s="100">
        <f t="shared" ref="E144:T144" si="22">E21+E40</f>
        <v>0</v>
      </c>
      <c r="F144" s="100">
        <f t="shared" si="22"/>
        <v>0</v>
      </c>
      <c r="G144" s="100">
        <f t="shared" si="22"/>
        <v>0</v>
      </c>
      <c r="H144" s="105">
        <f t="shared" si="22"/>
        <v>0</v>
      </c>
      <c r="I144" s="100">
        <f t="shared" si="22"/>
        <v>0</v>
      </c>
      <c r="J144" s="100">
        <f t="shared" si="22"/>
        <v>0</v>
      </c>
      <c r="K144" s="100">
        <f t="shared" si="22"/>
        <v>0</v>
      </c>
      <c r="L144" s="100">
        <f t="shared" si="22"/>
        <v>0</v>
      </c>
      <c r="M144" s="100">
        <f t="shared" si="22"/>
        <v>0</v>
      </c>
      <c r="N144" s="100">
        <f t="shared" si="22"/>
        <v>0</v>
      </c>
      <c r="O144" s="100">
        <f t="shared" si="22"/>
        <v>0</v>
      </c>
      <c r="P144" s="100">
        <f t="shared" si="22"/>
        <v>0</v>
      </c>
      <c r="Q144" s="100">
        <f t="shared" si="22"/>
        <v>0</v>
      </c>
      <c r="R144" s="100">
        <f t="shared" si="22"/>
        <v>0</v>
      </c>
      <c r="S144" s="100">
        <f t="shared" si="22"/>
        <v>0</v>
      </c>
      <c r="T144" s="100">
        <f t="shared" si="22"/>
        <v>0</v>
      </c>
      <c r="U144" s="100"/>
      <c r="V144" s="100"/>
      <c r="W144" s="100"/>
      <c r="X144" s="100"/>
      <c r="Y144" s="100"/>
      <c r="Z144" s="93">
        <f>SUM(E144:T144)</f>
        <v>0</v>
      </c>
    </row>
    <row r="145" spans="2:35" ht="4.5" customHeight="1" x14ac:dyDescent="0.25">
      <c r="B145" s="2"/>
      <c r="C145" s="2"/>
      <c r="D145" s="6"/>
      <c r="E145" s="92"/>
      <c r="F145" s="92"/>
      <c r="G145" s="92"/>
      <c r="H145" s="103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3"/>
    </row>
    <row r="146" spans="2:35" x14ac:dyDescent="0.25">
      <c r="B146" s="30" t="s">
        <v>36</v>
      </c>
      <c r="C146" s="29"/>
      <c r="D146" s="13" t="s">
        <v>7</v>
      </c>
      <c r="E146" s="100">
        <f t="shared" ref="E146:T146" si="23">E23+E42</f>
        <v>0</v>
      </c>
      <c r="F146" s="100">
        <f t="shared" si="23"/>
        <v>0</v>
      </c>
      <c r="G146" s="100">
        <f t="shared" si="23"/>
        <v>0</v>
      </c>
      <c r="H146" s="105">
        <f t="shared" si="23"/>
        <v>0</v>
      </c>
      <c r="I146" s="100">
        <f t="shared" si="23"/>
        <v>0</v>
      </c>
      <c r="J146" s="100">
        <f t="shared" si="23"/>
        <v>0</v>
      </c>
      <c r="K146" s="100">
        <f t="shared" si="23"/>
        <v>0</v>
      </c>
      <c r="L146" s="100">
        <f t="shared" si="23"/>
        <v>0</v>
      </c>
      <c r="M146" s="100">
        <f t="shared" si="23"/>
        <v>0</v>
      </c>
      <c r="N146" s="100">
        <f t="shared" si="23"/>
        <v>0</v>
      </c>
      <c r="O146" s="100">
        <f t="shared" si="23"/>
        <v>0</v>
      </c>
      <c r="P146" s="100">
        <f t="shared" si="23"/>
        <v>0</v>
      </c>
      <c r="Q146" s="100">
        <f t="shared" si="23"/>
        <v>0</v>
      </c>
      <c r="R146" s="100">
        <f t="shared" si="23"/>
        <v>0</v>
      </c>
      <c r="S146" s="100">
        <f t="shared" si="23"/>
        <v>0</v>
      </c>
      <c r="T146" s="100">
        <f t="shared" si="23"/>
        <v>0</v>
      </c>
      <c r="U146" s="100"/>
      <c r="V146" s="100"/>
      <c r="W146" s="100"/>
      <c r="X146" s="100"/>
      <c r="Y146" s="100"/>
      <c r="Z146" s="93">
        <f>SUM(E146:L146)</f>
        <v>0</v>
      </c>
    </row>
    <row r="147" spans="2:35" ht="4.5" customHeight="1" x14ac:dyDescent="0.25">
      <c r="B147" s="2"/>
      <c r="C147" s="2"/>
      <c r="D147" s="6"/>
      <c r="E147" s="92"/>
      <c r="F147" s="92"/>
      <c r="G147" s="92"/>
      <c r="H147" s="103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3"/>
    </row>
    <row r="148" spans="2:35" x14ac:dyDescent="0.25">
      <c r="B148" s="30" t="s">
        <v>39</v>
      </c>
      <c r="C148" s="29"/>
      <c r="D148" s="13" t="s">
        <v>7</v>
      </c>
      <c r="E148" s="100">
        <f t="shared" ref="E148:T148" si="24">E25+E44</f>
        <v>0</v>
      </c>
      <c r="F148" s="100">
        <f t="shared" si="24"/>
        <v>0</v>
      </c>
      <c r="G148" s="100">
        <f t="shared" si="24"/>
        <v>0</v>
      </c>
      <c r="H148" s="105">
        <f t="shared" si="24"/>
        <v>0</v>
      </c>
      <c r="I148" s="100">
        <f t="shared" si="24"/>
        <v>0</v>
      </c>
      <c r="J148" s="100">
        <f t="shared" si="24"/>
        <v>0</v>
      </c>
      <c r="K148" s="100">
        <f t="shared" si="24"/>
        <v>0</v>
      </c>
      <c r="L148" s="100">
        <f t="shared" si="24"/>
        <v>0</v>
      </c>
      <c r="M148" s="100">
        <f t="shared" si="24"/>
        <v>0</v>
      </c>
      <c r="N148" s="100">
        <f t="shared" si="24"/>
        <v>0</v>
      </c>
      <c r="O148" s="100">
        <f t="shared" si="24"/>
        <v>0</v>
      </c>
      <c r="P148" s="100">
        <f t="shared" si="24"/>
        <v>0</v>
      </c>
      <c r="Q148" s="100">
        <f t="shared" si="24"/>
        <v>0</v>
      </c>
      <c r="R148" s="100">
        <f t="shared" si="24"/>
        <v>0</v>
      </c>
      <c r="S148" s="100">
        <f t="shared" si="24"/>
        <v>0</v>
      </c>
      <c r="T148" s="100">
        <f t="shared" si="24"/>
        <v>0</v>
      </c>
      <c r="U148" s="100"/>
      <c r="V148" s="100"/>
      <c r="W148" s="100"/>
      <c r="X148" s="100"/>
      <c r="Y148" s="100"/>
      <c r="Z148" s="93">
        <f>SUM(E148:T148)</f>
        <v>0</v>
      </c>
    </row>
    <row r="149" spans="2:35" ht="4.5" customHeight="1" x14ac:dyDescent="0.25">
      <c r="B149" s="2"/>
      <c r="C149" s="2"/>
      <c r="D149" s="6"/>
      <c r="E149" s="92"/>
      <c r="F149" s="92"/>
      <c r="G149" s="92"/>
      <c r="H149" s="103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</row>
    <row r="150" spans="2:35" x14ac:dyDescent="0.25">
      <c r="B150" s="30" t="s">
        <v>5</v>
      </c>
      <c r="C150" s="29"/>
      <c r="D150" s="13" t="s">
        <v>7</v>
      </c>
      <c r="E150" s="100">
        <f t="shared" ref="E150:T150" si="25">E27+E46</f>
        <v>0</v>
      </c>
      <c r="F150" s="100">
        <f t="shared" si="25"/>
        <v>0</v>
      </c>
      <c r="G150" s="100">
        <f t="shared" si="25"/>
        <v>0</v>
      </c>
      <c r="H150" s="105">
        <f t="shared" si="25"/>
        <v>0</v>
      </c>
      <c r="I150" s="100">
        <f t="shared" si="25"/>
        <v>0</v>
      </c>
      <c r="J150" s="100">
        <f t="shared" si="25"/>
        <v>0</v>
      </c>
      <c r="K150" s="100">
        <f t="shared" si="25"/>
        <v>0</v>
      </c>
      <c r="L150" s="100">
        <f t="shared" si="25"/>
        <v>0</v>
      </c>
      <c r="M150" s="100">
        <f t="shared" si="25"/>
        <v>0</v>
      </c>
      <c r="N150" s="100">
        <f t="shared" si="25"/>
        <v>0</v>
      </c>
      <c r="O150" s="100">
        <f t="shared" si="25"/>
        <v>0</v>
      </c>
      <c r="P150" s="100">
        <f t="shared" si="25"/>
        <v>0</v>
      </c>
      <c r="Q150" s="100">
        <f t="shared" si="25"/>
        <v>0</v>
      </c>
      <c r="R150" s="100">
        <f t="shared" si="25"/>
        <v>0</v>
      </c>
      <c r="S150" s="100">
        <f t="shared" si="25"/>
        <v>0</v>
      </c>
      <c r="T150" s="100">
        <f t="shared" si="25"/>
        <v>0</v>
      </c>
      <c r="U150" s="100"/>
      <c r="V150" s="100"/>
      <c r="W150" s="100"/>
      <c r="X150" s="100"/>
      <c r="Y150" s="100"/>
      <c r="Z150" s="93">
        <f>SUM(E150:L150)</f>
        <v>0</v>
      </c>
    </row>
    <row r="151" spans="2:35" ht="4.5" customHeight="1" x14ac:dyDescent="0.25"/>
    <row r="155" spans="2:35" ht="18.75" x14ac:dyDescent="0.25">
      <c r="B155" s="2"/>
      <c r="C155" s="2"/>
      <c r="D155" s="13" t="s">
        <v>9</v>
      </c>
      <c r="E155" s="132">
        <v>2019</v>
      </c>
      <c r="F155" s="132">
        <v>2020</v>
      </c>
      <c r="G155" s="132">
        <v>2021</v>
      </c>
      <c r="H155" s="132">
        <v>2022</v>
      </c>
      <c r="I155" s="132">
        <v>2023</v>
      </c>
      <c r="J155" s="132">
        <v>2024</v>
      </c>
      <c r="K155" s="15">
        <v>2025</v>
      </c>
      <c r="L155" s="15">
        <v>2026</v>
      </c>
      <c r="M155" s="15">
        <v>2027</v>
      </c>
      <c r="N155" s="15">
        <v>2028</v>
      </c>
      <c r="O155" s="15">
        <v>2029</v>
      </c>
      <c r="P155" s="15">
        <v>2030</v>
      </c>
      <c r="Q155" s="15">
        <v>2031</v>
      </c>
      <c r="R155" s="15">
        <v>2032</v>
      </c>
      <c r="S155" s="15">
        <v>2033</v>
      </c>
      <c r="T155" s="15">
        <v>2034</v>
      </c>
      <c r="U155" s="15">
        <v>2035</v>
      </c>
      <c r="V155" s="15">
        <v>2036</v>
      </c>
      <c r="W155" s="15">
        <v>2037</v>
      </c>
      <c r="X155" s="15"/>
      <c r="Y155" s="15">
        <v>2038</v>
      </c>
      <c r="Z155" s="14" t="s">
        <v>8</v>
      </c>
      <c r="AC155" s="66" t="s">
        <v>67</v>
      </c>
      <c r="AF155" s="7"/>
      <c r="AG155" s="7"/>
      <c r="AH155" s="1"/>
      <c r="AI155" s="1"/>
    </row>
    <row r="156" spans="2:35" x14ac:dyDescent="0.25">
      <c r="B156" t="s">
        <v>91</v>
      </c>
      <c r="E156" s="164">
        <f t="shared" ref="E156:W156" si="26">+E88</f>
        <v>0</v>
      </c>
      <c r="F156" s="164">
        <f t="shared" si="26"/>
        <v>0</v>
      </c>
      <c r="G156" s="164">
        <f t="shared" si="26"/>
        <v>0</v>
      </c>
      <c r="H156" s="164">
        <f t="shared" si="26"/>
        <v>0</v>
      </c>
      <c r="I156" s="164">
        <f t="shared" si="26"/>
        <v>0</v>
      </c>
      <c r="J156" s="164">
        <f t="shared" si="26"/>
        <v>0</v>
      </c>
      <c r="K156" s="164">
        <f t="shared" si="26"/>
        <v>0</v>
      </c>
      <c r="L156" s="164">
        <f t="shared" si="26"/>
        <v>0</v>
      </c>
      <c r="M156" s="164">
        <f t="shared" si="26"/>
        <v>0</v>
      </c>
      <c r="N156" s="164">
        <f t="shared" si="26"/>
        <v>0</v>
      </c>
      <c r="O156" s="164">
        <f t="shared" si="26"/>
        <v>0</v>
      </c>
      <c r="P156" s="164">
        <f t="shared" si="26"/>
        <v>0</v>
      </c>
      <c r="Q156" s="164">
        <f t="shared" si="26"/>
        <v>0</v>
      </c>
      <c r="R156" s="164">
        <f t="shared" si="26"/>
        <v>0</v>
      </c>
      <c r="S156" s="164">
        <f t="shared" si="26"/>
        <v>0</v>
      </c>
      <c r="T156" s="164">
        <f t="shared" si="26"/>
        <v>0</v>
      </c>
      <c r="U156" s="164">
        <f t="shared" si="26"/>
        <v>0</v>
      </c>
      <c r="V156" s="164">
        <f t="shared" si="26"/>
        <v>0</v>
      </c>
      <c r="W156" s="164">
        <f t="shared" si="26"/>
        <v>0</v>
      </c>
      <c r="X156" s="164"/>
      <c r="Y156" s="164"/>
      <c r="Z156" s="164">
        <f>SUM(E156:Y156)</f>
        <v>0</v>
      </c>
    </row>
    <row r="157" spans="2:35" x14ac:dyDescent="0.25">
      <c r="B157" t="s">
        <v>92</v>
      </c>
      <c r="E157" s="164">
        <f>+E156</f>
        <v>0</v>
      </c>
      <c r="F157" s="164">
        <f>+F156+E157</f>
        <v>0</v>
      </c>
      <c r="G157" s="164">
        <f t="shared" ref="G157:W157" si="27">+G156+F157</f>
        <v>0</v>
      </c>
      <c r="H157" s="164">
        <f t="shared" si="27"/>
        <v>0</v>
      </c>
      <c r="I157" s="164">
        <f t="shared" si="27"/>
        <v>0</v>
      </c>
      <c r="J157" s="164">
        <f t="shared" si="27"/>
        <v>0</v>
      </c>
      <c r="K157" s="164">
        <f t="shared" si="27"/>
        <v>0</v>
      </c>
      <c r="L157" s="164">
        <f t="shared" si="27"/>
        <v>0</v>
      </c>
      <c r="M157" s="164">
        <f t="shared" si="27"/>
        <v>0</v>
      </c>
      <c r="N157" s="164">
        <f t="shared" si="27"/>
        <v>0</v>
      </c>
      <c r="O157" s="164">
        <f t="shared" si="27"/>
        <v>0</v>
      </c>
      <c r="P157" s="164">
        <f t="shared" si="27"/>
        <v>0</v>
      </c>
      <c r="Q157" s="164">
        <f t="shared" si="27"/>
        <v>0</v>
      </c>
      <c r="R157" s="164">
        <f t="shared" si="27"/>
        <v>0</v>
      </c>
      <c r="S157" s="164">
        <f t="shared" si="27"/>
        <v>0</v>
      </c>
      <c r="T157" s="164">
        <f t="shared" si="27"/>
        <v>0</v>
      </c>
      <c r="U157" s="164">
        <f t="shared" si="27"/>
        <v>0</v>
      </c>
      <c r="V157" s="164">
        <f t="shared" si="27"/>
        <v>0</v>
      </c>
      <c r="W157" s="164">
        <f t="shared" si="27"/>
        <v>0</v>
      </c>
      <c r="X157" s="164"/>
      <c r="Y157" s="164"/>
      <c r="Z157" s="164"/>
    </row>
    <row r="158" spans="2:35" x14ac:dyDescent="0.25">
      <c r="B158" t="s">
        <v>93</v>
      </c>
      <c r="E158" s="164">
        <f>+E157</f>
        <v>0</v>
      </c>
      <c r="F158" s="164">
        <f>+E158+F156</f>
        <v>0</v>
      </c>
      <c r="G158" s="164">
        <f t="shared" ref="G158:O158" si="28">+F158+G156</f>
        <v>0</v>
      </c>
      <c r="H158" s="164">
        <f t="shared" si="28"/>
        <v>0</v>
      </c>
      <c r="I158" s="164">
        <f t="shared" si="28"/>
        <v>0</v>
      </c>
      <c r="J158" s="164">
        <f t="shared" si="28"/>
        <v>0</v>
      </c>
      <c r="K158" s="164">
        <f t="shared" si="28"/>
        <v>0</v>
      </c>
      <c r="L158" s="164">
        <f t="shared" si="28"/>
        <v>0</v>
      </c>
      <c r="M158" s="164">
        <f t="shared" si="28"/>
        <v>0</v>
      </c>
      <c r="N158" s="164">
        <f t="shared" si="28"/>
        <v>0</v>
      </c>
      <c r="O158" s="164">
        <f t="shared" si="28"/>
        <v>0</v>
      </c>
      <c r="P158" s="164">
        <f>+P157-E157</f>
        <v>0</v>
      </c>
      <c r="Q158" s="164">
        <f t="shared" ref="Q158:W158" si="29">+Q157-F157</f>
        <v>0</v>
      </c>
      <c r="R158" s="164">
        <f t="shared" si="29"/>
        <v>0</v>
      </c>
      <c r="S158" s="164">
        <f t="shared" si="29"/>
        <v>0</v>
      </c>
      <c r="T158" s="164">
        <f t="shared" si="29"/>
        <v>0</v>
      </c>
      <c r="U158" s="164">
        <f t="shared" si="29"/>
        <v>0</v>
      </c>
      <c r="V158" s="164">
        <f t="shared" si="29"/>
        <v>0</v>
      </c>
      <c r="W158" s="164">
        <f t="shared" si="29"/>
        <v>0</v>
      </c>
      <c r="X158" s="164"/>
      <c r="Y158" s="164"/>
      <c r="Z158" s="164"/>
    </row>
    <row r="159" spans="2:35" x14ac:dyDescent="0.25">
      <c r="B159" t="s">
        <v>94</v>
      </c>
      <c r="D159">
        <v>10</v>
      </c>
      <c r="F159" s="162">
        <f>-E158/$D$159</f>
        <v>0</v>
      </c>
      <c r="G159" s="162">
        <f t="shared" ref="G159:W159" si="30">-F158/$D$159</f>
        <v>0</v>
      </c>
      <c r="H159" s="162">
        <f t="shared" si="30"/>
        <v>0</v>
      </c>
      <c r="I159" s="162">
        <f t="shared" si="30"/>
        <v>0</v>
      </c>
      <c r="J159" s="162">
        <f t="shared" si="30"/>
        <v>0</v>
      </c>
      <c r="K159" s="162">
        <f t="shared" si="30"/>
        <v>0</v>
      </c>
      <c r="L159" s="162">
        <f t="shared" si="30"/>
        <v>0</v>
      </c>
      <c r="M159" s="162">
        <f t="shared" si="30"/>
        <v>0</v>
      </c>
      <c r="N159" s="162">
        <f t="shared" si="30"/>
        <v>0</v>
      </c>
      <c r="O159" s="162">
        <f t="shared" si="30"/>
        <v>0</v>
      </c>
      <c r="P159" s="162">
        <f t="shared" si="30"/>
        <v>0</v>
      </c>
      <c r="Q159" s="162">
        <f t="shared" si="30"/>
        <v>0</v>
      </c>
      <c r="R159" s="162">
        <f t="shared" si="30"/>
        <v>0</v>
      </c>
      <c r="S159" s="162">
        <f t="shared" si="30"/>
        <v>0</v>
      </c>
      <c r="T159" s="162">
        <f t="shared" si="30"/>
        <v>0</v>
      </c>
      <c r="U159" s="162">
        <f t="shared" si="30"/>
        <v>0</v>
      </c>
      <c r="V159" s="162">
        <f t="shared" si="30"/>
        <v>0</v>
      </c>
      <c r="W159" s="162">
        <f t="shared" si="30"/>
        <v>0</v>
      </c>
      <c r="X159" s="162"/>
      <c r="Y159" s="162"/>
      <c r="Z159" s="164">
        <f t="shared" ref="Z159:Z168" si="31">SUM(E159:Y159)</f>
        <v>0</v>
      </c>
    </row>
    <row r="160" spans="2:35" x14ac:dyDescent="0.25">
      <c r="Z160" s="164"/>
    </row>
    <row r="161" spans="2:26" x14ac:dyDescent="0.25">
      <c r="B161" t="s">
        <v>97</v>
      </c>
      <c r="E161" s="164">
        <f>+E86</f>
        <v>0</v>
      </c>
      <c r="F161" s="164">
        <f t="shared" ref="F161:W161" si="32">+F86</f>
        <v>0</v>
      </c>
      <c r="G161" s="164">
        <f t="shared" si="32"/>
        <v>0</v>
      </c>
      <c r="H161" s="164">
        <f t="shared" si="32"/>
        <v>0</v>
      </c>
      <c r="I161" s="164">
        <f t="shared" si="32"/>
        <v>0</v>
      </c>
      <c r="J161" s="164">
        <f t="shared" si="32"/>
        <v>0</v>
      </c>
      <c r="K161" s="164">
        <f t="shared" si="32"/>
        <v>0</v>
      </c>
      <c r="L161" s="164">
        <f t="shared" si="32"/>
        <v>0</v>
      </c>
      <c r="M161" s="164">
        <f t="shared" si="32"/>
        <v>0</v>
      </c>
      <c r="N161" s="164">
        <f t="shared" si="32"/>
        <v>0</v>
      </c>
      <c r="O161" s="164">
        <f t="shared" si="32"/>
        <v>0</v>
      </c>
      <c r="P161" s="164">
        <f t="shared" si="32"/>
        <v>0</v>
      </c>
      <c r="Q161" s="164">
        <f t="shared" si="32"/>
        <v>0</v>
      </c>
      <c r="R161" s="164">
        <f t="shared" si="32"/>
        <v>0</v>
      </c>
      <c r="S161" s="164">
        <f t="shared" si="32"/>
        <v>0</v>
      </c>
      <c r="T161" s="164">
        <f t="shared" si="32"/>
        <v>0</v>
      </c>
      <c r="U161" s="164">
        <f t="shared" si="32"/>
        <v>0</v>
      </c>
      <c r="V161" s="164">
        <f t="shared" si="32"/>
        <v>0</v>
      </c>
      <c r="W161" s="164">
        <f t="shared" si="32"/>
        <v>0</v>
      </c>
      <c r="X161" s="164"/>
      <c r="Z161" s="164">
        <f t="shared" si="31"/>
        <v>0</v>
      </c>
    </row>
    <row r="162" spans="2:26" x14ac:dyDescent="0.25">
      <c r="B162" t="s">
        <v>65</v>
      </c>
      <c r="E162" s="164">
        <f>+E15+E19+E34+E38+E53+E57+E89</f>
        <v>0</v>
      </c>
      <c r="F162" s="164">
        <f t="shared" ref="F162:W162" si="33">+F15+F19+F34+F38+F53+F57+F89</f>
        <v>0</v>
      </c>
      <c r="G162" s="164">
        <f t="shared" si="33"/>
        <v>0</v>
      </c>
      <c r="H162" s="164">
        <f t="shared" si="33"/>
        <v>0</v>
      </c>
      <c r="I162" s="164">
        <f t="shared" si="33"/>
        <v>0</v>
      </c>
      <c r="J162" s="164">
        <f t="shared" si="33"/>
        <v>0</v>
      </c>
      <c r="K162" s="164">
        <f t="shared" si="33"/>
        <v>0</v>
      </c>
      <c r="L162" s="164">
        <f t="shared" si="33"/>
        <v>0</v>
      </c>
      <c r="M162" s="164">
        <f t="shared" si="33"/>
        <v>0</v>
      </c>
      <c r="N162" s="164">
        <f t="shared" si="33"/>
        <v>0</v>
      </c>
      <c r="O162" s="164">
        <f t="shared" si="33"/>
        <v>0</v>
      </c>
      <c r="P162" s="164">
        <f t="shared" si="33"/>
        <v>0</v>
      </c>
      <c r="Q162" s="164">
        <f t="shared" si="33"/>
        <v>0</v>
      </c>
      <c r="R162" s="164">
        <f t="shared" si="33"/>
        <v>0</v>
      </c>
      <c r="S162" s="164">
        <f t="shared" si="33"/>
        <v>0</v>
      </c>
      <c r="T162" s="164">
        <f t="shared" si="33"/>
        <v>0</v>
      </c>
      <c r="U162" s="164">
        <f t="shared" si="33"/>
        <v>0</v>
      </c>
      <c r="V162" s="164">
        <f t="shared" si="33"/>
        <v>0</v>
      </c>
      <c r="W162" s="164">
        <f t="shared" si="33"/>
        <v>0</v>
      </c>
      <c r="X162" s="164"/>
      <c r="Z162" s="164">
        <f t="shared" si="31"/>
        <v>0</v>
      </c>
    </row>
    <row r="163" spans="2:26" x14ac:dyDescent="0.25">
      <c r="B163" t="s">
        <v>98</v>
      </c>
      <c r="E163" s="164">
        <f>-E13-E17-E32-E36-E51-E55+E88</f>
        <v>0</v>
      </c>
      <c r="F163" s="164">
        <f t="shared" ref="F163:W163" si="34">-F13-F17-F32-F36-F51-F55+F88</f>
        <v>0</v>
      </c>
      <c r="G163" s="164">
        <f t="shared" si="34"/>
        <v>0</v>
      </c>
      <c r="H163" s="164">
        <f t="shared" si="34"/>
        <v>0</v>
      </c>
      <c r="I163" s="164">
        <f t="shared" si="34"/>
        <v>0</v>
      </c>
      <c r="J163" s="164">
        <f t="shared" si="34"/>
        <v>0</v>
      </c>
      <c r="K163" s="164">
        <f t="shared" si="34"/>
        <v>0</v>
      </c>
      <c r="L163" s="164">
        <f t="shared" si="34"/>
        <v>0</v>
      </c>
      <c r="M163" s="164">
        <f t="shared" si="34"/>
        <v>0</v>
      </c>
      <c r="N163" s="164">
        <f t="shared" si="34"/>
        <v>0</v>
      </c>
      <c r="O163" s="164">
        <f t="shared" si="34"/>
        <v>0</v>
      </c>
      <c r="P163" s="164">
        <f t="shared" si="34"/>
        <v>0</v>
      </c>
      <c r="Q163" s="164">
        <f t="shared" si="34"/>
        <v>0</v>
      </c>
      <c r="R163" s="164">
        <f t="shared" si="34"/>
        <v>0</v>
      </c>
      <c r="S163" s="164">
        <f t="shared" si="34"/>
        <v>0</v>
      </c>
      <c r="T163" s="164">
        <f t="shared" si="34"/>
        <v>0</v>
      </c>
      <c r="U163" s="164">
        <f t="shared" si="34"/>
        <v>0</v>
      </c>
      <c r="V163" s="164">
        <f t="shared" si="34"/>
        <v>0</v>
      </c>
      <c r="W163" s="164">
        <f t="shared" si="34"/>
        <v>0</v>
      </c>
      <c r="X163" s="164"/>
      <c r="Z163" s="164">
        <f t="shared" si="31"/>
        <v>0</v>
      </c>
    </row>
    <row r="164" spans="2:26" x14ac:dyDescent="0.25">
      <c r="B164" t="s">
        <v>99</v>
      </c>
      <c r="E164" s="164">
        <f>+E90</f>
        <v>0</v>
      </c>
      <c r="F164" s="164">
        <f t="shared" ref="F164:W164" si="35">+F90</f>
        <v>0</v>
      </c>
      <c r="G164" s="164">
        <f t="shared" si="35"/>
        <v>0</v>
      </c>
      <c r="H164" s="164">
        <f t="shared" si="35"/>
        <v>0</v>
      </c>
      <c r="I164" s="164">
        <f t="shared" si="35"/>
        <v>0</v>
      </c>
      <c r="J164" s="164">
        <f t="shared" si="35"/>
        <v>0</v>
      </c>
      <c r="K164" s="164">
        <f t="shared" si="35"/>
        <v>0</v>
      </c>
      <c r="L164" s="164">
        <f t="shared" si="35"/>
        <v>0</v>
      </c>
      <c r="M164" s="164">
        <f t="shared" si="35"/>
        <v>0</v>
      </c>
      <c r="N164" s="164">
        <f t="shared" si="35"/>
        <v>0</v>
      </c>
      <c r="O164" s="164">
        <f t="shared" si="35"/>
        <v>0</v>
      </c>
      <c r="P164" s="164">
        <f t="shared" si="35"/>
        <v>0</v>
      </c>
      <c r="Q164" s="164">
        <f t="shared" si="35"/>
        <v>0</v>
      </c>
      <c r="R164" s="164">
        <f t="shared" si="35"/>
        <v>0</v>
      </c>
      <c r="S164" s="164">
        <f t="shared" si="35"/>
        <v>0</v>
      </c>
      <c r="T164" s="164">
        <f t="shared" si="35"/>
        <v>0</v>
      </c>
      <c r="U164" s="164">
        <f t="shared" si="35"/>
        <v>0</v>
      </c>
      <c r="V164" s="164">
        <f t="shared" si="35"/>
        <v>0</v>
      </c>
      <c r="W164" s="164">
        <f t="shared" si="35"/>
        <v>0</v>
      </c>
      <c r="X164" s="164"/>
      <c r="Z164" s="164">
        <f t="shared" si="31"/>
        <v>0</v>
      </c>
    </row>
    <row r="165" spans="2:26" x14ac:dyDescent="0.25">
      <c r="B165" t="s">
        <v>100</v>
      </c>
      <c r="E165" s="164">
        <f>E79</f>
        <v>0</v>
      </c>
      <c r="F165" s="164">
        <f t="shared" ref="F165:W165" si="36">F79</f>
        <v>0</v>
      </c>
      <c r="G165" s="164">
        <f t="shared" si="36"/>
        <v>0</v>
      </c>
      <c r="H165" s="164">
        <f t="shared" si="36"/>
        <v>0</v>
      </c>
      <c r="I165" s="164">
        <f t="shared" si="36"/>
        <v>0</v>
      </c>
      <c r="J165" s="164">
        <f t="shared" si="36"/>
        <v>0</v>
      </c>
      <c r="K165" s="164">
        <f t="shared" si="36"/>
        <v>0</v>
      </c>
      <c r="L165" s="164">
        <f t="shared" si="36"/>
        <v>0</v>
      </c>
      <c r="M165" s="164">
        <f t="shared" si="36"/>
        <v>0</v>
      </c>
      <c r="N165" s="164">
        <f t="shared" si="36"/>
        <v>0</v>
      </c>
      <c r="O165" s="164">
        <f t="shared" si="36"/>
        <v>0</v>
      </c>
      <c r="P165" s="164">
        <f t="shared" si="36"/>
        <v>0</v>
      </c>
      <c r="Q165" s="164">
        <f t="shared" si="36"/>
        <v>0</v>
      </c>
      <c r="R165" s="164">
        <f t="shared" si="36"/>
        <v>0</v>
      </c>
      <c r="S165" s="164">
        <f t="shared" si="36"/>
        <v>0</v>
      </c>
      <c r="T165" s="164">
        <f t="shared" si="36"/>
        <v>0</v>
      </c>
      <c r="U165" s="164">
        <f t="shared" si="36"/>
        <v>0</v>
      </c>
      <c r="V165" s="164">
        <f t="shared" si="36"/>
        <v>0</v>
      </c>
      <c r="W165" s="164">
        <f t="shared" si="36"/>
        <v>0</v>
      </c>
      <c r="X165" s="164"/>
      <c r="Z165" s="164">
        <f t="shared" si="31"/>
        <v>0</v>
      </c>
    </row>
    <row r="166" spans="2:26" x14ac:dyDescent="0.25">
      <c r="B166" s="30" t="s">
        <v>101</v>
      </c>
      <c r="C166" s="29"/>
      <c r="D166" s="13"/>
      <c r="E166" s="108">
        <f>SUM(E161:E165)</f>
        <v>0</v>
      </c>
      <c r="F166" s="108">
        <f t="shared" ref="F166:W166" si="37">SUM(F161:F165)</f>
        <v>0</v>
      </c>
      <c r="G166" s="108">
        <f t="shared" si="37"/>
        <v>0</v>
      </c>
      <c r="H166" s="193">
        <f t="shared" si="37"/>
        <v>0</v>
      </c>
      <c r="I166" s="108">
        <f t="shared" si="37"/>
        <v>0</v>
      </c>
      <c r="J166" s="108">
        <f t="shared" si="37"/>
        <v>0</v>
      </c>
      <c r="K166" s="108">
        <f t="shared" si="37"/>
        <v>0</v>
      </c>
      <c r="L166" s="108">
        <f t="shared" si="37"/>
        <v>0</v>
      </c>
      <c r="M166" s="108">
        <f t="shared" si="37"/>
        <v>0</v>
      </c>
      <c r="N166" s="108">
        <f t="shared" si="37"/>
        <v>0</v>
      </c>
      <c r="O166" s="108">
        <f t="shared" si="37"/>
        <v>0</v>
      </c>
      <c r="P166" s="108">
        <f t="shared" si="37"/>
        <v>0</v>
      </c>
      <c r="Q166" s="108">
        <f t="shared" si="37"/>
        <v>0</v>
      </c>
      <c r="R166" s="108">
        <f t="shared" si="37"/>
        <v>0</v>
      </c>
      <c r="S166" s="108">
        <f t="shared" si="37"/>
        <v>0</v>
      </c>
      <c r="T166" s="108">
        <f t="shared" si="37"/>
        <v>0</v>
      </c>
      <c r="U166" s="108">
        <f t="shared" si="37"/>
        <v>0</v>
      </c>
      <c r="V166" s="108">
        <f t="shared" si="37"/>
        <v>0</v>
      </c>
      <c r="W166" s="108">
        <f t="shared" si="37"/>
        <v>0</v>
      </c>
      <c r="X166" s="108"/>
      <c r="Y166" s="108"/>
      <c r="Z166" s="164">
        <f t="shared" si="31"/>
        <v>0</v>
      </c>
    </row>
    <row r="167" spans="2:26" x14ac:dyDescent="0.25">
      <c r="B167" s="191" t="s">
        <v>102</v>
      </c>
      <c r="C167" s="191"/>
      <c r="D167" s="191"/>
      <c r="E167" s="192">
        <f>+E166-E92</f>
        <v>0</v>
      </c>
      <c r="F167" s="192">
        <f t="shared" ref="F167:W167" si="38">+F166-F92</f>
        <v>0</v>
      </c>
      <c r="G167" s="192">
        <f t="shared" si="38"/>
        <v>0</v>
      </c>
      <c r="H167" s="192">
        <f t="shared" si="38"/>
        <v>0</v>
      </c>
      <c r="I167" s="192">
        <f t="shared" si="38"/>
        <v>0</v>
      </c>
      <c r="J167" s="192">
        <f t="shared" si="38"/>
        <v>0</v>
      </c>
      <c r="K167" s="192">
        <f t="shared" si="38"/>
        <v>0</v>
      </c>
      <c r="L167" s="192">
        <f t="shared" si="38"/>
        <v>0</v>
      </c>
      <c r="M167" s="192">
        <f t="shared" si="38"/>
        <v>0</v>
      </c>
      <c r="N167" s="192">
        <f t="shared" si="38"/>
        <v>0</v>
      </c>
      <c r="O167" s="192">
        <f t="shared" si="38"/>
        <v>0</v>
      </c>
      <c r="P167" s="192">
        <f t="shared" si="38"/>
        <v>0</v>
      </c>
      <c r="Q167" s="192">
        <f t="shared" si="38"/>
        <v>0</v>
      </c>
      <c r="R167" s="192">
        <f t="shared" si="38"/>
        <v>0</v>
      </c>
      <c r="S167" s="192">
        <f t="shared" si="38"/>
        <v>0</v>
      </c>
      <c r="T167" s="192">
        <f t="shared" si="38"/>
        <v>0</v>
      </c>
      <c r="U167" s="192">
        <f t="shared" si="38"/>
        <v>0</v>
      </c>
      <c r="V167" s="192">
        <f t="shared" si="38"/>
        <v>0</v>
      </c>
      <c r="W167" s="192">
        <f t="shared" si="38"/>
        <v>0</v>
      </c>
      <c r="X167" s="192"/>
      <c r="Z167" s="164">
        <f t="shared" si="31"/>
        <v>0</v>
      </c>
    </row>
    <row r="168" spans="2:26" x14ac:dyDescent="0.25">
      <c r="B168" s="191" t="s">
        <v>103</v>
      </c>
      <c r="C168" s="191"/>
      <c r="D168" s="191"/>
      <c r="E168" s="192"/>
      <c r="F168" s="192">
        <f>+F167+E168</f>
        <v>0</v>
      </c>
      <c r="G168" s="192">
        <f t="shared" ref="G168:W168" si="39">+G167+F168</f>
        <v>0</v>
      </c>
      <c r="H168" s="192">
        <f t="shared" si="39"/>
        <v>0</v>
      </c>
      <c r="I168" s="192">
        <f t="shared" si="39"/>
        <v>0</v>
      </c>
      <c r="J168" s="192">
        <f t="shared" si="39"/>
        <v>0</v>
      </c>
      <c r="K168" s="192">
        <f t="shared" si="39"/>
        <v>0</v>
      </c>
      <c r="L168" s="192">
        <f t="shared" si="39"/>
        <v>0</v>
      </c>
      <c r="M168" s="192">
        <f t="shared" si="39"/>
        <v>0</v>
      </c>
      <c r="N168" s="192">
        <f t="shared" si="39"/>
        <v>0</v>
      </c>
      <c r="O168" s="192">
        <f t="shared" si="39"/>
        <v>0</v>
      </c>
      <c r="P168" s="192">
        <f t="shared" si="39"/>
        <v>0</v>
      </c>
      <c r="Q168" s="192">
        <f t="shared" si="39"/>
        <v>0</v>
      </c>
      <c r="R168" s="192">
        <f t="shared" si="39"/>
        <v>0</v>
      </c>
      <c r="S168" s="192">
        <f t="shared" si="39"/>
        <v>0</v>
      </c>
      <c r="T168" s="192">
        <f t="shared" si="39"/>
        <v>0</v>
      </c>
      <c r="U168" s="192">
        <f t="shared" si="39"/>
        <v>0</v>
      </c>
      <c r="V168" s="192">
        <f t="shared" si="39"/>
        <v>0</v>
      </c>
      <c r="W168" s="192">
        <f t="shared" si="39"/>
        <v>0</v>
      </c>
      <c r="X168" s="192"/>
      <c r="Z168" s="164">
        <f t="shared" si="31"/>
        <v>0</v>
      </c>
    </row>
  </sheetData>
  <mergeCells count="1">
    <mergeCell ref="E6:H6"/>
  </mergeCells>
  <conditionalFormatting sqref="E17:T17">
    <cfRule type="expression" dxfId="116" priority="117">
      <formula>E17=""</formula>
    </cfRule>
  </conditionalFormatting>
  <conditionalFormatting sqref="B3:B5">
    <cfRule type="expression" dxfId="115" priority="116">
      <formula>OR($B$5="",$B$5="Project X")</formula>
    </cfRule>
  </conditionalFormatting>
  <conditionalFormatting sqref="E11:T11">
    <cfRule type="expression" dxfId="114" priority="115">
      <formula>E11=""</formula>
    </cfRule>
  </conditionalFormatting>
  <conditionalFormatting sqref="E13:T13">
    <cfRule type="expression" dxfId="113" priority="114">
      <formula>E13=""</formula>
    </cfRule>
  </conditionalFormatting>
  <conditionalFormatting sqref="E30:J30">
    <cfRule type="expression" dxfId="112" priority="113">
      <formula>E30=""</formula>
    </cfRule>
  </conditionalFormatting>
  <conditionalFormatting sqref="D115:D116 D118">
    <cfRule type="expression" dxfId="111" priority="111">
      <formula>D115=""</formula>
    </cfRule>
  </conditionalFormatting>
  <conditionalFormatting sqref="E106:Y112">
    <cfRule type="expression" dxfId="110" priority="112">
      <formula>E106=""</formula>
    </cfRule>
  </conditionalFormatting>
  <conditionalFormatting sqref="B1:C1">
    <cfRule type="expression" dxfId="109" priority="110">
      <formula>OR($B$5="",$B$5="Project X")</formula>
    </cfRule>
  </conditionalFormatting>
  <conditionalFormatting sqref="E148:Y148">
    <cfRule type="expression" dxfId="108" priority="109">
      <formula>E148=""</formula>
    </cfRule>
  </conditionalFormatting>
  <conditionalFormatting sqref="E138:Y138">
    <cfRule type="expression" dxfId="107" priority="108">
      <formula>E138=""</formula>
    </cfRule>
  </conditionalFormatting>
  <conditionalFormatting sqref="E144:Y144">
    <cfRule type="expression" dxfId="106" priority="107">
      <formula>E144=""</formula>
    </cfRule>
  </conditionalFormatting>
  <conditionalFormatting sqref="E146:Y146">
    <cfRule type="expression" dxfId="105" priority="106">
      <formula>E146=""</formula>
    </cfRule>
  </conditionalFormatting>
  <conditionalFormatting sqref="E140:Y140">
    <cfRule type="expression" dxfId="104" priority="105">
      <formula>E140=""</formula>
    </cfRule>
  </conditionalFormatting>
  <conditionalFormatting sqref="E142:Y142">
    <cfRule type="expression" dxfId="103" priority="104">
      <formula>E142=""</formula>
    </cfRule>
  </conditionalFormatting>
  <conditionalFormatting sqref="E150:Y150">
    <cfRule type="expression" dxfId="102" priority="103">
      <formula>E150=""</formula>
    </cfRule>
  </conditionalFormatting>
  <conditionalFormatting sqref="E21:T21">
    <cfRule type="expression" dxfId="101" priority="102">
      <formula>E21=""</formula>
    </cfRule>
  </conditionalFormatting>
  <conditionalFormatting sqref="E23:T23">
    <cfRule type="expression" dxfId="100" priority="101">
      <formula>E23=""</formula>
    </cfRule>
  </conditionalFormatting>
  <conditionalFormatting sqref="E32:J32">
    <cfRule type="expression" dxfId="99" priority="100">
      <formula>E32=""</formula>
    </cfRule>
  </conditionalFormatting>
  <conditionalFormatting sqref="E40:J40">
    <cfRule type="expression" dxfId="98" priority="99">
      <formula>E40=""</formula>
    </cfRule>
  </conditionalFormatting>
  <conditionalFormatting sqref="E42:J42">
    <cfRule type="expression" dxfId="97" priority="98">
      <formula>E42=""</formula>
    </cfRule>
  </conditionalFormatting>
  <conditionalFormatting sqref="E15:T15">
    <cfRule type="expression" dxfId="96" priority="97">
      <formula>E15=""</formula>
    </cfRule>
  </conditionalFormatting>
  <conditionalFormatting sqref="E19:T19">
    <cfRule type="expression" dxfId="95" priority="96">
      <formula>E19=""</formula>
    </cfRule>
  </conditionalFormatting>
  <conditionalFormatting sqref="E34:J34">
    <cfRule type="expression" dxfId="94" priority="95">
      <formula>E34=""</formula>
    </cfRule>
  </conditionalFormatting>
  <conditionalFormatting sqref="E36:J36">
    <cfRule type="expression" dxfId="93" priority="94">
      <formula>E36=""</formula>
    </cfRule>
  </conditionalFormatting>
  <conditionalFormatting sqref="E38:J38">
    <cfRule type="expression" dxfId="92" priority="93">
      <formula>E38=""</formula>
    </cfRule>
  </conditionalFormatting>
  <conditionalFormatting sqref="E25:T25">
    <cfRule type="expression" dxfId="91" priority="92">
      <formula>E25=""</formula>
    </cfRule>
  </conditionalFormatting>
  <conditionalFormatting sqref="E49:Y49">
    <cfRule type="expression" dxfId="90" priority="91">
      <formula>E49=""</formula>
    </cfRule>
  </conditionalFormatting>
  <conditionalFormatting sqref="E51:F51 I51:Y51">
    <cfRule type="expression" dxfId="89" priority="90">
      <formula>E51=""</formula>
    </cfRule>
  </conditionalFormatting>
  <conditionalFormatting sqref="E59:J59">
    <cfRule type="expression" dxfId="88" priority="89">
      <formula>E59=""</formula>
    </cfRule>
  </conditionalFormatting>
  <conditionalFormatting sqref="E61:X61">
    <cfRule type="expression" dxfId="87" priority="88">
      <formula>E61=""</formula>
    </cfRule>
  </conditionalFormatting>
  <conditionalFormatting sqref="E63:J63">
    <cfRule type="expression" dxfId="86" priority="87">
      <formula>E63=""</formula>
    </cfRule>
  </conditionalFormatting>
  <conditionalFormatting sqref="E53:Y53">
    <cfRule type="expression" dxfId="85" priority="86">
      <formula>E53=""</formula>
    </cfRule>
  </conditionalFormatting>
  <conditionalFormatting sqref="E55:F55 I55:Y55">
    <cfRule type="expression" dxfId="84" priority="85">
      <formula>E55=""</formula>
    </cfRule>
  </conditionalFormatting>
  <conditionalFormatting sqref="E57:Y57">
    <cfRule type="expression" dxfId="83" priority="84">
      <formula>E57=""</formula>
    </cfRule>
  </conditionalFormatting>
  <conditionalFormatting sqref="O63:X63">
    <cfRule type="expression" dxfId="82" priority="83">
      <formula>O63=""</formula>
    </cfRule>
  </conditionalFormatting>
  <conditionalFormatting sqref="E44:J44">
    <cfRule type="expression" dxfId="81" priority="82">
      <formula>E44=""</formula>
    </cfRule>
  </conditionalFormatting>
  <conditionalFormatting sqref="G51:H51">
    <cfRule type="expression" dxfId="80" priority="81">
      <formula>G51=""</formula>
    </cfRule>
  </conditionalFormatting>
  <conditionalFormatting sqref="G55:H55">
    <cfRule type="expression" dxfId="79" priority="80">
      <formula>G55=""</formula>
    </cfRule>
  </conditionalFormatting>
  <conditionalFormatting sqref="K59:X59">
    <cfRule type="expression" dxfId="78" priority="79">
      <formula>K59=""</formula>
    </cfRule>
  </conditionalFormatting>
  <conditionalFormatting sqref="K63:N63">
    <cfRule type="expression" dxfId="77" priority="78">
      <formula>K63=""</formula>
    </cfRule>
  </conditionalFormatting>
  <conditionalFormatting sqref="K30:T30">
    <cfRule type="expression" dxfId="76" priority="77">
      <formula>K30=""</formula>
    </cfRule>
  </conditionalFormatting>
  <conditionalFormatting sqref="K32:T32">
    <cfRule type="expression" dxfId="75" priority="76">
      <formula>K32=""</formula>
    </cfRule>
  </conditionalFormatting>
  <conditionalFormatting sqref="K34:T34">
    <cfRule type="expression" dxfId="74" priority="75">
      <formula>K34=""</formula>
    </cfRule>
  </conditionalFormatting>
  <conditionalFormatting sqref="K36:T36">
    <cfRule type="expression" dxfId="73" priority="74">
      <formula>K36=""</formula>
    </cfRule>
  </conditionalFormatting>
  <conditionalFormatting sqref="K38:T38">
    <cfRule type="expression" dxfId="72" priority="73">
      <formula>K38=""</formula>
    </cfRule>
  </conditionalFormatting>
  <conditionalFormatting sqref="K40:T40">
    <cfRule type="expression" dxfId="71" priority="72">
      <formula>K40=""</formula>
    </cfRule>
  </conditionalFormatting>
  <conditionalFormatting sqref="K42:T42">
    <cfRule type="expression" dxfId="70" priority="71">
      <formula>K42=""</formula>
    </cfRule>
  </conditionalFormatting>
  <conditionalFormatting sqref="K44:T44">
    <cfRule type="expression" dxfId="69" priority="70">
      <formula>K44=""</formula>
    </cfRule>
  </conditionalFormatting>
  <conditionalFormatting sqref="U17">
    <cfRule type="expression" dxfId="68" priority="69">
      <formula>U17=""</formula>
    </cfRule>
  </conditionalFormatting>
  <conditionalFormatting sqref="U11">
    <cfRule type="expression" dxfId="67" priority="68">
      <formula>U11=""</formula>
    </cfRule>
  </conditionalFormatting>
  <conditionalFormatting sqref="U13">
    <cfRule type="expression" dxfId="66" priority="67">
      <formula>U13=""</formula>
    </cfRule>
  </conditionalFormatting>
  <conditionalFormatting sqref="U21">
    <cfRule type="expression" dxfId="65" priority="66">
      <formula>U21=""</formula>
    </cfRule>
  </conditionalFormatting>
  <conditionalFormatting sqref="U23">
    <cfRule type="expression" dxfId="64" priority="65">
      <formula>U23=""</formula>
    </cfRule>
  </conditionalFormatting>
  <conditionalFormatting sqref="U15">
    <cfRule type="expression" dxfId="63" priority="64">
      <formula>U15=""</formula>
    </cfRule>
  </conditionalFormatting>
  <conditionalFormatting sqref="U19">
    <cfRule type="expression" dxfId="62" priority="63">
      <formula>U19=""</formula>
    </cfRule>
  </conditionalFormatting>
  <conditionalFormatting sqref="U25">
    <cfRule type="expression" dxfId="61" priority="62">
      <formula>U25=""</formula>
    </cfRule>
  </conditionalFormatting>
  <conditionalFormatting sqref="U30">
    <cfRule type="expression" dxfId="60" priority="61">
      <formula>U30=""</formula>
    </cfRule>
  </conditionalFormatting>
  <conditionalFormatting sqref="U32">
    <cfRule type="expression" dxfId="59" priority="60">
      <formula>U32=""</formula>
    </cfRule>
  </conditionalFormatting>
  <conditionalFormatting sqref="U34">
    <cfRule type="expression" dxfId="58" priority="59">
      <formula>U34=""</formula>
    </cfRule>
  </conditionalFormatting>
  <conditionalFormatting sqref="U36">
    <cfRule type="expression" dxfId="57" priority="58">
      <formula>U36=""</formula>
    </cfRule>
  </conditionalFormatting>
  <conditionalFormatting sqref="U38">
    <cfRule type="expression" dxfId="56" priority="57">
      <formula>U38=""</formula>
    </cfRule>
  </conditionalFormatting>
  <conditionalFormatting sqref="U40">
    <cfRule type="expression" dxfId="55" priority="56">
      <formula>U40=""</formula>
    </cfRule>
  </conditionalFormatting>
  <conditionalFormatting sqref="U42">
    <cfRule type="expression" dxfId="54" priority="55">
      <formula>U42=""</formula>
    </cfRule>
  </conditionalFormatting>
  <conditionalFormatting sqref="U44">
    <cfRule type="expression" dxfId="53" priority="54">
      <formula>U44=""</formula>
    </cfRule>
  </conditionalFormatting>
  <conditionalFormatting sqref="V17">
    <cfRule type="expression" dxfId="52" priority="53">
      <formula>V17=""</formula>
    </cfRule>
  </conditionalFormatting>
  <conditionalFormatting sqref="V11">
    <cfRule type="expression" dxfId="51" priority="52">
      <formula>V11=""</formula>
    </cfRule>
  </conditionalFormatting>
  <conditionalFormatting sqref="V13">
    <cfRule type="expression" dxfId="50" priority="51">
      <formula>V13=""</formula>
    </cfRule>
  </conditionalFormatting>
  <conditionalFormatting sqref="V21">
    <cfRule type="expression" dxfId="49" priority="50">
      <formula>V21=""</formula>
    </cfRule>
  </conditionalFormatting>
  <conditionalFormatting sqref="V23">
    <cfRule type="expression" dxfId="48" priority="49">
      <formula>V23=""</formula>
    </cfRule>
  </conditionalFormatting>
  <conditionalFormatting sqref="V15">
    <cfRule type="expression" dxfId="47" priority="48">
      <formula>V15=""</formula>
    </cfRule>
  </conditionalFormatting>
  <conditionalFormatting sqref="V19">
    <cfRule type="expression" dxfId="46" priority="47">
      <formula>V19=""</formula>
    </cfRule>
  </conditionalFormatting>
  <conditionalFormatting sqref="V25">
    <cfRule type="expression" dxfId="45" priority="46">
      <formula>V25=""</formula>
    </cfRule>
  </conditionalFormatting>
  <conditionalFormatting sqref="V30">
    <cfRule type="expression" dxfId="44" priority="45">
      <formula>V30=""</formula>
    </cfRule>
  </conditionalFormatting>
  <conditionalFormatting sqref="V32">
    <cfRule type="expression" dxfId="43" priority="44">
      <formula>V32=""</formula>
    </cfRule>
  </conditionalFormatting>
  <conditionalFormatting sqref="V34">
    <cfRule type="expression" dxfId="42" priority="43">
      <formula>V34=""</formula>
    </cfRule>
  </conditionalFormatting>
  <conditionalFormatting sqref="V36">
    <cfRule type="expression" dxfId="41" priority="42">
      <formula>V36=""</formula>
    </cfRule>
  </conditionalFormatting>
  <conditionalFormatting sqref="V38">
    <cfRule type="expression" dxfId="40" priority="41">
      <formula>V38=""</formula>
    </cfRule>
  </conditionalFormatting>
  <conditionalFormatting sqref="V40">
    <cfRule type="expression" dxfId="39" priority="40">
      <formula>V40=""</formula>
    </cfRule>
  </conditionalFormatting>
  <conditionalFormatting sqref="V42">
    <cfRule type="expression" dxfId="38" priority="39">
      <formula>V42=""</formula>
    </cfRule>
  </conditionalFormatting>
  <conditionalFormatting sqref="V44">
    <cfRule type="expression" dxfId="37" priority="38">
      <formula>V44=""</formula>
    </cfRule>
  </conditionalFormatting>
  <conditionalFormatting sqref="W17:X17">
    <cfRule type="expression" dxfId="36" priority="37">
      <formula>W17=""</formula>
    </cfRule>
  </conditionalFormatting>
  <conditionalFormatting sqref="W11:X11">
    <cfRule type="expression" dxfId="35" priority="36">
      <formula>W11=""</formula>
    </cfRule>
  </conditionalFormatting>
  <conditionalFormatting sqref="W13:X13">
    <cfRule type="expression" dxfId="34" priority="35">
      <formula>W13=""</formula>
    </cfRule>
  </conditionalFormatting>
  <conditionalFormatting sqref="W21:X21">
    <cfRule type="expression" dxfId="33" priority="34">
      <formula>W21=""</formula>
    </cfRule>
  </conditionalFormatting>
  <conditionalFormatting sqref="W23:X23">
    <cfRule type="expression" dxfId="32" priority="33">
      <formula>W23=""</formula>
    </cfRule>
  </conditionalFormatting>
  <conditionalFormatting sqref="W15:X15">
    <cfRule type="expression" dxfId="31" priority="32">
      <formula>W15=""</formula>
    </cfRule>
  </conditionalFormatting>
  <conditionalFormatting sqref="W19:X19">
    <cfRule type="expression" dxfId="30" priority="31">
      <formula>W19=""</formula>
    </cfRule>
  </conditionalFormatting>
  <conditionalFormatting sqref="W25:X25">
    <cfRule type="expression" dxfId="29" priority="30">
      <formula>W25=""</formula>
    </cfRule>
  </conditionalFormatting>
  <conditionalFormatting sqref="W30:X30">
    <cfRule type="expression" dxfId="28" priority="29">
      <formula>W30=""</formula>
    </cfRule>
  </conditionalFormatting>
  <conditionalFormatting sqref="W32:X32">
    <cfRule type="expression" dxfId="27" priority="28">
      <formula>W32=""</formula>
    </cfRule>
  </conditionalFormatting>
  <conditionalFormatting sqref="W34:X34">
    <cfRule type="expression" dxfId="26" priority="27">
      <formula>W34=""</formula>
    </cfRule>
  </conditionalFormatting>
  <conditionalFormatting sqref="W36:X36">
    <cfRule type="expression" dxfId="25" priority="26">
      <formula>W36=""</formula>
    </cfRule>
  </conditionalFormatting>
  <conditionalFormatting sqref="W38:X38">
    <cfRule type="expression" dxfId="24" priority="25">
      <formula>W38=""</formula>
    </cfRule>
  </conditionalFormatting>
  <conditionalFormatting sqref="W40:X40">
    <cfRule type="expression" dxfId="23" priority="24">
      <formula>W40=""</formula>
    </cfRule>
  </conditionalFormatting>
  <conditionalFormatting sqref="W42:X42">
    <cfRule type="expression" dxfId="22" priority="23">
      <formula>W42=""</formula>
    </cfRule>
  </conditionalFormatting>
  <conditionalFormatting sqref="W44:X44">
    <cfRule type="expression" dxfId="21" priority="22">
      <formula>W44=""</formula>
    </cfRule>
  </conditionalFormatting>
  <conditionalFormatting sqref="Y17">
    <cfRule type="expression" dxfId="20" priority="21">
      <formula>Y17=""</formula>
    </cfRule>
  </conditionalFormatting>
  <conditionalFormatting sqref="Y11">
    <cfRule type="expression" dxfId="19" priority="20">
      <formula>Y11=""</formula>
    </cfRule>
  </conditionalFormatting>
  <conditionalFormatting sqref="Y13">
    <cfRule type="expression" dxfId="18" priority="19">
      <formula>Y13=""</formula>
    </cfRule>
  </conditionalFormatting>
  <conditionalFormatting sqref="Y21">
    <cfRule type="expression" dxfId="17" priority="18">
      <formula>Y21=""</formula>
    </cfRule>
  </conditionalFormatting>
  <conditionalFormatting sqref="Y23">
    <cfRule type="expression" dxfId="16" priority="17">
      <formula>Y23=""</formula>
    </cfRule>
  </conditionalFormatting>
  <conditionalFormatting sqref="Y15">
    <cfRule type="expression" dxfId="15" priority="16">
      <formula>Y15=""</formula>
    </cfRule>
  </conditionalFormatting>
  <conditionalFormatting sqref="Y19">
    <cfRule type="expression" dxfId="14" priority="15">
      <formula>Y19=""</formula>
    </cfRule>
  </conditionalFormatting>
  <conditionalFormatting sqref="Y25">
    <cfRule type="expression" dxfId="13" priority="14">
      <formula>Y25=""</formula>
    </cfRule>
  </conditionalFormatting>
  <conditionalFormatting sqref="Y30">
    <cfRule type="expression" dxfId="12" priority="13">
      <formula>Y30=""</formula>
    </cfRule>
  </conditionalFormatting>
  <conditionalFormatting sqref="Y32">
    <cfRule type="expression" dxfId="11" priority="12">
      <formula>Y32=""</formula>
    </cfRule>
  </conditionalFormatting>
  <conditionalFormatting sqref="Y34">
    <cfRule type="expression" dxfId="10" priority="11">
      <formula>Y34=""</formula>
    </cfRule>
  </conditionalFormatting>
  <conditionalFormatting sqref="Y36">
    <cfRule type="expression" dxfId="9" priority="10">
      <formula>Y36=""</formula>
    </cfRule>
  </conditionalFormatting>
  <conditionalFormatting sqref="Y38">
    <cfRule type="expression" dxfId="8" priority="9">
      <formula>Y38=""</formula>
    </cfRule>
  </conditionalFormatting>
  <conditionalFormatting sqref="Y40">
    <cfRule type="expression" dxfId="7" priority="8">
      <formula>Y40=""</formula>
    </cfRule>
  </conditionalFormatting>
  <conditionalFormatting sqref="Y42">
    <cfRule type="expression" dxfId="6" priority="7">
      <formula>Y42=""</formula>
    </cfRule>
  </conditionalFormatting>
  <conditionalFormatting sqref="Y44">
    <cfRule type="expression" dxfId="5" priority="6">
      <formula>Y44=""</formula>
    </cfRule>
  </conditionalFormatting>
  <conditionalFormatting sqref="Y61">
    <cfRule type="expression" dxfId="4" priority="5">
      <formula>Y61=""</formula>
    </cfRule>
  </conditionalFormatting>
  <conditionalFormatting sqref="Y59">
    <cfRule type="expression" dxfId="3" priority="4">
      <formula>Y59=""</formula>
    </cfRule>
  </conditionalFormatting>
  <conditionalFormatting sqref="Y63">
    <cfRule type="expression" dxfId="2" priority="3">
      <formula>Y63=""</formula>
    </cfRule>
  </conditionalFormatting>
  <conditionalFormatting sqref="D117">
    <cfRule type="expression" dxfId="1" priority="2">
      <formula>D117=""</formula>
    </cfRule>
  </conditionalFormatting>
  <conditionalFormatting sqref="E166:Y166">
    <cfRule type="expression" dxfId="0" priority="1">
      <formula>E166=""</formula>
    </cfRule>
  </conditionalFormatting>
  <pageMargins left="0.25" right="0.25" top="0.75" bottom="0.75" header="0.3" footer="0.3"/>
  <pageSetup paperSize="8" scale="37" fitToWidth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"/>
  <sheetViews>
    <sheetView tabSelected="1" workbookViewId="0">
      <selection activeCell="A2" sqref="A2"/>
    </sheetView>
  </sheetViews>
  <sheetFormatPr baseColWidth="10" defaultColWidth="8.85546875" defaultRowHeight="15" x14ac:dyDescent="0.25"/>
  <cols>
    <col min="1" max="1" width="25.85546875" bestFit="1" customWidth="1"/>
  </cols>
  <sheetData>
    <row r="1" spans="1:19" ht="15.75" thickBot="1" x14ac:dyDescent="0.3"/>
    <row r="2" spans="1:19" ht="30" customHeight="1" x14ac:dyDescent="0.25">
      <c r="A2" s="156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"/>
      <c r="S2" s="1"/>
    </row>
  </sheetData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 Project without State aid</vt:lpstr>
      <vt:lpstr> Project with State aid</vt:lpstr>
      <vt:lpstr>BP hypothesis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Donauer, Jochen, IVA2</dc:creator>
  <cp:lastModifiedBy>MINEFI</cp:lastModifiedBy>
  <cp:lastPrinted>2019-09-23T10:30:48Z</cp:lastPrinted>
  <dcterms:created xsi:type="dcterms:W3CDTF">2016-10-21T10:42:17Z</dcterms:created>
  <dcterms:modified xsi:type="dcterms:W3CDTF">2020-01-07T17:10:05Z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