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Presentation\"/>
    </mc:Choice>
  </mc:AlternateContent>
  <xr:revisionPtr revIDLastSave="0" documentId="8_{FC8EBA3B-A011-44D5-988E-8E25DFDA36A6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Dataset" sheetId="46" r:id="rId1"/>
  </sheets>
  <definedNames>
    <definedName name="solver_adj" localSheetId="0" hidden="1">Dataset!$C$4:$C$6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Dataset!$C$4:$C$6</definedName>
    <definedName name="solver_lhs2" localSheetId="0" hidden="1">Dataset!$C$4:$C$6</definedName>
    <definedName name="solver_lhs3" localSheetId="0" hidden="1">Dataset!$C$4:$C$6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Dataset!$C$7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6" l="1"/>
  <c r="H17" i="46"/>
  <c r="H18" i="46"/>
  <c r="H19" i="46"/>
  <c r="H20" i="46"/>
  <c r="H21" i="46"/>
  <c r="H22" i="46"/>
  <c r="G26" i="46"/>
  <c r="G25" i="46"/>
  <c r="G24" i="46"/>
  <c r="G23" i="46"/>
  <c r="H16" i="46"/>
  <c r="G17" i="46"/>
  <c r="G18" i="46"/>
  <c r="G19" i="46"/>
  <c r="G20" i="46"/>
  <c r="G21" i="46"/>
  <c r="G22" i="46"/>
  <c r="G16" i="46"/>
  <c r="F11" i="46"/>
  <c r="F12" i="46"/>
  <c r="F13" i="46"/>
  <c r="F14" i="46"/>
  <c r="F15" i="46" l="1"/>
  <c r="E15" i="46"/>
  <c r="D16" i="46" s="1"/>
  <c r="F16" i="46" s="1"/>
  <c r="E16" i="46" l="1"/>
  <c r="D17" i="46" l="1"/>
  <c r="F17" i="46" l="1"/>
  <c r="E17" i="46"/>
  <c r="D18" i="46" l="1"/>
  <c r="F18" i="46" l="1"/>
  <c r="E18" i="46"/>
  <c r="D19" i="46" l="1"/>
  <c r="E19" i="46" s="1"/>
  <c r="D20" i="46" s="1"/>
  <c r="F19" i="46" l="1"/>
  <c r="E20" i="46"/>
  <c r="F20" i="46"/>
  <c r="D21" i="46" l="1"/>
  <c r="E21" i="46" s="1"/>
  <c r="F21" i="46" l="1"/>
  <c r="D22" i="46"/>
  <c r="F22" i="46" s="1"/>
  <c r="E22" i="46" l="1"/>
  <c r="C7" i="46" l="1"/>
</calcChain>
</file>

<file path=xl/sharedStrings.xml><?xml version="1.0" encoding="utf-8"?>
<sst xmlns="http://schemas.openxmlformats.org/spreadsheetml/2006/main" count="29" uniqueCount="29">
  <si>
    <t>Quarter</t>
  </si>
  <si>
    <t>Sales</t>
  </si>
  <si>
    <t>Level</t>
  </si>
  <si>
    <t>Trend</t>
  </si>
  <si>
    <t>Seasonal Index</t>
  </si>
  <si>
    <t>Forecast</t>
  </si>
  <si>
    <t>Error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</si>
  <si>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</si>
  <si>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</si>
  <si>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</si>
  <si>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</si>
  <si>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</si>
  <si>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</si>
  <si>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</si>
  <si>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</si>
  <si>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</si>
  <si>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</si>
  <si>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</si>
  <si>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</si>
  <si>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</si>
  <si>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Q2-2023</t>
  </si>
  <si>
    <t>Q3-2023</t>
  </si>
  <si>
    <t>Q4-2023</t>
  </si>
  <si>
    <t>alpha</t>
  </si>
  <si>
    <t>beta</t>
  </si>
  <si>
    <t>gamma</t>
  </si>
  <si>
    <t>RMSE</t>
  </si>
  <si>
    <t>Application of Holt-Winters Method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</si>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</sst>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Amasis MT Pro Black"/>
      <family val="1"/>
    </font>
    <font>
      <b/>
      <sz val="11"/>
      <color rgb="FF0070C0"/>
      <name val="Amasis MT Pro Black"/>
      <family val="1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44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64" fontId="1" fillId="0" borderId="2" xfId="2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8" xfId="0" applyFont="1" applyFill="1" applyBorder="1"/>
    <xf numFmtId="0" fontId="7" fillId="6" borderId="8" xfId="0" applyFont="1" applyFill="1" applyBorder="1"/>
    <xf numFmtId="0" fontId="8" fillId="6" borderId="8" xfId="0" applyFont="1" applyFill="1" applyBorder="1"/>
    <xf numFmtId="0" fontId="1" fillId="0" borderId="2" xfId="2" applyNumberFormat="1" applyFont="1" applyBorder="1" applyAlignment="1">
      <alignment horizontal="center" vertical="center"/>
    </xf>
    <xf numFmtId="165" fontId="1" fillId="0" borderId="2" xfId="2" applyNumberFormat="1" applyFont="1" applyBorder="1" applyAlignment="1">
      <alignment horizontal="center" vertical="center"/>
    </xf>
    <xf numFmtId="2" fontId="1" fillId="0" borderId="2" xfId="2" applyNumberFormat="1" applyFont="1" applyBorder="1" applyAlignment="1">
      <alignment horizontal="center" vertical="center"/>
    </xf>
    <xf numFmtId="0" fontId="9" fillId="0" borderId="2" xfId="2" applyNumberFormat="1" applyFont="1" applyBorder="1" applyAlignment="1">
      <alignment horizontal="center" vertical="center"/>
    </xf>
    <xf numFmtId="0" fontId="1" fillId="5" borderId="0" xfId="0" applyFont="1" applyFill="1"/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1" fillId="7" borderId="9" xfId="2" applyNumberFormat="1" applyFont="1" applyFill="1" applyBorder="1" applyAlignment="1">
      <alignment horizontal="center" vertical="center"/>
    </xf>
    <xf numFmtId="0" fontId="1" fillId="7" borderId="10" xfId="2" applyNumberFormat="1" applyFont="1" applyFill="1" applyBorder="1" applyAlignment="1">
      <alignment horizontal="center" vertical="center"/>
    </xf>
    <xf numFmtId="0" fontId="1" fillId="7" borderId="2" xfId="2" applyNumberFormat="1" applyFont="1" applyFill="1" applyBorder="1" applyAlignment="1">
      <alignment horizontal="center" vertical="center"/>
    </xf>
  </cellXfs>
  <cellStyles count="3">
    <cellStyle name="Currency" xfId="2" builtinId="4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69B2-00A9-4628-A794-F6C647942939}">
  <sheetPr codeName="Sheet1"/>
  <dimension ref="B1:H26"/>
  <sheetViews>
    <sheetView showGridLines="0" tabSelected="1" zoomScaleNormal="100" workbookViewId="0">
      <selection activeCell="J14" sqref="J14"/>
    </sheetView>
  </sheetViews>
  <sheetFormatPr defaultRowHeight="18" customHeight="1" x14ac:dyDescent="0.25"/>
  <cols>
    <col min="1" max="1" width="4" customWidth="1"/>
    <col min="2" max="2" width="11.7109375" customWidth="1"/>
    <col min="3" max="3" width="10.5703125" customWidth="1"/>
    <col min="4" max="4" width="11.7109375" customWidth="1"/>
    <col min="5" max="5" width="12.7109375" customWidth="1"/>
    <col min="6" max="6" width="15.85546875" customWidth="1"/>
    <col min="7" max="7" width="16.140625" customWidth="1"/>
    <col min="8" max="8" width="11.85546875" customWidth="1"/>
    <col min="9" max="9" width="12.42578125" bestFit="1" customWidth="1"/>
    <col min="10" max="10" width="11.42578125" customWidth="1"/>
    <col min="15" max="15" width="10" bestFit="1" customWidth="1"/>
  </cols>
  <sheetData>
    <row r="1" spans="2:8" ht="18" customHeight="1" thickBot="1" x14ac:dyDescent="0.3"/>
    <row r="2" spans="2:8" ht="21.75" thickBot="1" x14ac:dyDescent="0.3">
      <c r="B2" s="14" t="s">
        <v>27</v>
      </c>
      <c r="C2" s="15"/>
      <c r="D2" s="15"/>
      <c r="E2" s="15"/>
      <c r="F2" s="15"/>
      <c r="G2" s="15"/>
      <c r="H2" s="16"/>
    </row>
    <row r="3" spans="2:8" ht="15" x14ac:dyDescent="0.25"/>
    <row r="4" spans="2:8" ht="15.75" x14ac:dyDescent="0.25">
      <c r="B4" s="6" t="s">
        <v>23</v>
      </c>
      <c r="C4" s="7">
        <v>0.50295186560940908</v>
      </c>
    </row>
    <row r="5" spans="2:8" ht="15.75" x14ac:dyDescent="0.25">
      <c r="B5" s="6" t="s">
        <v>24</v>
      </c>
      <c r="C5" s="7">
        <v>1</v>
      </c>
    </row>
    <row r="6" spans="2:8" ht="15.75" x14ac:dyDescent="0.25">
      <c r="B6" s="6" t="s">
        <v>25</v>
      </c>
      <c r="C6" s="7">
        <v>0</v>
      </c>
    </row>
    <row r="7" spans="2:8" ht="15.75" x14ac:dyDescent="0.25">
      <c r="B7" s="6" t="s">
        <v>26</v>
      </c>
      <c r="C7" s="8">
        <f>SQRT(SUMSQ(H16:H22)/COUNT(H16:H22))</f>
        <v>14.37975031111608</v>
      </c>
    </row>
    <row r="8" spans="2:8" ht="15.75" x14ac:dyDescent="0.25">
      <c r="B8" s="13"/>
    </row>
    <row r="9" spans="2:8" ht="20.25" customHeight="1" thickBot="1" x14ac:dyDescent="0.3"/>
    <row r="10" spans="2:8" ht="36.75" customHeight="1" thickBot="1" x14ac:dyDescent="0.3">
      <c r="B10" s="4" t="s">
        <v>0</v>
      </c>
      <c r="C10" s="4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spans="2:8" ht="26.25" customHeight="1" x14ac:dyDescent="0.25">
      <c r="B11" s="1" t="s">
        <v>7</v>
      </c>
      <c r="C11" s="3">
        <v>160</v>
      </c>
      <c r="D11" s="9"/>
      <c r="E11" s="9"/>
      <c r="F11" s="10">
        <f>C11/AVERAGE($C$11:$C$14)</f>
        <v>0.53112033195020747</v>
      </c>
      <c r="G11" s="3"/>
      <c r="H11" s="3"/>
    </row>
    <row r="12" spans="2:8" ht="21" customHeight="1" x14ac:dyDescent="0.25">
      <c r="B12" s="1" t="s">
        <v>8</v>
      </c>
      <c r="C12" s="3">
        <v>190</v>
      </c>
      <c r="D12" s="9"/>
      <c r="E12" s="9"/>
      <c r="F12" s="10">
        <f t="shared" ref="F12:F14" si="0">C12/AVERAGE($C$11:$C$14)</f>
        <v>0.63070539419087135</v>
      </c>
      <c r="G12" s="3"/>
      <c r="H12" s="3"/>
    </row>
    <row r="13" spans="2:8" ht="20.25" customHeight="1" x14ac:dyDescent="0.25">
      <c r="B13" s="1" t="s">
        <v>9</v>
      </c>
      <c r="C13" s="3">
        <v>275</v>
      </c>
      <c r="D13" s="9"/>
      <c r="E13" s="9"/>
      <c r="F13" s="10">
        <f t="shared" si="0"/>
        <v>0.91286307053941906</v>
      </c>
      <c r="G13" s="3"/>
      <c r="H13" s="3"/>
    </row>
    <row r="14" spans="2:8" ht="21.75" customHeight="1" x14ac:dyDescent="0.25">
      <c r="B14" s="1" t="s">
        <v>10</v>
      </c>
      <c r="C14" s="3">
        <v>580</v>
      </c>
      <c r="D14" s="9"/>
      <c r="E14" s="9"/>
      <c r="F14" s="10">
        <f t="shared" si="0"/>
        <v>1.9253112033195021</v>
      </c>
      <c r="G14" s="3"/>
      <c r="H14" s="3"/>
    </row>
    <row r="15" spans="2:8" ht="18" customHeight="1" x14ac:dyDescent="0.25">
      <c r="B15" s="1" t="s">
        <v>11</v>
      </c>
      <c r="C15" s="3">
        <v>165</v>
      </c>
      <c r="D15" s="11">
        <f>C15/F11</f>
        <v>310.6640625</v>
      </c>
      <c r="E15" s="11">
        <f>D15-C14/F14</f>
        <v>9.4140625</v>
      </c>
      <c r="F15" s="10">
        <f>$C$6*(C15/D15)+(1-$C$6)*F11</f>
        <v>0.53112033195020747</v>
      </c>
      <c r="G15" s="3"/>
      <c r="H15" s="3"/>
    </row>
    <row r="16" spans="2:8" ht="18" customHeight="1" x14ac:dyDescent="0.25">
      <c r="B16" s="1" t="s">
        <v>12</v>
      </c>
      <c r="C16" s="3">
        <v>195</v>
      </c>
      <c r="D16" s="11">
        <f>$C$4*(C16/F12)+(1-$C$4)*(D15+E15)</f>
        <v>314.59570149781848</v>
      </c>
      <c r="E16" s="11">
        <f>$C$5*(D16-D15)+(1-$C$5)*E15</f>
        <v>3.9316389978184816</v>
      </c>
      <c r="F16" s="10">
        <f t="shared" ref="F16:F22" si="1">$C$6*(C16/D16)+(1-$C$6)*F12</f>
        <v>0.63070539419087135</v>
      </c>
      <c r="G16" s="3">
        <f>(D15+E15)*F12</f>
        <v>201.875</v>
      </c>
      <c r="H16" s="11">
        <f>C16-G16</f>
        <v>-6.875</v>
      </c>
    </row>
    <row r="17" spans="2:8" ht="18" customHeight="1" x14ac:dyDescent="0.25">
      <c r="B17" s="1" t="s">
        <v>13</v>
      </c>
      <c r="C17" s="3">
        <v>285</v>
      </c>
      <c r="D17" s="11">
        <f t="shared" ref="D17:D22" si="2">$C$4*(C17/F13)+(1-$C$4)*(D16+E16)</f>
        <v>315.34727893385406</v>
      </c>
      <c r="E17" s="11">
        <f t="shared" ref="E17:E22" si="3">$C$5*(D17-D16)+(1-$C$5)*E16</f>
        <v>0.75157743603557492</v>
      </c>
      <c r="F17" s="10">
        <f t="shared" si="1"/>
        <v>0.91286307053941906</v>
      </c>
      <c r="G17" s="3">
        <f t="shared" ref="G17:G22" si="4">(D16+E16)*F13</f>
        <v>290.7718460956022</v>
      </c>
      <c r="H17" s="11">
        <f t="shared" ref="H17:H22" si="5">C17-G17</f>
        <v>-5.7718460956022</v>
      </c>
    </row>
    <row r="18" spans="2:8" ht="18" customHeight="1" x14ac:dyDescent="0.25">
      <c r="B18" s="1" t="s">
        <v>14</v>
      </c>
      <c r="C18" s="3">
        <v>620</v>
      </c>
      <c r="D18" s="11">
        <f t="shared" si="2"/>
        <v>319.07985494371746</v>
      </c>
      <c r="E18" s="11">
        <f t="shared" si="3"/>
        <v>3.7325760098634078</v>
      </c>
      <c r="F18" s="10">
        <f t="shared" si="1"/>
        <v>1.9253112033195021</v>
      </c>
      <c r="G18" s="3">
        <f t="shared" si="4"/>
        <v>608.58866952543065</v>
      </c>
      <c r="H18" s="11">
        <f t="shared" si="5"/>
        <v>11.411330474569354</v>
      </c>
    </row>
    <row r="19" spans="2:8" ht="18" customHeight="1" x14ac:dyDescent="0.25">
      <c r="B19" s="1" t="s">
        <v>15</v>
      </c>
      <c r="C19" s="3">
        <v>170</v>
      </c>
      <c r="D19" s="11">
        <f t="shared" si="2"/>
        <v>321.43720667308048</v>
      </c>
      <c r="E19" s="11">
        <f t="shared" si="3"/>
        <v>2.3573517293630175</v>
      </c>
      <c r="F19" s="10">
        <f t="shared" si="1"/>
        <v>0.53112033195020747</v>
      </c>
      <c r="G19" s="3">
        <f t="shared" si="4"/>
        <v>171.45224548571929</v>
      </c>
      <c r="H19" s="11">
        <f t="shared" si="5"/>
        <v>-1.4522454857192884</v>
      </c>
    </row>
    <row r="20" spans="2:8" ht="18" customHeight="1" x14ac:dyDescent="0.25">
      <c r="B20" s="1" t="s">
        <v>16</v>
      </c>
      <c r="C20" s="3">
        <v>200</v>
      </c>
      <c r="D20" s="11">
        <f t="shared" si="2"/>
        <v>320.43016487958556</v>
      </c>
      <c r="E20" s="11">
        <f t="shared" si="3"/>
        <v>-1.0070417934949205</v>
      </c>
      <c r="F20" s="10">
        <f t="shared" si="1"/>
        <v>0.63070539419087135</v>
      </c>
      <c r="G20" s="3">
        <f t="shared" si="4"/>
        <v>204.21897459407225</v>
      </c>
      <c r="H20" s="11">
        <f t="shared" si="5"/>
        <v>-4.2189745940722503</v>
      </c>
    </row>
    <row r="21" spans="2:8" ht="18" customHeight="1" x14ac:dyDescent="0.25">
      <c r="B21" s="1" t="s">
        <v>17</v>
      </c>
      <c r="C21" s="3">
        <v>295</v>
      </c>
      <c r="D21" s="11">
        <f t="shared" si="2"/>
        <v>321.3021350725254</v>
      </c>
      <c r="E21" s="11">
        <f t="shared" si="3"/>
        <v>0.87197019293984113</v>
      </c>
      <c r="F21" s="10">
        <f t="shared" si="1"/>
        <v>0.91286307053941906</v>
      </c>
      <c r="G21" s="3">
        <f t="shared" si="4"/>
        <v>291.58957294165953</v>
      </c>
      <c r="H21" s="11">
        <f t="shared" si="5"/>
        <v>3.4104270583404741</v>
      </c>
    </row>
    <row r="22" spans="2:8" ht="18" customHeight="1" x14ac:dyDescent="0.25">
      <c r="B22" s="1" t="s">
        <v>18</v>
      </c>
      <c r="C22" s="3">
        <v>655</v>
      </c>
      <c r="D22" s="11">
        <f t="shared" si="2"/>
        <v>331.24264733704803</v>
      </c>
      <c r="E22" s="11">
        <f t="shared" si="3"/>
        <v>9.9405122645226243</v>
      </c>
      <c r="F22" s="10">
        <f t="shared" si="1"/>
        <v>1.9253112033195021</v>
      </c>
      <c r="G22" s="3">
        <f t="shared" si="4"/>
        <v>620.28541428703682</v>
      </c>
      <c r="H22" s="11">
        <f t="shared" si="5"/>
        <v>34.714585712963185</v>
      </c>
    </row>
    <row r="23" spans="2:8" ht="18" customHeight="1" x14ac:dyDescent="0.25">
      <c r="B23" s="5" t="s">
        <v>19</v>
      </c>
      <c r="C23" s="3"/>
      <c r="D23" s="11"/>
      <c r="E23" s="17" t="s">
        <v>28</v>
      </c>
      <c r="F23" s="12">
        <v>1</v>
      </c>
      <c r="G23" s="3">
        <f>($D$22+F23*$E$22)*F19</f>
        <v>181.20931298340682</v>
      </c>
      <c r="H23" s="3"/>
    </row>
    <row r="24" spans="2:8" ht="18" customHeight="1" x14ac:dyDescent="0.25">
      <c r="B24" s="5" t="s">
        <v>20</v>
      </c>
      <c r="C24" s="3"/>
      <c r="D24" s="11"/>
      <c r="E24" s="18"/>
      <c r="F24" s="12">
        <v>2</v>
      </c>
      <c r="G24" s="3">
        <f t="shared" ref="G24:G26" si="6">($D$22+F24*$E$22)*F20</f>
        <v>221.45559387405052</v>
      </c>
      <c r="H24" s="3"/>
    </row>
    <row r="25" spans="2:8" ht="18" customHeight="1" x14ac:dyDescent="0.25">
      <c r="B25" s="5" t="s">
        <v>21</v>
      </c>
      <c r="C25" s="3"/>
      <c r="D25" s="11"/>
      <c r="E25" s="18"/>
      <c r="F25" s="12">
        <v>3</v>
      </c>
      <c r="G25" s="3">
        <f t="shared" si="6"/>
        <v>329.60215978728422</v>
      </c>
      <c r="H25" s="3"/>
    </row>
    <row r="26" spans="2:8" ht="18" customHeight="1" x14ac:dyDescent="0.25">
      <c r="B26" s="5" t="s">
        <v>22</v>
      </c>
      <c r="C26" s="3"/>
      <c r="D26" s="11"/>
      <c r="E26" s="19"/>
      <c r="F26" s="12">
        <v>4</v>
      </c>
      <c r="G26" s="3">
        <f t="shared" si="6"/>
        <v>714.29949845371073</v>
      </c>
      <c r="H26" s="3"/>
    </row>
  </sheetData>
  <sortState xmlns:xlrd2="http://schemas.microsoft.com/office/spreadsheetml/2017/richdata2" ref="A11:J23">
    <sortCondition ref="A11:A23"/>
  </sortState>
  <mergeCells count="2">
    <mergeCell ref="B2:H2"/>
    <mergeCell ref="E23:E26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Dio</cp:lastModifiedBy>
  <dcterms:created xsi:type="dcterms:W3CDTF">2015-06-05T18:17:20Z</dcterms:created>
  <dcterms:modified xsi:type="dcterms:W3CDTF">2023-06-02T06:00:16Z</dcterms:modified>
</cp:coreProperties>
</file>