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ownloads\"/>
    </mc:Choice>
  </mc:AlternateContent>
  <xr:revisionPtr revIDLastSave="0" documentId="13_ncr:40009_{2BFB118A-DAC4-4CBD-994D-4DCEEA68C433}" xr6:coauthVersionLast="45" xr6:coauthVersionMax="45" xr10:uidLastSave="{00000000-0000-0000-0000-000000000000}"/>
  <bookViews>
    <workbookView xWindow="-120" yWindow="-120" windowWidth="20730" windowHeight="11160" activeTab="1"/>
  </bookViews>
  <sheets>
    <sheet name="Planilha1" sheetId="2" r:id="rId1"/>
    <sheet name="tempos" sheetId="1" r:id="rId2"/>
  </sheets>
  <calcPr calcId="0"/>
  <pivotCaches>
    <pivotCache cacheId="2" r:id="rId3"/>
  </pivotCaches>
  <fileRecoveryPr repairLoad="1"/>
</workbook>
</file>

<file path=xl/calcChain.xml><?xml version="1.0" encoding="utf-8"?>
<calcChain xmlns="http://schemas.openxmlformats.org/spreadsheetml/2006/main">
  <c r="H34" i="1" l="1"/>
  <c r="I34" i="1" s="1"/>
  <c r="H33" i="1"/>
  <c r="I33" i="1" s="1"/>
  <c r="H32" i="1"/>
  <c r="I32" i="1" s="1"/>
  <c r="I35" i="1"/>
  <c r="H35" i="1"/>
  <c r="G35" i="1"/>
  <c r="G34" i="1"/>
  <c r="G33" i="1"/>
  <c r="G32" i="1"/>
  <c r="G6" i="1"/>
  <c r="J6" i="1" s="1"/>
  <c r="G5" i="1"/>
  <c r="J5" i="1" s="1"/>
  <c r="G4" i="1"/>
  <c r="J4" i="1" s="1"/>
  <c r="G3" i="1"/>
  <c r="J3" i="1" s="1"/>
  <c r="H6" i="1"/>
  <c r="H5" i="1"/>
  <c r="H3" i="1"/>
  <c r="H4" i="1"/>
  <c r="B108" i="1"/>
  <c r="B99" i="1"/>
  <c r="I3" i="1" l="1"/>
  <c r="I4" i="1"/>
  <c r="I5" i="1"/>
  <c r="I6" i="1"/>
  <c r="C4" i="1" l="1"/>
  <c r="C12" i="1"/>
  <c r="C20" i="1"/>
  <c r="C28" i="1"/>
  <c r="C36" i="1"/>
  <c r="C44" i="1"/>
  <c r="C52" i="1"/>
  <c r="C5" i="1"/>
  <c r="C13" i="1"/>
  <c r="C21" i="1"/>
  <c r="C29" i="1"/>
  <c r="C37" i="1"/>
  <c r="C45" i="1"/>
  <c r="C6" i="1"/>
  <c r="C14" i="1"/>
  <c r="C22" i="1"/>
  <c r="C30" i="1"/>
  <c r="C38" i="1"/>
  <c r="C46" i="1"/>
  <c r="C7" i="1"/>
  <c r="C15" i="1"/>
  <c r="C23" i="1"/>
  <c r="C31" i="1"/>
  <c r="C39" i="1"/>
  <c r="C47" i="1"/>
  <c r="C8" i="1"/>
  <c r="C16" i="1"/>
  <c r="C24" i="1"/>
  <c r="C32" i="1"/>
  <c r="C40" i="1"/>
  <c r="C48" i="1"/>
  <c r="C42" i="1"/>
  <c r="C19" i="1"/>
  <c r="C43" i="1"/>
  <c r="C3" i="1"/>
  <c r="C9" i="1"/>
  <c r="C17" i="1"/>
  <c r="C25" i="1"/>
  <c r="C33" i="1"/>
  <c r="C41" i="1"/>
  <c r="C49" i="1"/>
  <c r="C50" i="1"/>
  <c r="C27" i="1"/>
  <c r="C51" i="1"/>
  <c r="C10" i="1"/>
  <c r="C18" i="1"/>
  <c r="C26" i="1"/>
  <c r="C34" i="1"/>
  <c r="C11" i="1"/>
  <c r="C35" i="1"/>
  <c r="C156" i="1"/>
  <c r="C164" i="1"/>
  <c r="C172" i="1"/>
  <c r="C180" i="1"/>
  <c r="C188" i="1"/>
  <c r="C196" i="1"/>
  <c r="C157" i="1"/>
  <c r="C165" i="1"/>
  <c r="C173" i="1"/>
  <c r="C181" i="1"/>
  <c r="C189" i="1"/>
  <c r="C197" i="1"/>
  <c r="C158" i="1"/>
  <c r="C166" i="1"/>
  <c r="C174" i="1"/>
  <c r="C182" i="1"/>
  <c r="C190" i="1"/>
  <c r="C198" i="1"/>
  <c r="C159" i="1"/>
  <c r="C167" i="1"/>
  <c r="C175" i="1"/>
  <c r="C183" i="1"/>
  <c r="C191" i="1"/>
  <c r="C199" i="1"/>
  <c r="C160" i="1"/>
  <c r="C168" i="1"/>
  <c r="C176" i="1"/>
  <c r="C184" i="1"/>
  <c r="C192" i="1"/>
  <c r="C200" i="1"/>
  <c r="C170" i="1"/>
  <c r="C194" i="1"/>
  <c r="C155" i="1"/>
  <c r="C179" i="1"/>
  <c r="C153" i="1"/>
  <c r="C161" i="1"/>
  <c r="C169" i="1"/>
  <c r="C177" i="1"/>
  <c r="C185" i="1"/>
  <c r="C193" i="1"/>
  <c r="C201" i="1"/>
  <c r="C154" i="1"/>
  <c r="C178" i="1"/>
  <c r="C202" i="1"/>
  <c r="C171" i="1"/>
  <c r="C195" i="1"/>
  <c r="C162" i="1"/>
  <c r="C186" i="1"/>
  <c r="C163" i="1"/>
  <c r="C187" i="1"/>
  <c r="C60" i="1"/>
  <c r="C68" i="1"/>
  <c r="C76" i="1"/>
  <c r="C84" i="1"/>
  <c r="C92" i="1"/>
  <c r="C100" i="1"/>
  <c r="C53" i="1"/>
  <c r="C61" i="1"/>
  <c r="C69" i="1"/>
  <c r="C77" i="1"/>
  <c r="C85" i="1"/>
  <c r="C93" i="1"/>
  <c r="C101" i="1"/>
  <c r="C54" i="1"/>
  <c r="C62" i="1"/>
  <c r="C70" i="1"/>
  <c r="C78" i="1"/>
  <c r="C86" i="1"/>
  <c r="C94" i="1"/>
  <c r="C102" i="1"/>
  <c r="C55" i="1"/>
  <c r="C63" i="1"/>
  <c r="C71" i="1"/>
  <c r="C79" i="1"/>
  <c r="C87" i="1"/>
  <c r="C95" i="1"/>
  <c r="C56" i="1"/>
  <c r="C64" i="1"/>
  <c r="C72" i="1"/>
  <c r="C80" i="1"/>
  <c r="C88" i="1"/>
  <c r="C96" i="1"/>
  <c r="C66" i="1"/>
  <c r="C90" i="1"/>
  <c r="C59" i="1"/>
  <c r="C83" i="1"/>
  <c r="C57" i="1"/>
  <c r="C65" i="1"/>
  <c r="C73" i="1"/>
  <c r="C81" i="1"/>
  <c r="C89" i="1"/>
  <c r="C97" i="1"/>
  <c r="C82" i="1"/>
  <c r="C75" i="1"/>
  <c r="C99" i="1"/>
  <c r="C58" i="1"/>
  <c r="C74" i="1"/>
  <c r="C98" i="1"/>
  <c r="C67" i="1"/>
  <c r="C91" i="1"/>
  <c r="C108" i="1"/>
  <c r="C116" i="1"/>
  <c r="C124" i="1"/>
  <c r="C132" i="1"/>
  <c r="C140" i="1"/>
  <c r="C148" i="1"/>
  <c r="C109" i="1"/>
  <c r="C117" i="1"/>
  <c r="C125" i="1"/>
  <c r="C133" i="1"/>
  <c r="C141" i="1"/>
  <c r="C149" i="1"/>
  <c r="C110" i="1"/>
  <c r="C118" i="1"/>
  <c r="C126" i="1"/>
  <c r="C134" i="1"/>
  <c r="C142" i="1"/>
  <c r="C150" i="1"/>
  <c r="C103" i="1"/>
  <c r="C111" i="1"/>
  <c r="C119" i="1"/>
  <c r="C127" i="1"/>
  <c r="C135" i="1"/>
  <c r="C143" i="1"/>
  <c r="C151" i="1"/>
  <c r="C104" i="1"/>
  <c r="C112" i="1"/>
  <c r="C120" i="1"/>
  <c r="C128" i="1"/>
  <c r="C136" i="1"/>
  <c r="C144" i="1"/>
  <c r="C152" i="1"/>
  <c r="C114" i="1"/>
  <c r="C138" i="1"/>
  <c r="C146" i="1"/>
  <c r="C107" i="1"/>
  <c r="C131" i="1"/>
  <c r="C105" i="1"/>
  <c r="C113" i="1"/>
  <c r="C121" i="1"/>
  <c r="C129" i="1"/>
  <c r="C137" i="1"/>
  <c r="C145" i="1"/>
  <c r="C106" i="1"/>
  <c r="C130" i="1"/>
  <c r="C123" i="1"/>
  <c r="C147" i="1"/>
  <c r="C122" i="1"/>
  <c r="C115" i="1"/>
  <c r="C139" i="1"/>
  <c r="L6" i="1" l="1"/>
  <c r="L3" i="1"/>
  <c r="L4" i="1"/>
  <c r="L5" i="1"/>
</calcChain>
</file>

<file path=xl/sharedStrings.xml><?xml version="1.0" encoding="utf-8"?>
<sst xmlns="http://schemas.openxmlformats.org/spreadsheetml/2006/main" count="18" uniqueCount="17">
  <si>
    <t>16;0.013529</t>
  </si>
  <si>
    <t>tempo em segundos</t>
  </si>
  <si>
    <t>Rótulos de Linha</t>
  </si>
  <si>
    <t>Total Geral</t>
  </si>
  <si>
    <t>Média de tempo em segundos</t>
  </si>
  <si>
    <t>Desvio Padrao</t>
  </si>
  <si>
    <t>Media</t>
  </si>
  <si>
    <t>Media + DesvP</t>
  </si>
  <si>
    <t>Media - DesvP</t>
  </si>
  <si>
    <t>Tempo Considerado</t>
  </si>
  <si>
    <t>Media sem ruidos</t>
  </si>
  <si>
    <t>Qtd de threads</t>
  </si>
  <si>
    <t>Threads</t>
  </si>
  <si>
    <t>* Formato de tempo considerado em segundos.</t>
  </si>
  <si>
    <t>Execuções</t>
  </si>
  <si>
    <t>Ruidos</t>
  </si>
  <si>
    <t>% Ruidos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</si>
</sst>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/>
    <xf numFmtId="167" fontId="18" fillId="0" borderId="10" xfId="0" applyNumberFormat="1" applyFont="1" applyBorder="1" applyAlignment="1">
      <alignment horizontal="center"/>
    </xf>
    <xf numFmtId="0" fontId="19" fillId="33" borderId="10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0" xfId="0" applyFont="1"/>
    <xf numFmtId="0" fontId="20" fillId="35" borderId="10" xfId="0" applyFont="1" applyFill="1" applyBorder="1" applyAlignment="1">
      <alignment horizontal="left"/>
    </xf>
    <xf numFmtId="167" fontId="18" fillId="35" borderId="10" xfId="0" applyNumberFormat="1" applyFont="1" applyFill="1" applyBorder="1" applyAlignment="1">
      <alignment horizontal="center"/>
    </xf>
    <xf numFmtId="0" fontId="19" fillId="36" borderId="11" xfId="0" applyFont="1" applyFill="1" applyBorder="1" applyAlignment="1">
      <alignment horizontal="center"/>
    </xf>
    <xf numFmtId="167" fontId="18" fillId="0" borderId="12" xfId="0" applyNumberFormat="1" applyFont="1" applyBorder="1" applyAlignment="1">
      <alignment horizontal="center"/>
    </xf>
    <xf numFmtId="167" fontId="18" fillId="0" borderId="13" xfId="0" applyNumberFormat="1" applyFont="1" applyBorder="1" applyAlignment="1">
      <alignment horizontal="center"/>
    </xf>
    <xf numFmtId="9" fontId="18" fillId="0" borderId="10" xfId="1" applyFont="1" applyBorder="1" applyAlignment="1">
      <alignment horizontal="center"/>
    </xf>
    <xf numFmtId="1" fontId="18" fillId="0" borderId="10" xfId="0" applyNumberFormat="1" applyFont="1" applyBorder="1" applyAlignment="1">
      <alignment horizont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em segundos de</a:t>
            </a:r>
            <a:r>
              <a:rPr lang="en-US" baseline="0"/>
              <a:t> ordenacao de acordo com a quantidade de threads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28787037037037039"/>
          <c:w val="0.93888888888888888"/>
          <c:h val="0.50713692038495184"/>
        </c:manualLayout>
      </c:layout>
      <c:barChart>
        <c:barDir val="col"/>
        <c:grouping val="clustered"/>
        <c:varyColors val="0"/>
        <c:ser>
          <c:idx val="1"/>
          <c:order val="0"/>
          <c:tx>
            <c:v>Média de tempo de execucao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tempos!$F$3:$F$6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f>tempos!$L$3:$L$6</c:f>
              <c:numCache>
                <c:formatCode>0.000</c:formatCode>
                <c:ptCount val="4"/>
                <c:pt idx="0">
                  <c:v>7.4143061224489814E-3</c:v>
                </c:pt>
                <c:pt idx="1">
                  <c:v>7.9405675675675684E-3</c:v>
                </c:pt>
                <c:pt idx="2">
                  <c:v>1.0142000000000002E-2</c:v>
                </c:pt>
                <c:pt idx="3">
                  <c:v>1.4782243243243245E-2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EF-47F5-9919-2B0902A32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0095727"/>
        <c:axId val="653201215"/>
      </c:barChart>
      <c:catAx>
        <c:axId val="660095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 de threads</a:t>
                </a:r>
              </a:p>
            </c:rich>
          </c:tx>
          <c:layout>
            <c:manualLayout>
              <c:xMode val="edge"/>
              <c:yMode val="edge"/>
              <c:x val="0.37613888888888891"/>
              <c:y val="0.888517789442986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3201215"/>
        <c:crosses val="autoZero"/>
        <c:auto val="1"/>
        <c:lblAlgn val="ctr"/>
        <c:lblOffset val="100"/>
        <c:noMultiLvlLbl val="0"/>
      </c:catAx>
      <c:valAx>
        <c:axId val="653201215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66009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920778652668416"/>
          <c:y val="0.19965223097112858"/>
          <c:w val="0.39380643044619423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866775</xdr:colOff>
      <xdr:row>7</xdr:row>
      <xdr:rowOff>80962</xdr:rowOff>
    </xdr:from>
    <xdr:to>
      <xdr:col>11</xdr:col>
      <xdr:colOff>381000</xdr:colOff>
      <xdr:row>24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346C80A-EA2E-4E1B-90CE-EA4FB622AB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rolina Santos" refreshedDate="43789.849265972225" createdVersion="6" refreshedVersion="6" minRefreshableVersion="3" recordCount="200">
  <cacheSource type="worksheet">
    <worksheetSource ref="A2:B202" sheet="tempos"/>
  </cacheSource>
  <cacheFields count="2">
    <cacheField name="thread" numFmtId="0">
      <sharedItems containsSemiMixedTypes="0" containsString="0" containsNumber="1" containsInteger="1" minValue="2" maxValue="16" count="4">
        <n v="4"/>
        <n v="2"/>
        <n v="8"/>
        <n v="16"/>
      </sharedItems>
    </cacheField>
    <cacheField name="tempo em segundos" numFmtId="0">
      <sharedItems containsSemiMixedTypes="0" containsString="0" containsNumber="1" minValue="4.0689999999999997E-3" maxValue="0.9937350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">
  <r>
    <x v="0"/>
    <n v="1.0392999999999999E-2"/>
  </r>
  <r>
    <x v="0"/>
    <n v="1.1095000000000001E-2"/>
  </r>
  <r>
    <x v="0"/>
    <n v="6.313E-3"/>
  </r>
  <r>
    <x v="0"/>
    <n v="6.3070000000000001E-3"/>
  </r>
  <r>
    <x v="0"/>
    <n v="5.9459999999999999E-3"/>
  </r>
  <r>
    <x v="0"/>
    <n v="5.9709999999999997E-3"/>
  </r>
  <r>
    <x v="0"/>
    <n v="5.8209999999999998E-3"/>
  </r>
  <r>
    <x v="0"/>
    <n v="6.2740000000000001E-3"/>
  </r>
  <r>
    <x v="0"/>
    <n v="1.3069000000000001E-2"/>
  </r>
  <r>
    <x v="0"/>
    <n v="1.1691E-2"/>
  </r>
  <r>
    <x v="0"/>
    <n v="1.7541000000000001E-2"/>
  </r>
  <r>
    <x v="0"/>
    <n v="1.2426E-2"/>
  </r>
  <r>
    <x v="0"/>
    <n v="1.1344E-2"/>
  </r>
  <r>
    <x v="0"/>
    <n v="1.2743000000000001E-2"/>
  </r>
  <r>
    <x v="0"/>
    <n v="6.5700000000000003E-3"/>
  </r>
  <r>
    <x v="0"/>
    <n v="1.2137999999999999E-2"/>
  </r>
  <r>
    <x v="0"/>
    <n v="1.3551000000000001E-2"/>
  </r>
  <r>
    <x v="0"/>
    <n v="6.0949999999999997E-3"/>
  </r>
  <r>
    <x v="0"/>
    <n v="1.2373E-2"/>
  </r>
  <r>
    <x v="0"/>
    <n v="1.3315E-2"/>
  </r>
  <r>
    <x v="0"/>
    <n v="1.2696000000000001E-2"/>
  </r>
  <r>
    <x v="0"/>
    <n v="6.0150000000000004E-3"/>
  </r>
  <r>
    <x v="0"/>
    <n v="6.3790000000000001E-3"/>
  </r>
  <r>
    <x v="0"/>
    <n v="5.6880000000000003E-3"/>
  </r>
  <r>
    <x v="0"/>
    <n v="4.4720000000000003E-3"/>
  </r>
  <r>
    <x v="0"/>
    <n v="4.1710000000000002E-3"/>
  </r>
  <r>
    <x v="0"/>
    <n v="4.4359999999999998E-3"/>
  </r>
  <r>
    <x v="0"/>
    <n v="4.5649999999999996E-3"/>
  </r>
  <r>
    <x v="0"/>
    <n v="4.2430000000000002E-3"/>
  </r>
  <r>
    <x v="0"/>
    <n v="1.1251000000000001E-2"/>
  </r>
  <r>
    <x v="0"/>
    <n v="6.633E-3"/>
  </r>
  <r>
    <x v="0"/>
    <n v="6.8830000000000002E-3"/>
  </r>
  <r>
    <x v="0"/>
    <n v="6.0179999999999999E-3"/>
  </r>
  <r>
    <x v="0"/>
    <n v="6.1079999999999997E-3"/>
  </r>
  <r>
    <x v="0"/>
    <n v="9.5490000000000002E-3"/>
  </r>
  <r>
    <x v="0"/>
    <n v="6.4320000000000002E-3"/>
  </r>
  <r>
    <x v="0"/>
    <n v="1.418E-2"/>
  </r>
  <r>
    <x v="0"/>
    <n v="1.7683999999999998E-2"/>
  </r>
  <r>
    <x v="0"/>
    <n v="6.0800000000000003E-3"/>
  </r>
  <r>
    <x v="0"/>
    <n v="6.2589999999999998E-3"/>
  </r>
  <r>
    <x v="0"/>
    <n v="5.5529999999999998E-3"/>
  </r>
  <r>
    <x v="0"/>
    <n v="1.8499999999999999E-2"/>
  </r>
  <r>
    <x v="0"/>
    <n v="5.9750000000000003E-3"/>
  </r>
  <r>
    <x v="0"/>
    <n v="5.9979999999999999E-3"/>
  </r>
  <r>
    <x v="0"/>
    <n v="6.1549999999999999E-3"/>
  </r>
  <r>
    <x v="0"/>
    <n v="5.5139999999999998E-3"/>
  </r>
  <r>
    <x v="0"/>
    <n v="6.195E-3"/>
  </r>
  <r>
    <x v="0"/>
    <n v="1.9809E-2"/>
  </r>
  <r>
    <x v="0"/>
    <n v="5.8510000000000003E-3"/>
  </r>
  <r>
    <x v="0"/>
    <n v="1.7665E-2"/>
  </r>
  <r>
    <x v="1"/>
    <n v="1.7252E-2"/>
  </r>
  <r>
    <x v="1"/>
    <n v="1.3686E-2"/>
  </r>
  <r>
    <x v="1"/>
    <n v="1.2636E-2"/>
  </r>
  <r>
    <x v="1"/>
    <n v="5.4809999999999998E-3"/>
  </r>
  <r>
    <x v="1"/>
    <n v="4.2640000000000004E-3"/>
  </r>
  <r>
    <x v="1"/>
    <n v="7.2610000000000001E-3"/>
  </r>
  <r>
    <x v="1"/>
    <n v="4.1330000000000004E-3"/>
  </r>
  <r>
    <x v="1"/>
    <n v="5.9880000000000003E-3"/>
  </r>
  <r>
    <x v="1"/>
    <n v="4.4600000000000004E-3"/>
  </r>
  <r>
    <x v="1"/>
    <n v="4.6039999999999996E-3"/>
  </r>
  <r>
    <x v="1"/>
    <n v="4.3350000000000003E-3"/>
  </r>
  <r>
    <x v="1"/>
    <n v="4.2110000000000003E-3"/>
  </r>
  <r>
    <x v="1"/>
    <n v="4.509E-3"/>
  </r>
  <r>
    <x v="1"/>
    <n v="5.3359999999999996E-3"/>
  </r>
  <r>
    <x v="1"/>
    <n v="4.829E-3"/>
  </r>
  <r>
    <x v="1"/>
    <n v="5.385E-3"/>
  </r>
  <r>
    <x v="1"/>
    <n v="1.4303E-2"/>
  </r>
  <r>
    <x v="1"/>
    <n v="4.4619999999999998E-3"/>
  </r>
  <r>
    <x v="1"/>
    <n v="4.7520000000000001E-3"/>
  </r>
  <r>
    <x v="1"/>
    <n v="4.3099999999999996E-3"/>
  </r>
  <r>
    <x v="1"/>
    <n v="5.2170000000000003E-3"/>
  </r>
  <r>
    <x v="1"/>
    <n v="4.0689999999999997E-3"/>
  </r>
  <r>
    <x v="1"/>
    <n v="1.1886000000000001E-2"/>
  </r>
  <r>
    <x v="1"/>
    <n v="4.744E-3"/>
  </r>
  <r>
    <x v="1"/>
    <n v="1.1261999999999999E-2"/>
  </r>
  <r>
    <x v="1"/>
    <n v="4.3059999999999999E-3"/>
  </r>
  <r>
    <x v="1"/>
    <n v="5.457E-3"/>
  </r>
  <r>
    <x v="1"/>
    <n v="4.3189999999999999E-3"/>
  </r>
  <r>
    <x v="1"/>
    <n v="4.5519999999999996E-3"/>
  </r>
  <r>
    <x v="1"/>
    <n v="4.241E-3"/>
  </r>
  <r>
    <x v="1"/>
    <n v="4.2839999999999996E-3"/>
  </r>
  <r>
    <x v="1"/>
    <n v="5.8370000000000002E-3"/>
  </r>
  <r>
    <x v="1"/>
    <n v="1.3115999999999999E-2"/>
  </r>
  <r>
    <x v="1"/>
    <n v="1.5356E-2"/>
  </r>
  <r>
    <x v="1"/>
    <n v="1.6830000000000001E-2"/>
  </r>
  <r>
    <x v="1"/>
    <n v="1.2487E-2"/>
  </r>
  <r>
    <x v="1"/>
    <n v="6.032E-3"/>
  </r>
  <r>
    <x v="1"/>
    <n v="5.914E-3"/>
  </r>
  <r>
    <x v="1"/>
    <n v="6.7860000000000004E-3"/>
  </r>
  <r>
    <x v="1"/>
    <n v="6.8069999999999997E-3"/>
  </r>
  <r>
    <x v="1"/>
    <n v="1.1821E-2"/>
  </r>
  <r>
    <x v="1"/>
    <n v="1.1508000000000001E-2"/>
  </r>
  <r>
    <x v="1"/>
    <n v="1.4507000000000001E-2"/>
  </r>
  <r>
    <x v="1"/>
    <n v="4.5659999999999997E-3"/>
  </r>
  <r>
    <x v="1"/>
    <n v="6.4599999999999996E-3"/>
  </r>
  <r>
    <x v="1"/>
    <n v="6.3600000000000002E-3"/>
  </r>
  <r>
    <x v="1"/>
    <n v="0.98511400000000005"/>
  </r>
  <r>
    <x v="1"/>
    <n v="5.5050000000000003E-3"/>
  </r>
  <r>
    <x v="1"/>
    <n v="6.5040000000000002E-3"/>
  </r>
  <r>
    <x v="1"/>
    <n v="6.3709999999999999E-3"/>
  </r>
  <r>
    <x v="2"/>
    <n v="1.8053E-2"/>
  </r>
  <r>
    <x v="2"/>
    <n v="6.3340000000000002E-3"/>
  </r>
  <r>
    <x v="2"/>
    <n v="1.3401E-2"/>
  </r>
  <r>
    <x v="2"/>
    <n v="6.4510000000000001E-3"/>
  </r>
  <r>
    <x v="2"/>
    <n v="1.3172E-2"/>
  </r>
  <r>
    <x v="2"/>
    <n v="0.99373500000000003"/>
  </r>
  <r>
    <x v="2"/>
    <n v="1.0668E-2"/>
  </r>
  <r>
    <x v="2"/>
    <n v="4.7169999999999998E-3"/>
  </r>
  <r>
    <x v="2"/>
    <n v="1.5681E-2"/>
  </r>
  <r>
    <x v="2"/>
    <n v="6.7759999999999999E-3"/>
  </r>
  <r>
    <x v="2"/>
    <n v="6.8599999999999998E-3"/>
  </r>
  <r>
    <x v="2"/>
    <n v="2.2277000000000002E-2"/>
  </r>
  <r>
    <x v="2"/>
    <n v="4.287E-3"/>
  </r>
  <r>
    <x v="2"/>
    <n v="1.5531E-2"/>
  </r>
  <r>
    <x v="2"/>
    <n v="1.1468000000000001E-2"/>
  </r>
  <r>
    <x v="2"/>
    <n v="6.5459999999999997E-3"/>
  </r>
  <r>
    <x v="2"/>
    <n v="1.6091999999999999E-2"/>
  </r>
  <r>
    <x v="2"/>
    <n v="6.6709999999999998E-3"/>
  </r>
  <r>
    <x v="2"/>
    <n v="1.3117E-2"/>
  </r>
  <r>
    <x v="2"/>
    <n v="4.7190000000000001E-3"/>
  </r>
  <r>
    <x v="2"/>
    <n v="6.9699999999999996E-3"/>
  </r>
  <r>
    <x v="2"/>
    <n v="6.0140000000000002E-3"/>
  </r>
  <r>
    <x v="2"/>
    <n v="1.4512000000000001E-2"/>
  </r>
  <r>
    <x v="2"/>
    <n v="2.3046000000000001E-2"/>
  </r>
  <r>
    <x v="2"/>
    <n v="1.2447E-2"/>
  </r>
  <r>
    <x v="2"/>
    <n v="1.494E-2"/>
  </r>
  <r>
    <x v="2"/>
    <n v="6.2199999999999998E-3"/>
  </r>
  <r>
    <x v="2"/>
    <n v="6.6030000000000004E-3"/>
  </r>
  <r>
    <x v="2"/>
    <n v="1.3726E-2"/>
  </r>
  <r>
    <x v="2"/>
    <n v="6.7019999999999996E-3"/>
  </r>
  <r>
    <x v="2"/>
    <n v="6.2649999999999997E-3"/>
  </r>
  <r>
    <x v="2"/>
    <n v="6.352E-3"/>
  </r>
  <r>
    <x v="2"/>
    <n v="1.2710000000000001E-2"/>
  </r>
  <r>
    <x v="2"/>
    <n v="5.9119999999999997E-3"/>
  </r>
  <r>
    <x v="2"/>
    <n v="2.2008E-2"/>
  </r>
  <r>
    <x v="2"/>
    <n v="6.8770000000000003E-3"/>
  </r>
  <r>
    <x v="2"/>
    <n v="1.2063000000000001E-2"/>
  </r>
  <r>
    <x v="2"/>
    <n v="6.7299999999999999E-3"/>
  </r>
  <r>
    <x v="2"/>
    <n v="6.0850000000000001E-3"/>
  </r>
  <r>
    <x v="2"/>
    <n v="9.979E-3"/>
  </r>
  <r>
    <x v="2"/>
    <n v="1.1455999999999999E-2"/>
  </r>
  <r>
    <x v="2"/>
    <n v="7.3870000000000003E-3"/>
  </r>
  <r>
    <x v="2"/>
    <n v="7.0790000000000002E-3"/>
  </r>
  <r>
    <x v="2"/>
    <n v="9.6819999999999996E-3"/>
  </r>
  <r>
    <x v="2"/>
    <n v="8.2089999999999993E-3"/>
  </r>
  <r>
    <x v="2"/>
    <n v="7.1830000000000001E-3"/>
  </r>
  <r>
    <x v="2"/>
    <n v="1.2748000000000001E-2"/>
  </r>
  <r>
    <x v="2"/>
    <n v="7.2430000000000003E-3"/>
  </r>
  <r>
    <x v="2"/>
    <n v="9.1680000000000008E-3"/>
  </r>
  <r>
    <x v="2"/>
    <n v="7.8209999999999998E-3"/>
  </r>
  <r>
    <x v="3"/>
    <n v="1.7014000000000001E-2"/>
  </r>
  <r>
    <x v="3"/>
    <n v="1.5438E-2"/>
  </r>
  <r>
    <x v="3"/>
    <n v="1.4962E-2"/>
  </r>
  <r>
    <x v="3"/>
    <n v="1.6497999999999999E-2"/>
  </r>
  <r>
    <x v="3"/>
    <n v="1.6330999999999998E-2"/>
  </r>
  <r>
    <x v="3"/>
    <n v="7.0559999999999998E-3"/>
  </r>
  <r>
    <x v="3"/>
    <n v="6.5630000000000003E-3"/>
  </r>
  <r>
    <x v="3"/>
    <n v="7.1970000000000003E-3"/>
  </r>
  <r>
    <x v="3"/>
    <n v="1.546E-2"/>
  </r>
  <r>
    <x v="3"/>
    <n v="6.8789999999999997E-3"/>
  </r>
  <r>
    <x v="3"/>
    <n v="1.4689000000000001E-2"/>
  </r>
  <r>
    <x v="3"/>
    <n v="1.2902E-2"/>
  </r>
  <r>
    <x v="3"/>
    <n v="7.1079999999999997E-3"/>
  </r>
  <r>
    <x v="3"/>
    <n v="7.0730000000000003E-3"/>
  </r>
  <r>
    <x v="3"/>
    <n v="1.5876999999999999E-2"/>
  </r>
  <r>
    <x v="3"/>
    <n v="1.5963999999999999E-2"/>
  </r>
  <r>
    <x v="3"/>
    <n v="1.4496E-2"/>
  </r>
  <r>
    <x v="3"/>
    <n v="1.2272999999999999E-2"/>
  </r>
  <r>
    <x v="3"/>
    <n v="1.7693E-2"/>
  </r>
  <r>
    <x v="3"/>
    <n v="1.6809999999999999E-2"/>
  </r>
  <r>
    <x v="3"/>
    <n v="1.6513E-2"/>
  </r>
  <r>
    <x v="3"/>
    <n v="2.6727999999999998E-2"/>
  </r>
  <r>
    <x v="3"/>
    <n v="1.5535999999999999E-2"/>
  </r>
  <r>
    <x v="3"/>
    <n v="7.4000000000000003E-3"/>
  </r>
  <r>
    <x v="3"/>
    <n v="5.8669999999999998E-3"/>
  </r>
  <r>
    <x v="3"/>
    <n v="1.3580999999999999E-2"/>
  </r>
  <r>
    <x v="3"/>
    <n v="1.6237999999999999E-2"/>
  </r>
  <r>
    <x v="3"/>
    <n v="5.4720000000000003E-3"/>
  </r>
  <r>
    <x v="3"/>
    <n v="5.176E-3"/>
  </r>
  <r>
    <x v="3"/>
    <n v="1.1703E-2"/>
  </r>
  <r>
    <x v="3"/>
    <n v="1.3341E-2"/>
  </r>
  <r>
    <x v="3"/>
    <n v="7.7149999999999996E-3"/>
  </r>
  <r>
    <x v="3"/>
    <n v="1.6116999999999999E-2"/>
  </r>
  <r>
    <x v="3"/>
    <n v="1.1481E-2"/>
  </r>
  <r>
    <x v="3"/>
    <n v="1.5139E-2"/>
  </r>
  <r>
    <x v="3"/>
    <n v="1.4522E-2"/>
  </r>
  <r>
    <x v="3"/>
    <n v="1.6480000000000002E-2"/>
  </r>
  <r>
    <x v="3"/>
    <n v="1.3813000000000001E-2"/>
  </r>
  <r>
    <x v="3"/>
    <n v="1.3154000000000001E-2"/>
  </r>
  <r>
    <x v="3"/>
    <n v="1.4154E-2"/>
  </r>
  <r>
    <x v="3"/>
    <n v="1.4840000000000001E-2"/>
  </r>
  <r>
    <x v="3"/>
    <n v="1.5731999999999999E-2"/>
  </r>
  <r>
    <x v="3"/>
    <n v="1.3493E-2"/>
  </r>
  <r>
    <x v="3"/>
    <n v="1.4352E-2"/>
  </r>
  <r>
    <x v="3"/>
    <n v="1.5635E-2"/>
  </r>
  <r>
    <x v="3"/>
    <n v="1.5146E-2"/>
  </r>
  <r>
    <x v="3"/>
    <n v="1.5499000000000001E-2"/>
  </r>
  <r>
    <x v="3"/>
    <n v="1.5350000000000001E-2"/>
  </r>
  <r>
    <x v="3"/>
    <n v="1.2881E-2"/>
  </r>
  <r>
    <x v="3"/>
    <n v="1.3528999999999999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8" firstHeaderRow="1" firstDataRow="1" firstDataCol="1"/>
  <pivotFields count="2">
    <pivotField axis="axisRow" showAll="0">
      <items count="5">
        <item x="1"/>
        <item x="0"/>
        <item x="2"/>
        <item x="3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édia de tempo em segundos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5" sqref="B5"/>
    </sheetView>
  </sheetViews>
  <sheetFormatPr defaultRowHeight="15" x14ac:dyDescent="0.25"/>
  <cols>
    <col min="1" max="1" width="18" bestFit="1" customWidth="1"/>
    <col min="2" max="2" width="28.42578125" bestFit="1" customWidth="1"/>
  </cols>
  <sheetData>
    <row r="3" spans="1:2" x14ac:dyDescent="0.25">
      <c r="A3" s="1" t="s">
        <v>2</v>
      </c>
      <c r="B3" t="s">
        <v>4</v>
      </c>
    </row>
    <row r="4" spans="1:2" x14ac:dyDescent="0.25">
      <c r="A4" s="2">
        <v>2</v>
      </c>
      <c r="B4" s="3">
        <v>2.6968300000000004E-2</v>
      </c>
    </row>
    <row r="5" spans="1:2" x14ac:dyDescent="0.25">
      <c r="A5" s="2">
        <v>4</v>
      </c>
      <c r="B5" s="3">
        <v>8.9586600000000002E-3</v>
      </c>
    </row>
    <row r="6" spans="1:2" x14ac:dyDescent="0.25">
      <c r="A6" s="2">
        <v>8</v>
      </c>
      <c r="B6" s="3">
        <v>2.9813859999999987E-2</v>
      </c>
    </row>
    <row r="7" spans="1:2" x14ac:dyDescent="0.25">
      <c r="A7" s="2">
        <v>16</v>
      </c>
      <c r="B7" s="3">
        <v>1.3297399999999999E-2</v>
      </c>
    </row>
    <row r="8" spans="1:2" x14ac:dyDescent="0.25">
      <c r="A8" s="2" t="s">
        <v>3</v>
      </c>
      <c r="B8" s="3">
        <v>1.9759555000000005E-2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showGridLines="0" tabSelected="1" topLeftCell="A2" workbookViewId="0">
      <selection activeCell="H3" sqref="H3"/>
    </sheetView>
  </sheetViews>
  <sheetFormatPr defaultRowHeight="12.75" x14ac:dyDescent="0.2"/>
  <cols>
    <col min="1" max="1" width="6.85546875" style="4" bestFit="1" customWidth="1"/>
    <col min="2" max="2" width="19.28515625" style="5" bestFit="1" customWidth="1"/>
    <col min="3" max="3" width="19" style="5" bestFit="1" customWidth="1"/>
    <col min="4" max="5" width="9.140625" style="6"/>
    <col min="6" max="6" width="14.28515625" style="6" bestFit="1" customWidth="1"/>
    <col min="7" max="7" width="11" style="6" bestFit="1" customWidth="1"/>
    <col min="8" max="8" width="13.7109375" style="6" bestFit="1" customWidth="1"/>
    <col min="9" max="9" width="14" style="6" bestFit="1" customWidth="1"/>
    <col min="10" max="10" width="13.7109375" style="6" bestFit="1" customWidth="1"/>
    <col min="11" max="11" width="9.140625" style="6"/>
    <col min="12" max="12" width="16.85546875" style="6" bestFit="1" customWidth="1"/>
    <col min="13" max="16384" width="9.140625" style="6"/>
  </cols>
  <sheetData>
    <row r="1" spans="1:12" ht="13.5" thickBot="1" x14ac:dyDescent="0.25"/>
    <row r="2" spans="1:12" x14ac:dyDescent="0.2">
      <c r="A2" s="8" t="s">
        <v>12</v>
      </c>
      <c r="B2" s="9" t="s">
        <v>1</v>
      </c>
      <c r="C2" s="9" t="s">
        <v>9</v>
      </c>
      <c r="F2" s="8" t="s">
        <v>11</v>
      </c>
      <c r="G2" s="9" t="s">
        <v>6</v>
      </c>
      <c r="H2" s="9" t="s">
        <v>5</v>
      </c>
      <c r="I2" s="9" t="s">
        <v>7</v>
      </c>
      <c r="J2" s="9" t="s">
        <v>8</v>
      </c>
      <c r="L2" s="15" t="s">
        <v>10</v>
      </c>
    </row>
    <row r="3" spans="1:12" x14ac:dyDescent="0.2">
      <c r="A3" s="11">
        <v>4</v>
      </c>
      <c r="B3" s="7">
        <v>1.0392999999999999E-2</v>
      </c>
      <c r="C3" s="7">
        <f>IF(B3&gt;VLOOKUP(A3,$F$2:$J$6,4,0),"Ruido",IF(B3&lt;VLOOKUP(A3,$F$2:$J$6,5,0),"Ruido",B3))</f>
        <v>1.0392999999999999E-2</v>
      </c>
      <c r="F3" s="10">
        <v>2</v>
      </c>
      <c r="G3" s="7">
        <f>AVERAGEIFS($B:$B,$A:$A,F3)</f>
        <v>2.6968300000000004E-2</v>
      </c>
      <c r="H3" s="7">
        <f>STDEVP(B53:B102)</f>
        <v>0.13693283742189089</v>
      </c>
      <c r="I3" s="7">
        <f>G3+H3</f>
        <v>0.16390113742189089</v>
      </c>
      <c r="J3" s="7">
        <f>G3-H3</f>
        <v>-0.10996453742189088</v>
      </c>
      <c r="L3" s="16">
        <f>AVERAGEIFS($C:$C,$A:$A,F3,$C:$C,"&lt;&gt;Ruido")</f>
        <v>7.4143061224489814E-3</v>
      </c>
    </row>
    <row r="4" spans="1:12" x14ac:dyDescent="0.2">
      <c r="A4" s="11">
        <v>4</v>
      </c>
      <c r="B4" s="7">
        <v>1.1095000000000001E-2</v>
      </c>
      <c r="C4" s="7">
        <f t="shared" ref="C4:C67" si="0">IF(B4&gt;VLOOKUP(A4,$F$2:$J$6,4,0),"Ruido",IF(B4&lt;VLOOKUP(A4,$F$2:$J$6,5,0),"Ruido",B4))</f>
        <v>1.1095000000000001E-2</v>
      </c>
      <c r="F4" s="10">
        <v>4</v>
      </c>
      <c r="G4" s="7">
        <f>AVERAGEIFS($B:$B,$A:$A,F4)</f>
        <v>8.9586600000000002E-3</v>
      </c>
      <c r="H4" s="7">
        <f>STDEVP(B3:B52)</f>
        <v>4.2774561721191226E-3</v>
      </c>
      <c r="I4" s="7">
        <f t="shared" ref="I4:I6" si="1">G4+H4</f>
        <v>1.3236116172119124E-2</v>
      </c>
      <c r="J4" s="7">
        <f>G4-H4</f>
        <v>4.6812038278808777E-3</v>
      </c>
      <c r="L4" s="16">
        <f>AVERAGEIFS($C:$C,$A:$A,F4,$C:$C,"&lt;&gt;Ruido")</f>
        <v>7.9405675675675684E-3</v>
      </c>
    </row>
    <row r="5" spans="1:12" x14ac:dyDescent="0.2">
      <c r="A5" s="11">
        <v>4</v>
      </c>
      <c r="B5" s="7">
        <v>6.313E-3</v>
      </c>
      <c r="C5" s="7">
        <f t="shared" si="0"/>
        <v>6.313E-3</v>
      </c>
      <c r="F5" s="10">
        <v>8</v>
      </c>
      <c r="G5" s="7">
        <f>AVERAGEIFS($B:$B,$A:$A,F5)</f>
        <v>2.9813859999999987E-2</v>
      </c>
      <c r="H5" s="7">
        <f>STDEVP(B103:B152)</f>
        <v>0.13778198668824748</v>
      </c>
      <c r="I5" s="7">
        <f t="shared" si="1"/>
        <v>0.16759584668824748</v>
      </c>
      <c r="J5" s="7">
        <f>G5-H5</f>
        <v>-0.1079681266882475</v>
      </c>
      <c r="L5" s="16">
        <f>AVERAGEIFS($C:$C,$A:$A,F5,$C:$C,"&lt;&gt;Ruido")</f>
        <v>1.0142000000000002E-2</v>
      </c>
    </row>
    <row r="6" spans="1:12" ht="13.5" thickBot="1" x14ac:dyDescent="0.25">
      <c r="A6" s="11">
        <v>4</v>
      </c>
      <c r="B6" s="7">
        <v>6.3070000000000001E-3</v>
      </c>
      <c r="C6" s="7">
        <f t="shared" si="0"/>
        <v>6.3070000000000001E-3</v>
      </c>
      <c r="F6" s="10">
        <v>16</v>
      </c>
      <c r="G6" s="7">
        <f>AVERAGEIFS($B:$B,$A:$A,F6)</f>
        <v>1.3297399999999999E-2</v>
      </c>
      <c r="H6" s="7">
        <f>STDEVP(B153:B202)</f>
        <v>4.1117645798367354E-3</v>
      </c>
      <c r="I6" s="7">
        <f t="shared" si="1"/>
        <v>1.7409164579836735E-2</v>
      </c>
      <c r="J6" s="7">
        <f>G6-H6</f>
        <v>9.1856354201632628E-3</v>
      </c>
      <c r="L6" s="17">
        <f>AVERAGEIFS($C:$C,$A:$A,F6,$C:$C,"&lt;&gt;Ruido")</f>
        <v>1.4782243243243245E-2</v>
      </c>
    </row>
    <row r="7" spans="1:12" x14ac:dyDescent="0.2">
      <c r="A7" s="11">
        <v>4</v>
      </c>
      <c r="B7" s="7">
        <v>5.9459999999999999E-3</v>
      </c>
      <c r="C7" s="7">
        <f t="shared" si="0"/>
        <v>5.9459999999999999E-3</v>
      </c>
    </row>
    <row r="8" spans="1:12" x14ac:dyDescent="0.2">
      <c r="A8" s="11">
        <v>4</v>
      </c>
      <c r="B8" s="7">
        <v>5.9709999999999997E-3</v>
      </c>
      <c r="C8" s="7">
        <f t="shared" si="0"/>
        <v>5.9709999999999997E-3</v>
      </c>
    </row>
    <row r="9" spans="1:12" x14ac:dyDescent="0.2">
      <c r="A9" s="11">
        <v>4</v>
      </c>
      <c r="B9" s="7">
        <v>5.8209999999999998E-3</v>
      </c>
      <c r="C9" s="7">
        <f t="shared" si="0"/>
        <v>5.8209999999999998E-3</v>
      </c>
    </row>
    <row r="10" spans="1:12" x14ac:dyDescent="0.2">
      <c r="A10" s="11">
        <v>4</v>
      </c>
      <c r="B10" s="7">
        <v>6.2740000000000001E-3</v>
      </c>
      <c r="C10" s="7">
        <f t="shared" si="0"/>
        <v>6.2740000000000001E-3</v>
      </c>
    </row>
    <row r="11" spans="1:12" x14ac:dyDescent="0.2">
      <c r="A11" s="11">
        <v>4</v>
      </c>
      <c r="B11" s="7">
        <v>1.3069000000000001E-2</v>
      </c>
      <c r="C11" s="7">
        <f t="shared" si="0"/>
        <v>1.3069000000000001E-2</v>
      </c>
    </row>
    <row r="12" spans="1:12" x14ac:dyDescent="0.2">
      <c r="A12" s="11">
        <v>4</v>
      </c>
      <c r="B12" s="7">
        <v>1.1691E-2</v>
      </c>
      <c r="C12" s="7">
        <f t="shared" si="0"/>
        <v>1.1691E-2</v>
      </c>
    </row>
    <row r="13" spans="1:12" x14ac:dyDescent="0.2">
      <c r="A13" s="13">
        <v>4</v>
      </c>
      <c r="B13" s="14">
        <v>1.7541000000000001E-2</v>
      </c>
      <c r="C13" s="14" t="str">
        <f t="shared" si="0"/>
        <v>Ruido</v>
      </c>
    </row>
    <row r="14" spans="1:12" x14ac:dyDescent="0.2">
      <c r="A14" s="11">
        <v>4</v>
      </c>
      <c r="B14" s="7">
        <v>1.2426E-2</v>
      </c>
      <c r="C14" s="7">
        <f t="shared" si="0"/>
        <v>1.2426E-2</v>
      </c>
    </row>
    <row r="15" spans="1:12" x14ac:dyDescent="0.2">
      <c r="A15" s="11">
        <v>4</v>
      </c>
      <c r="B15" s="7">
        <v>1.1344E-2</v>
      </c>
      <c r="C15" s="7">
        <f t="shared" si="0"/>
        <v>1.1344E-2</v>
      </c>
    </row>
    <row r="16" spans="1:12" x14ac:dyDescent="0.2">
      <c r="A16" s="11">
        <v>4</v>
      </c>
      <c r="B16" s="7">
        <v>1.2743000000000001E-2</v>
      </c>
      <c r="C16" s="7">
        <f t="shared" si="0"/>
        <v>1.2743000000000001E-2</v>
      </c>
    </row>
    <row r="17" spans="1:13" x14ac:dyDescent="0.2">
      <c r="A17" s="11">
        <v>4</v>
      </c>
      <c r="B17" s="7">
        <v>6.5700000000000003E-3</v>
      </c>
      <c r="C17" s="7">
        <f t="shared" si="0"/>
        <v>6.5700000000000003E-3</v>
      </c>
    </row>
    <row r="18" spans="1:13" x14ac:dyDescent="0.2">
      <c r="A18" s="11">
        <v>4</v>
      </c>
      <c r="B18" s="7">
        <v>1.2137999999999999E-2</v>
      </c>
      <c r="C18" s="7">
        <f t="shared" si="0"/>
        <v>1.2137999999999999E-2</v>
      </c>
    </row>
    <row r="19" spans="1:13" x14ac:dyDescent="0.2">
      <c r="A19" s="11">
        <v>4</v>
      </c>
      <c r="B19" s="7">
        <v>1.3551000000000001E-2</v>
      </c>
      <c r="C19" s="7" t="str">
        <f t="shared" si="0"/>
        <v>Ruido</v>
      </c>
    </row>
    <row r="20" spans="1:13" x14ac:dyDescent="0.2">
      <c r="A20" s="11">
        <v>4</v>
      </c>
      <c r="B20" s="7">
        <v>6.0949999999999997E-3</v>
      </c>
      <c r="C20" s="7">
        <f t="shared" si="0"/>
        <v>6.0949999999999997E-3</v>
      </c>
    </row>
    <row r="21" spans="1:13" x14ac:dyDescent="0.2">
      <c r="A21" s="11">
        <v>4</v>
      </c>
      <c r="B21" s="7">
        <v>1.2373E-2</v>
      </c>
      <c r="C21" s="7">
        <f t="shared" si="0"/>
        <v>1.2373E-2</v>
      </c>
      <c r="M21" s="12"/>
    </row>
    <row r="22" spans="1:13" x14ac:dyDescent="0.2">
      <c r="A22" s="11">
        <v>4</v>
      </c>
      <c r="B22" s="7">
        <v>1.3315E-2</v>
      </c>
      <c r="C22" s="7" t="str">
        <f t="shared" si="0"/>
        <v>Ruido</v>
      </c>
    </row>
    <row r="23" spans="1:13" x14ac:dyDescent="0.2">
      <c r="A23" s="11">
        <v>4</v>
      </c>
      <c r="B23" s="7">
        <v>1.2696000000000001E-2</v>
      </c>
      <c r="C23" s="7">
        <f t="shared" si="0"/>
        <v>1.2696000000000001E-2</v>
      </c>
    </row>
    <row r="24" spans="1:13" x14ac:dyDescent="0.2">
      <c r="A24" s="11">
        <v>4</v>
      </c>
      <c r="B24" s="7">
        <v>6.0150000000000004E-3</v>
      </c>
      <c r="C24" s="7">
        <f t="shared" si="0"/>
        <v>6.0150000000000004E-3</v>
      </c>
    </row>
    <row r="25" spans="1:13" x14ac:dyDescent="0.2">
      <c r="A25" s="11">
        <v>4</v>
      </c>
      <c r="B25" s="7">
        <v>6.3790000000000001E-3</v>
      </c>
      <c r="C25" s="7">
        <f t="shared" si="0"/>
        <v>6.3790000000000001E-3</v>
      </c>
    </row>
    <row r="26" spans="1:13" x14ac:dyDescent="0.2">
      <c r="A26" s="11">
        <v>4</v>
      </c>
      <c r="B26" s="7">
        <v>5.6880000000000003E-3</v>
      </c>
      <c r="C26" s="7">
        <f t="shared" si="0"/>
        <v>5.6880000000000003E-3</v>
      </c>
      <c r="G26" s="6" t="s">
        <v>13</v>
      </c>
    </row>
    <row r="27" spans="1:13" x14ac:dyDescent="0.2">
      <c r="A27" s="11">
        <v>4</v>
      </c>
      <c r="B27" s="7">
        <v>4.4720000000000003E-3</v>
      </c>
      <c r="C27" s="7" t="str">
        <f t="shared" si="0"/>
        <v>Ruido</v>
      </c>
    </row>
    <row r="28" spans="1:13" x14ac:dyDescent="0.2">
      <c r="A28" s="11">
        <v>4</v>
      </c>
      <c r="B28" s="7">
        <v>4.1710000000000002E-3</v>
      </c>
      <c r="C28" s="7" t="str">
        <f t="shared" si="0"/>
        <v>Ruido</v>
      </c>
    </row>
    <row r="29" spans="1:13" x14ac:dyDescent="0.2">
      <c r="A29" s="11">
        <v>4</v>
      </c>
      <c r="B29" s="7">
        <v>4.4359999999999998E-3</v>
      </c>
      <c r="C29" s="7" t="str">
        <f t="shared" si="0"/>
        <v>Ruido</v>
      </c>
    </row>
    <row r="30" spans="1:13" x14ac:dyDescent="0.2">
      <c r="A30" s="11">
        <v>4</v>
      </c>
      <c r="B30" s="7">
        <v>4.5649999999999996E-3</v>
      </c>
      <c r="C30" s="7" t="str">
        <f t="shared" si="0"/>
        <v>Ruido</v>
      </c>
    </row>
    <row r="31" spans="1:13" x14ac:dyDescent="0.2">
      <c r="A31" s="11">
        <v>4</v>
      </c>
      <c r="B31" s="7">
        <v>4.2430000000000002E-3</v>
      </c>
      <c r="C31" s="7" t="str">
        <f t="shared" si="0"/>
        <v>Ruido</v>
      </c>
      <c r="F31" s="8" t="s">
        <v>11</v>
      </c>
      <c r="G31" s="9" t="s">
        <v>14</v>
      </c>
      <c r="H31" s="9" t="s">
        <v>15</v>
      </c>
      <c r="I31" s="9" t="s">
        <v>16</v>
      </c>
    </row>
    <row r="32" spans="1:13" x14ac:dyDescent="0.2">
      <c r="A32" s="11">
        <v>4</v>
      </c>
      <c r="B32" s="7">
        <v>1.1251000000000001E-2</v>
      </c>
      <c r="C32" s="7">
        <f t="shared" si="0"/>
        <v>1.1251000000000001E-2</v>
      </c>
      <c r="F32" s="10">
        <v>2</v>
      </c>
      <c r="G32" s="19">
        <f>COUNTIFS(A:A,F32)</f>
        <v>50</v>
      </c>
      <c r="H32" s="19">
        <f>COUNTIFS(C:C,"Ruido",A:A,F32)</f>
        <v>1</v>
      </c>
      <c r="I32" s="18">
        <f>H32/G32</f>
        <v>0.02</v>
      </c>
    </row>
    <row r="33" spans="1:9" x14ac:dyDescent="0.2">
      <c r="A33" s="11">
        <v>4</v>
      </c>
      <c r="B33" s="7">
        <v>6.633E-3</v>
      </c>
      <c r="C33" s="7">
        <f t="shared" si="0"/>
        <v>6.633E-3</v>
      </c>
      <c r="F33" s="10">
        <v>4</v>
      </c>
      <c r="G33" s="19">
        <f t="shared" ref="G33:G35" si="2">COUNTIFS(A:A,F33)</f>
        <v>50</v>
      </c>
      <c r="H33" s="19">
        <f>COUNTIFS(C:C,"Ruido",A:A,F33)</f>
        <v>13</v>
      </c>
      <c r="I33" s="18">
        <f>H33/G33</f>
        <v>0.26</v>
      </c>
    </row>
    <row r="34" spans="1:9" x14ac:dyDescent="0.2">
      <c r="A34" s="11">
        <v>4</v>
      </c>
      <c r="B34" s="7">
        <v>6.8830000000000002E-3</v>
      </c>
      <c r="C34" s="7">
        <f t="shared" si="0"/>
        <v>6.8830000000000002E-3</v>
      </c>
      <c r="F34" s="10">
        <v>8</v>
      </c>
      <c r="G34" s="19">
        <f t="shared" si="2"/>
        <v>50</v>
      </c>
      <c r="H34" s="19">
        <f>COUNTIFS(C:C,"Ruido",A:A,F34)</f>
        <v>1</v>
      </c>
      <c r="I34" s="18">
        <f>H34/G34</f>
        <v>0.02</v>
      </c>
    </row>
    <row r="35" spans="1:9" x14ac:dyDescent="0.2">
      <c r="A35" s="11">
        <v>4</v>
      </c>
      <c r="B35" s="7">
        <v>6.0179999999999999E-3</v>
      </c>
      <c r="C35" s="7">
        <f t="shared" si="0"/>
        <v>6.0179999999999999E-3</v>
      </c>
      <c r="F35" s="10">
        <v>16</v>
      </c>
      <c r="G35" s="19">
        <f t="shared" si="2"/>
        <v>50</v>
      </c>
      <c r="H35" s="19">
        <f t="shared" ref="H33:H35" si="3">COUNTIFS(C:C,"Ruido",A:A,F35)</f>
        <v>13</v>
      </c>
      <c r="I35" s="18">
        <f>H35/G35</f>
        <v>0.26</v>
      </c>
    </row>
    <row r="36" spans="1:9" x14ac:dyDescent="0.2">
      <c r="A36" s="11">
        <v>4</v>
      </c>
      <c r="B36" s="7">
        <v>6.1079999999999997E-3</v>
      </c>
      <c r="C36" s="7">
        <f t="shared" si="0"/>
        <v>6.1079999999999997E-3</v>
      </c>
    </row>
    <row r="37" spans="1:9" x14ac:dyDescent="0.2">
      <c r="A37" s="11">
        <v>4</v>
      </c>
      <c r="B37" s="7">
        <v>9.5490000000000002E-3</v>
      </c>
      <c r="C37" s="7">
        <f t="shared" si="0"/>
        <v>9.5490000000000002E-3</v>
      </c>
    </row>
    <row r="38" spans="1:9" x14ac:dyDescent="0.2">
      <c r="A38" s="11">
        <v>4</v>
      </c>
      <c r="B38" s="7">
        <v>6.4320000000000002E-3</v>
      </c>
      <c r="C38" s="7">
        <f t="shared" si="0"/>
        <v>6.4320000000000002E-3</v>
      </c>
    </row>
    <row r="39" spans="1:9" x14ac:dyDescent="0.2">
      <c r="A39" s="11">
        <v>4</v>
      </c>
      <c r="B39" s="7">
        <v>1.418E-2</v>
      </c>
      <c r="C39" s="7" t="str">
        <f t="shared" si="0"/>
        <v>Ruido</v>
      </c>
    </row>
    <row r="40" spans="1:9" x14ac:dyDescent="0.2">
      <c r="A40" s="11">
        <v>4</v>
      </c>
      <c r="B40" s="7">
        <v>1.7683999999999998E-2</v>
      </c>
      <c r="C40" s="7" t="str">
        <f t="shared" si="0"/>
        <v>Ruido</v>
      </c>
    </row>
    <row r="41" spans="1:9" x14ac:dyDescent="0.2">
      <c r="A41" s="11">
        <v>4</v>
      </c>
      <c r="B41" s="7">
        <v>6.0800000000000003E-3</v>
      </c>
      <c r="C41" s="7">
        <f t="shared" si="0"/>
        <v>6.0800000000000003E-3</v>
      </c>
    </row>
    <row r="42" spans="1:9" x14ac:dyDescent="0.2">
      <c r="A42" s="11">
        <v>4</v>
      </c>
      <c r="B42" s="7">
        <v>6.2589999999999998E-3</v>
      </c>
      <c r="C42" s="7">
        <f t="shared" si="0"/>
        <v>6.2589999999999998E-3</v>
      </c>
    </row>
    <row r="43" spans="1:9" x14ac:dyDescent="0.2">
      <c r="A43" s="11">
        <v>4</v>
      </c>
      <c r="B43" s="7">
        <v>5.5529999999999998E-3</v>
      </c>
      <c r="C43" s="7">
        <f t="shared" si="0"/>
        <v>5.5529999999999998E-3</v>
      </c>
    </row>
    <row r="44" spans="1:9" x14ac:dyDescent="0.2">
      <c r="A44" s="11">
        <v>4</v>
      </c>
      <c r="B44" s="7">
        <v>1.8499999999999999E-2</v>
      </c>
      <c r="C44" s="7" t="str">
        <f t="shared" si="0"/>
        <v>Ruido</v>
      </c>
    </row>
    <row r="45" spans="1:9" x14ac:dyDescent="0.2">
      <c r="A45" s="11">
        <v>4</v>
      </c>
      <c r="B45" s="7">
        <v>5.9750000000000003E-3</v>
      </c>
      <c r="C45" s="7">
        <f t="shared" si="0"/>
        <v>5.9750000000000003E-3</v>
      </c>
    </row>
    <row r="46" spans="1:9" x14ac:dyDescent="0.2">
      <c r="A46" s="11">
        <v>4</v>
      </c>
      <c r="B46" s="7">
        <v>5.9979999999999999E-3</v>
      </c>
      <c r="C46" s="7">
        <f t="shared" si="0"/>
        <v>5.9979999999999999E-3</v>
      </c>
    </row>
    <row r="47" spans="1:9" x14ac:dyDescent="0.2">
      <c r="A47" s="11">
        <v>4</v>
      </c>
      <c r="B47" s="7">
        <v>6.1549999999999999E-3</v>
      </c>
      <c r="C47" s="7">
        <f t="shared" si="0"/>
        <v>6.1549999999999999E-3</v>
      </c>
    </row>
    <row r="48" spans="1:9" x14ac:dyDescent="0.2">
      <c r="A48" s="11">
        <v>4</v>
      </c>
      <c r="B48" s="7">
        <v>5.5139999999999998E-3</v>
      </c>
      <c r="C48" s="7">
        <f t="shared" si="0"/>
        <v>5.5139999999999998E-3</v>
      </c>
    </row>
    <row r="49" spans="1:3" x14ac:dyDescent="0.2">
      <c r="A49" s="11">
        <v>4</v>
      </c>
      <c r="B49" s="7">
        <v>6.195E-3</v>
      </c>
      <c r="C49" s="7">
        <f t="shared" si="0"/>
        <v>6.195E-3</v>
      </c>
    </row>
    <row r="50" spans="1:3" x14ac:dyDescent="0.2">
      <c r="A50" s="11">
        <v>4</v>
      </c>
      <c r="B50" s="7">
        <v>1.9809E-2</v>
      </c>
      <c r="C50" s="7" t="str">
        <f t="shared" si="0"/>
        <v>Ruido</v>
      </c>
    </row>
    <row r="51" spans="1:3" x14ac:dyDescent="0.2">
      <c r="A51" s="11">
        <v>4</v>
      </c>
      <c r="B51" s="7">
        <v>5.8510000000000003E-3</v>
      </c>
      <c r="C51" s="7">
        <f t="shared" si="0"/>
        <v>5.8510000000000003E-3</v>
      </c>
    </row>
    <row r="52" spans="1:3" x14ac:dyDescent="0.2">
      <c r="A52" s="11">
        <v>4</v>
      </c>
      <c r="B52" s="7">
        <v>1.7665E-2</v>
      </c>
      <c r="C52" s="7" t="str">
        <f t="shared" si="0"/>
        <v>Ruido</v>
      </c>
    </row>
    <row r="53" spans="1:3" x14ac:dyDescent="0.2">
      <c r="A53" s="11">
        <v>2</v>
      </c>
      <c r="B53" s="7">
        <v>1.7252E-2</v>
      </c>
      <c r="C53" s="7">
        <f t="shared" si="0"/>
        <v>1.7252E-2</v>
      </c>
    </row>
    <row r="54" spans="1:3" x14ac:dyDescent="0.2">
      <c r="A54" s="11">
        <v>2</v>
      </c>
      <c r="B54" s="7">
        <v>1.3686E-2</v>
      </c>
      <c r="C54" s="7">
        <f t="shared" si="0"/>
        <v>1.3686E-2</v>
      </c>
    </row>
    <row r="55" spans="1:3" x14ac:dyDescent="0.2">
      <c r="A55" s="11">
        <v>2</v>
      </c>
      <c r="B55" s="7">
        <v>1.2636E-2</v>
      </c>
      <c r="C55" s="7">
        <f t="shared" si="0"/>
        <v>1.2636E-2</v>
      </c>
    </row>
    <row r="56" spans="1:3" x14ac:dyDescent="0.2">
      <c r="A56" s="11">
        <v>2</v>
      </c>
      <c r="B56" s="7">
        <v>5.4809999999999998E-3</v>
      </c>
      <c r="C56" s="7">
        <f t="shared" si="0"/>
        <v>5.4809999999999998E-3</v>
      </c>
    </row>
    <row r="57" spans="1:3" x14ac:dyDescent="0.2">
      <c r="A57" s="11">
        <v>2</v>
      </c>
      <c r="B57" s="7">
        <v>4.2640000000000004E-3</v>
      </c>
      <c r="C57" s="7">
        <f t="shared" si="0"/>
        <v>4.2640000000000004E-3</v>
      </c>
    </row>
    <row r="58" spans="1:3" x14ac:dyDescent="0.2">
      <c r="A58" s="11">
        <v>2</v>
      </c>
      <c r="B58" s="7">
        <v>7.2610000000000001E-3</v>
      </c>
      <c r="C58" s="7">
        <f t="shared" si="0"/>
        <v>7.2610000000000001E-3</v>
      </c>
    </row>
    <row r="59" spans="1:3" x14ac:dyDescent="0.2">
      <c r="A59" s="11">
        <v>2</v>
      </c>
      <c r="B59" s="7">
        <v>4.1330000000000004E-3</v>
      </c>
      <c r="C59" s="7">
        <f t="shared" si="0"/>
        <v>4.1330000000000004E-3</v>
      </c>
    </row>
    <row r="60" spans="1:3" x14ac:dyDescent="0.2">
      <c r="A60" s="11">
        <v>2</v>
      </c>
      <c r="B60" s="7">
        <v>5.9880000000000003E-3</v>
      </c>
      <c r="C60" s="7">
        <f t="shared" si="0"/>
        <v>5.9880000000000003E-3</v>
      </c>
    </row>
    <row r="61" spans="1:3" x14ac:dyDescent="0.2">
      <c r="A61" s="11">
        <v>2</v>
      </c>
      <c r="B61" s="7">
        <v>4.4600000000000004E-3</v>
      </c>
      <c r="C61" s="7">
        <f t="shared" si="0"/>
        <v>4.4600000000000004E-3</v>
      </c>
    </row>
    <row r="62" spans="1:3" x14ac:dyDescent="0.2">
      <c r="A62" s="11">
        <v>2</v>
      </c>
      <c r="B62" s="7">
        <v>4.6039999999999996E-3</v>
      </c>
      <c r="C62" s="7">
        <f t="shared" si="0"/>
        <v>4.6039999999999996E-3</v>
      </c>
    </row>
    <row r="63" spans="1:3" x14ac:dyDescent="0.2">
      <c r="A63" s="11">
        <v>2</v>
      </c>
      <c r="B63" s="7">
        <v>4.3350000000000003E-3</v>
      </c>
      <c r="C63" s="7">
        <f t="shared" si="0"/>
        <v>4.3350000000000003E-3</v>
      </c>
    </row>
    <row r="64" spans="1:3" x14ac:dyDescent="0.2">
      <c r="A64" s="11">
        <v>2</v>
      </c>
      <c r="B64" s="7">
        <v>4.2110000000000003E-3</v>
      </c>
      <c r="C64" s="7">
        <f t="shared" si="0"/>
        <v>4.2110000000000003E-3</v>
      </c>
    </row>
    <row r="65" spans="1:3" x14ac:dyDescent="0.2">
      <c r="A65" s="11">
        <v>2</v>
      </c>
      <c r="B65" s="7">
        <v>4.509E-3</v>
      </c>
      <c r="C65" s="7">
        <f t="shared" si="0"/>
        <v>4.509E-3</v>
      </c>
    </row>
    <row r="66" spans="1:3" x14ac:dyDescent="0.2">
      <c r="A66" s="11">
        <v>2</v>
      </c>
      <c r="B66" s="7">
        <v>5.3359999999999996E-3</v>
      </c>
      <c r="C66" s="7">
        <f t="shared" si="0"/>
        <v>5.3359999999999996E-3</v>
      </c>
    </row>
    <row r="67" spans="1:3" x14ac:dyDescent="0.2">
      <c r="A67" s="11">
        <v>2</v>
      </c>
      <c r="B67" s="7">
        <v>4.829E-3</v>
      </c>
      <c r="C67" s="7">
        <f t="shared" si="0"/>
        <v>4.829E-3</v>
      </c>
    </row>
    <row r="68" spans="1:3" x14ac:dyDescent="0.2">
      <c r="A68" s="11">
        <v>2</v>
      </c>
      <c r="B68" s="7">
        <v>5.385E-3</v>
      </c>
      <c r="C68" s="7">
        <f t="shared" ref="C68:C131" si="4">IF(B68&gt;VLOOKUP(A68,$F$2:$J$6,4,0),"Ruido",IF(B68&lt;VLOOKUP(A68,$F$2:$J$6,5,0),"Ruido",B68))</f>
        <v>5.385E-3</v>
      </c>
    </row>
    <row r="69" spans="1:3" x14ac:dyDescent="0.2">
      <c r="A69" s="11">
        <v>2</v>
      </c>
      <c r="B69" s="7">
        <v>1.4303E-2</v>
      </c>
      <c r="C69" s="7">
        <f t="shared" si="4"/>
        <v>1.4303E-2</v>
      </c>
    </row>
    <row r="70" spans="1:3" x14ac:dyDescent="0.2">
      <c r="A70" s="11">
        <v>2</v>
      </c>
      <c r="B70" s="7">
        <v>4.4619999999999998E-3</v>
      </c>
      <c r="C70" s="7">
        <f t="shared" si="4"/>
        <v>4.4619999999999998E-3</v>
      </c>
    </row>
    <row r="71" spans="1:3" x14ac:dyDescent="0.2">
      <c r="A71" s="11">
        <v>2</v>
      </c>
      <c r="B71" s="7">
        <v>4.7520000000000001E-3</v>
      </c>
      <c r="C71" s="7">
        <f t="shared" si="4"/>
        <v>4.7520000000000001E-3</v>
      </c>
    </row>
    <row r="72" spans="1:3" x14ac:dyDescent="0.2">
      <c r="A72" s="11">
        <v>2</v>
      </c>
      <c r="B72" s="7">
        <v>4.3099999999999996E-3</v>
      </c>
      <c r="C72" s="7">
        <f t="shared" si="4"/>
        <v>4.3099999999999996E-3</v>
      </c>
    </row>
    <row r="73" spans="1:3" x14ac:dyDescent="0.2">
      <c r="A73" s="11">
        <v>2</v>
      </c>
      <c r="B73" s="7">
        <v>5.2170000000000003E-3</v>
      </c>
      <c r="C73" s="7">
        <f t="shared" si="4"/>
        <v>5.2170000000000003E-3</v>
      </c>
    </row>
    <row r="74" spans="1:3" x14ac:dyDescent="0.2">
      <c r="A74" s="11">
        <v>2</v>
      </c>
      <c r="B74" s="7">
        <v>4.0689999999999997E-3</v>
      </c>
      <c r="C74" s="7">
        <f t="shared" si="4"/>
        <v>4.0689999999999997E-3</v>
      </c>
    </row>
    <row r="75" spans="1:3" x14ac:dyDescent="0.2">
      <c r="A75" s="11">
        <v>2</v>
      </c>
      <c r="B75" s="7">
        <v>1.1886000000000001E-2</v>
      </c>
      <c r="C75" s="7">
        <f t="shared" si="4"/>
        <v>1.1886000000000001E-2</v>
      </c>
    </row>
    <row r="76" spans="1:3" x14ac:dyDescent="0.2">
      <c r="A76" s="11">
        <v>2</v>
      </c>
      <c r="B76" s="7">
        <v>4.744E-3</v>
      </c>
      <c r="C76" s="7">
        <f t="shared" si="4"/>
        <v>4.744E-3</v>
      </c>
    </row>
    <row r="77" spans="1:3" x14ac:dyDescent="0.2">
      <c r="A77" s="11">
        <v>2</v>
      </c>
      <c r="B77" s="7">
        <v>1.1261999999999999E-2</v>
      </c>
      <c r="C77" s="7">
        <f t="shared" si="4"/>
        <v>1.1261999999999999E-2</v>
      </c>
    </row>
    <row r="78" spans="1:3" x14ac:dyDescent="0.2">
      <c r="A78" s="11">
        <v>2</v>
      </c>
      <c r="B78" s="7">
        <v>4.3059999999999999E-3</v>
      </c>
      <c r="C78" s="7">
        <f t="shared" si="4"/>
        <v>4.3059999999999999E-3</v>
      </c>
    </row>
    <row r="79" spans="1:3" x14ac:dyDescent="0.2">
      <c r="A79" s="11">
        <v>2</v>
      </c>
      <c r="B79" s="7">
        <v>5.457E-3</v>
      </c>
      <c r="C79" s="7">
        <f t="shared" si="4"/>
        <v>5.457E-3</v>
      </c>
    </row>
    <row r="80" spans="1:3" x14ac:dyDescent="0.2">
      <c r="A80" s="11">
        <v>2</v>
      </c>
      <c r="B80" s="7">
        <v>4.3189999999999999E-3</v>
      </c>
      <c r="C80" s="7">
        <f t="shared" si="4"/>
        <v>4.3189999999999999E-3</v>
      </c>
    </row>
    <row r="81" spans="1:3" x14ac:dyDescent="0.2">
      <c r="A81" s="11">
        <v>2</v>
      </c>
      <c r="B81" s="7">
        <v>4.5519999999999996E-3</v>
      </c>
      <c r="C81" s="7">
        <f t="shared" si="4"/>
        <v>4.5519999999999996E-3</v>
      </c>
    </row>
    <row r="82" spans="1:3" x14ac:dyDescent="0.2">
      <c r="A82" s="11">
        <v>2</v>
      </c>
      <c r="B82" s="7">
        <v>4.241E-3</v>
      </c>
      <c r="C82" s="7">
        <f t="shared" si="4"/>
        <v>4.241E-3</v>
      </c>
    </row>
    <row r="83" spans="1:3" x14ac:dyDescent="0.2">
      <c r="A83" s="11">
        <v>2</v>
      </c>
      <c r="B83" s="7">
        <v>4.2839999999999996E-3</v>
      </c>
      <c r="C83" s="7">
        <f t="shared" si="4"/>
        <v>4.2839999999999996E-3</v>
      </c>
    </row>
    <row r="84" spans="1:3" x14ac:dyDescent="0.2">
      <c r="A84" s="11">
        <v>2</v>
      </c>
      <c r="B84" s="7">
        <v>5.8370000000000002E-3</v>
      </c>
      <c r="C84" s="7">
        <f t="shared" si="4"/>
        <v>5.8370000000000002E-3</v>
      </c>
    </row>
    <row r="85" spans="1:3" x14ac:dyDescent="0.2">
      <c r="A85" s="11">
        <v>2</v>
      </c>
      <c r="B85" s="7">
        <v>1.3115999999999999E-2</v>
      </c>
      <c r="C85" s="7">
        <f t="shared" si="4"/>
        <v>1.3115999999999999E-2</v>
      </c>
    </row>
    <row r="86" spans="1:3" x14ac:dyDescent="0.2">
      <c r="A86" s="11">
        <v>2</v>
      </c>
      <c r="B86" s="7">
        <v>1.5356E-2</v>
      </c>
      <c r="C86" s="7">
        <f t="shared" si="4"/>
        <v>1.5356E-2</v>
      </c>
    </row>
    <row r="87" spans="1:3" x14ac:dyDescent="0.2">
      <c r="A87" s="11">
        <v>2</v>
      </c>
      <c r="B87" s="7">
        <v>1.6830000000000001E-2</v>
      </c>
      <c r="C87" s="7">
        <f t="shared" si="4"/>
        <v>1.6830000000000001E-2</v>
      </c>
    </row>
    <row r="88" spans="1:3" x14ac:dyDescent="0.2">
      <c r="A88" s="11">
        <v>2</v>
      </c>
      <c r="B88" s="7">
        <v>1.2487E-2</v>
      </c>
      <c r="C88" s="7">
        <f t="shared" si="4"/>
        <v>1.2487E-2</v>
      </c>
    </row>
    <row r="89" spans="1:3" x14ac:dyDescent="0.2">
      <c r="A89" s="11">
        <v>2</v>
      </c>
      <c r="B89" s="7">
        <v>6.032E-3</v>
      </c>
      <c r="C89" s="7">
        <f t="shared" si="4"/>
        <v>6.032E-3</v>
      </c>
    </row>
    <row r="90" spans="1:3" x14ac:dyDescent="0.2">
      <c r="A90" s="11">
        <v>2</v>
      </c>
      <c r="B90" s="7">
        <v>5.914E-3</v>
      </c>
      <c r="C90" s="7">
        <f t="shared" si="4"/>
        <v>5.914E-3</v>
      </c>
    </row>
    <row r="91" spans="1:3" x14ac:dyDescent="0.2">
      <c r="A91" s="11">
        <v>2</v>
      </c>
      <c r="B91" s="7">
        <v>6.7860000000000004E-3</v>
      </c>
      <c r="C91" s="7">
        <f t="shared" si="4"/>
        <v>6.7860000000000004E-3</v>
      </c>
    </row>
    <row r="92" spans="1:3" x14ac:dyDescent="0.2">
      <c r="A92" s="11">
        <v>2</v>
      </c>
      <c r="B92" s="7">
        <v>6.8069999999999997E-3</v>
      </c>
      <c r="C92" s="7">
        <f t="shared" si="4"/>
        <v>6.8069999999999997E-3</v>
      </c>
    </row>
    <row r="93" spans="1:3" x14ac:dyDescent="0.2">
      <c r="A93" s="11">
        <v>2</v>
      </c>
      <c r="B93" s="7">
        <v>1.1821E-2</v>
      </c>
      <c r="C93" s="7">
        <f t="shared" si="4"/>
        <v>1.1821E-2</v>
      </c>
    </row>
    <row r="94" spans="1:3" x14ac:dyDescent="0.2">
      <c r="A94" s="11">
        <v>2</v>
      </c>
      <c r="B94" s="7">
        <v>1.1508000000000001E-2</v>
      </c>
      <c r="C94" s="7">
        <f t="shared" si="4"/>
        <v>1.1508000000000001E-2</v>
      </c>
    </row>
    <row r="95" spans="1:3" x14ac:dyDescent="0.2">
      <c r="A95" s="11">
        <v>2</v>
      </c>
      <c r="B95" s="7">
        <v>1.4507000000000001E-2</v>
      </c>
      <c r="C95" s="7">
        <f t="shared" si="4"/>
        <v>1.4507000000000001E-2</v>
      </c>
    </row>
    <row r="96" spans="1:3" x14ac:dyDescent="0.2">
      <c r="A96" s="11">
        <v>2</v>
      </c>
      <c r="B96" s="7">
        <v>4.5659999999999997E-3</v>
      </c>
      <c r="C96" s="7">
        <f t="shared" si="4"/>
        <v>4.5659999999999997E-3</v>
      </c>
    </row>
    <row r="97" spans="1:3" x14ac:dyDescent="0.2">
      <c r="A97" s="11">
        <v>2</v>
      </c>
      <c r="B97" s="7">
        <v>6.4599999999999996E-3</v>
      </c>
      <c r="C97" s="7">
        <f t="shared" si="4"/>
        <v>6.4599999999999996E-3</v>
      </c>
    </row>
    <row r="98" spans="1:3" x14ac:dyDescent="0.2">
      <c r="A98" s="11">
        <v>2</v>
      </c>
      <c r="B98" s="7">
        <v>6.3600000000000002E-3</v>
      </c>
      <c r="C98" s="7">
        <f t="shared" si="4"/>
        <v>6.3600000000000002E-3</v>
      </c>
    </row>
    <row r="99" spans="1:3" x14ac:dyDescent="0.2">
      <c r="A99" s="11">
        <v>2</v>
      </c>
      <c r="B99" s="7">
        <f>0.985114</f>
        <v>0.98511400000000005</v>
      </c>
      <c r="C99" s="7" t="str">
        <f t="shared" si="4"/>
        <v>Ruido</v>
      </c>
    </row>
    <row r="100" spans="1:3" x14ac:dyDescent="0.2">
      <c r="A100" s="11">
        <v>2</v>
      </c>
      <c r="B100" s="7">
        <v>5.5050000000000003E-3</v>
      </c>
      <c r="C100" s="7">
        <f t="shared" si="4"/>
        <v>5.5050000000000003E-3</v>
      </c>
    </row>
    <row r="101" spans="1:3" x14ac:dyDescent="0.2">
      <c r="A101" s="11">
        <v>2</v>
      </c>
      <c r="B101" s="7">
        <v>6.5040000000000002E-3</v>
      </c>
      <c r="C101" s="7">
        <f t="shared" si="4"/>
        <v>6.5040000000000002E-3</v>
      </c>
    </row>
    <row r="102" spans="1:3" x14ac:dyDescent="0.2">
      <c r="A102" s="11">
        <v>2</v>
      </c>
      <c r="B102" s="7">
        <v>6.3709999999999999E-3</v>
      </c>
      <c r="C102" s="7">
        <f t="shared" si="4"/>
        <v>6.3709999999999999E-3</v>
      </c>
    </row>
    <row r="103" spans="1:3" x14ac:dyDescent="0.2">
      <c r="A103" s="11">
        <v>8</v>
      </c>
      <c r="B103" s="7">
        <v>1.8053E-2</v>
      </c>
      <c r="C103" s="7">
        <f t="shared" si="4"/>
        <v>1.8053E-2</v>
      </c>
    </row>
    <row r="104" spans="1:3" x14ac:dyDescent="0.2">
      <c r="A104" s="11">
        <v>8</v>
      </c>
      <c r="B104" s="7">
        <v>6.3340000000000002E-3</v>
      </c>
      <c r="C104" s="7">
        <f t="shared" si="4"/>
        <v>6.3340000000000002E-3</v>
      </c>
    </row>
    <row r="105" spans="1:3" x14ac:dyDescent="0.2">
      <c r="A105" s="11">
        <v>8</v>
      </c>
      <c r="B105" s="7">
        <v>1.3401E-2</v>
      </c>
      <c r="C105" s="7">
        <f t="shared" si="4"/>
        <v>1.3401E-2</v>
      </c>
    </row>
    <row r="106" spans="1:3" x14ac:dyDescent="0.2">
      <c r="A106" s="11">
        <v>8</v>
      </c>
      <c r="B106" s="7">
        <v>6.4510000000000001E-3</v>
      </c>
      <c r="C106" s="7">
        <f t="shared" si="4"/>
        <v>6.4510000000000001E-3</v>
      </c>
    </row>
    <row r="107" spans="1:3" x14ac:dyDescent="0.2">
      <c r="A107" s="11">
        <v>8</v>
      </c>
      <c r="B107" s="7">
        <v>1.3172E-2</v>
      </c>
      <c r="C107" s="7">
        <f t="shared" si="4"/>
        <v>1.3172E-2</v>
      </c>
    </row>
    <row r="108" spans="1:3" x14ac:dyDescent="0.2">
      <c r="A108" s="11">
        <v>8</v>
      </c>
      <c r="B108" s="7">
        <f>0.993735</f>
        <v>0.99373500000000003</v>
      </c>
      <c r="C108" s="7" t="str">
        <f t="shared" si="4"/>
        <v>Ruido</v>
      </c>
    </row>
    <row r="109" spans="1:3" x14ac:dyDescent="0.2">
      <c r="A109" s="11">
        <v>8</v>
      </c>
      <c r="B109" s="7">
        <v>1.0668E-2</v>
      </c>
      <c r="C109" s="7">
        <f t="shared" si="4"/>
        <v>1.0668E-2</v>
      </c>
    </row>
    <row r="110" spans="1:3" x14ac:dyDescent="0.2">
      <c r="A110" s="11">
        <v>8</v>
      </c>
      <c r="B110" s="7">
        <v>4.7169999999999998E-3</v>
      </c>
      <c r="C110" s="7">
        <f t="shared" si="4"/>
        <v>4.7169999999999998E-3</v>
      </c>
    </row>
    <row r="111" spans="1:3" x14ac:dyDescent="0.2">
      <c r="A111" s="11">
        <v>8</v>
      </c>
      <c r="B111" s="7">
        <v>1.5681E-2</v>
      </c>
      <c r="C111" s="7">
        <f t="shared" si="4"/>
        <v>1.5681E-2</v>
      </c>
    </row>
    <row r="112" spans="1:3" x14ac:dyDescent="0.2">
      <c r="A112" s="11">
        <v>8</v>
      </c>
      <c r="B112" s="7">
        <v>6.7759999999999999E-3</v>
      </c>
      <c r="C112" s="7">
        <f t="shared" si="4"/>
        <v>6.7759999999999999E-3</v>
      </c>
    </row>
    <row r="113" spans="1:3" x14ac:dyDescent="0.2">
      <c r="A113" s="11">
        <v>8</v>
      </c>
      <c r="B113" s="7">
        <v>6.8599999999999998E-3</v>
      </c>
      <c r="C113" s="7">
        <f t="shared" si="4"/>
        <v>6.8599999999999998E-3</v>
      </c>
    </row>
    <row r="114" spans="1:3" x14ac:dyDescent="0.2">
      <c r="A114" s="11">
        <v>8</v>
      </c>
      <c r="B114" s="7">
        <v>2.2277000000000002E-2</v>
      </c>
      <c r="C114" s="7">
        <f t="shared" si="4"/>
        <v>2.2277000000000002E-2</v>
      </c>
    </row>
    <row r="115" spans="1:3" x14ac:dyDescent="0.2">
      <c r="A115" s="11">
        <v>8</v>
      </c>
      <c r="B115" s="7">
        <v>4.287E-3</v>
      </c>
      <c r="C115" s="7">
        <f t="shared" si="4"/>
        <v>4.287E-3</v>
      </c>
    </row>
    <row r="116" spans="1:3" x14ac:dyDescent="0.2">
      <c r="A116" s="11">
        <v>8</v>
      </c>
      <c r="B116" s="7">
        <v>1.5531E-2</v>
      </c>
      <c r="C116" s="7">
        <f t="shared" si="4"/>
        <v>1.5531E-2</v>
      </c>
    </row>
    <row r="117" spans="1:3" x14ac:dyDescent="0.2">
      <c r="A117" s="11">
        <v>8</v>
      </c>
      <c r="B117" s="7">
        <v>1.1468000000000001E-2</v>
      </c>
      <c r="C117" s="7">
        <f t="shared" si="4"/>
        <v>1.1468000000000001E-2</v>
      </c>
    </row>
    <row r="118" spans="1:3" x14ac:dyDescent="0.2">
      <c r="A118" s="11">
        <v>8</v>
      </c>
      <c r="B118" s="7">
        <v>6.5459999999999997E-3</v>
      </c>
      <c r="C118" s="7">
        <f t="shared" si="4"/>
        <v>6.5459999999999997E-3</v>
      </c>
    </row>
    <row r="119" spans="1:3" x14ac:dyDescent="0.2">
      <c r="A119" s="11">
        <v>8</v>
      </c>
      <c r="B119" s="7">
        <v>1.6091999999999999E-2</v>
      </c>
      <c r="C119" s="7">
        <f t="shared" si="4"/>
        <v>1.6091999999999999E-2</v>
      </c>
    </row>
    <row r="120" spans="1:3" x14ac:dyDescent="0.2">
      <c r="A120" s="11">
        <v>8</v>
      </c>
      <c r="B120" s="7">
        <v>6.6709999999999998E-3</v>
      </c>
      <c r="C120" s="7">
        <f t="shared" si="4"/>
        <v>6.6709999999999998E-3</v>
      </c>
    </row>
    <row r="121" spans="1:3" x14ac:dyDescent="0.2">
      <c r="A121" s="11">
        <v>8</v>
      </c>
      <c r="B121" s="7">
        <v>1.3117E-2</v>
      </c>
      <c r="C121" s="7">
        <f t="shared" si="4"/>
        <v>1.3117E-2</v>
      </c>
    </row>
    <row r="122" spans="1:3" x14ac:dyDescent="0.2">
      <c r="A122" s="11">
        <v>8</v>
      </c>
      <c r="B122" s="7">
        <v>4.7190000000000001E-3</v>
      </c>
      <c r="C122" s="7">
        <f t="shared" si="4"/>
        <v>4.7190000000000001E-3</v>
      </c>
    </row>
    <row r="123" spans="1:3" x14ac:dyDescent="0.2">
      <c r="A123" s="11">
        <v>8</v>
      </c>
      <c r="B123" s="7">
        <v>6.9699999999999996E-3</v>
      </c>
      <c r="C123" s="7">
        <f t="shared" si="4"/>
        <v>6.9699999999999996E-3</v>
      </c>
    </row>
    <row r="124" spans="1:3" x14ac:dyDescent="0.2">
      <c r="A124" s="11">
        <v>8</v>
      </c>
      <c r="B124" s="7">
        <v>6.0140000000000002E-3</v>
      </c>
      <c r="C124" s="7">
        <f t="shared" si="4"/>
        <v>6.0140000000000002E-3</v>
      </c>
    </row>
    <row r="125" spans="1:3" x14ac:dyDescent="0.2">
      <c r="A125" s="11">
        <v>8</v>
      </c>
      <c r="B125" s="7">
        <v>1.4512000000000001E-2</v>
      </c>
      <c r="C125" s="7">
        <f t="shared" si="4"/>
        <v>1.4512000000000001E-2</v>
      </c>
    </row>
    <row r="126" spans="1:3" x14ac:dyDescent="0.2">
      <c r="A126" s="11">
        <v>8</v>
      </c>
      <c r="B126" s="7">
        <v>2.3046000000000001E-2</v>
      </c>
      <c r="C126" s="7">
        <f t="shared" si="4"/>
        <v>2.3046000000000001E-2</v>
      </c>
    </row>
    <row r="127" spans="1:3" x14ac:dyDescent="0.2">
      <c r="A127" s="11">
        <v>8</v>
      </c>
      <c r="B127" s="7">
        <v>1.2447E-2</v>
      </c>
      <c r="C127" s="7">
        <f t="shared" si="4"/>
        <v>1.2447E-2</v>
      </c>
    </row>
    <row r="128" spans="1:3" x14ac:dyDescent="0.2">
      <c r="A128" s="11">
        <v>8</v>
      </c>
      <c r="B128" s="7">
        <v>1.494E-2</v>
      </c>
      <c r="C128" s="7">
        <f t="shared" si="4"/>
        <v>1.494E-2</v>
      </c>
    </row>
    <row r="129" spans="1:3" x14ac:dyDescent="0.2">
      <c r="A129" s="11">
        <v>8</v>
      </c>
      <c r="B129" s="7">
        <v>6.2199999999999998E-3</v>
      </c>
      <c r="C129" s="7">
        <f t="shared" si="4"/>
        <v>6.2199999999999998E-3</v>
      </c>
    </row>
    <row r="130" spans="1:3" x14ac:dyDescent="0.2">
      <c r="A130" s="11">
        <v>8</v>
      </c>
      <c r="B130" s="7">
        <v>6.6030000000000004E-3</v>
      </c>
      <c r="C130" s="7">
        <f t="shared" si="4"/>
        <v>6.6030000000000004E-3</v>
      </c>
    </row>
    <row r="131" spans="1:3" x14ac:dyDescent="0.2">
      <c r="A131" s="11">
        <v>8</v>
      </c>
      <c r="B131" s="7">
        <v>1.3726E-2</v>
      </c>
      <c r="C131" s="7">
        <f t="shared" si="4"/>
        <v>1.3726E-2</v>
      </c>
    </row>
    <row r="132" spans="1:3" x14ac:dyDescent="0.2">
      <c r="A132" s="11">
        <v>8</v>
      </c>
      <c r="B132" s="7">
        <v>6.7019999999999996E-3</v>
      </c>
      <c r="C132" s="7">
        <f t="shared" ref="C132:C195" si="5">IF(B132&gt;VLOOKUP(A132,$F$2:$J$6,4,0),"Ruido",IF(B132&lt;VLOOKUP(A132,$F$2:$J$6,5,0),"Ruido",B132))</f>
        <v>6.7019999999999996E-3</v>
      </c>
    </row>
    <row r="133" spans="1:3" x14ac:dyDescent="0.2">
      <c r="A133" s="11">
        <v>8</v>
      </c>
      <c r="B133" s="7">
        <v>6.2649999999999997E-3</v>
      </c>
      <c r="C133" s="7">
        <f t="shared" si="5"/>
        <v>6.2649999999999997E-3</v>
      </c>
    </row>
    <row r="134" spans="1:3" x14ac:dyDescent="0.2">
      <c r="A134" s="11">
        <v>8</v>
      </c>
      <c r="B134" s="7">
        <v>6.352E-3</v>
      </c>
      <c r="C134" s="7">
        <f t="shared" si="5"/>
        <v>6.352E-3</v>
      </c>
    </row>
    <row r="135" spans="1:3" x14ac:dyDescent="0.2">
      <c r="A135" s="11">
        <v>8</v>
      </c>
      <c r="B135" s="7">
        <v>1.2710000000000001E-2</v>
      </c>
      <c r="C135" s="7">
        <f t="shared" si="5"/>
        <v>1.2710000000000001E-2</v>
      </c>
    </row>
    <row r="136" spans="1:3" x14ac:dyDescent="0.2">
      <c r="A136" s="11">
        <v>8</v>
      </c>
      <c r="B136" s="7">
        <v>5.9119999999999997E-3</v>
      </c>
      <c r="C136" s="7">
        <f t="shared" si="5"/>
        <v>5.9119999999999997E-3</v>
      </c>
    </row>
    <row r="137" spans="1:3" x14ac:dyDescent="0.2">
      <c r="A137" s="11">
        <v>8</v>
      </c>
      <c r="B137" s="7">
        <v>2.2008E-2</v>
      </c>
      <c r="C137" s="7">
        <f t="shared" si="5"/>
        <v>2.2008E-2</v>
      </c>
    </row>
    <row r="138" spans="1:3" x14ac:dyDescent="0.2">
      <c r="A138" s="11">
        <v>8</v>
      </c>
      <c r="B138" s="7">
        <v>6.8770000000000003E-3</v>
      </c>
      <c r="C138" s="7">
        <f t="shared" si="5"/>
        <v>6.8770000000000003E-3</v>
      </c>
    </row>
    <row r="139" spans="1:3" x14ac:dyDescent="0.2">
      <c r="A139" s="11">
        <v>8</v>
      </c>
      <c r="B139" s="7">
        <v>1.2063000000000001E-2</v>
      </c>
      <c r="C139" s="7">
        <f t="shared" si="5"/>
        <v>1.2063000000000001E-2</v>
      </c>
    </row>
    <row r="140" spans="1:3" x14ac:dyDescent="0.2">
      <c r="A140" s="11">
        <v>8</v>
      </c>
      <c r="B140" s="7">
        <v>6.7299999999999999E-3</v>
      </c>
      <c r="C140" s="7">
        <f t="shared" si="5"/>
        <v>6.7299999999999999E-3</v>
      </c>
    </row>
    <row r="141" spans="1:3" x14ac:dyDescent="0.2">
      <c r="A141" s="11">
        <v>8</v>
      </c>
      <c r="B141" s="7">
        <v>6.0850000000000001E-3</v>
      </c>
      <c r="C141" s="7">
        <f t="shared" si="5"/>
        <v>6.0850000000000001E-3</v>
      </c>
    </row>
    <row r="142" spans="1:3" x14ac:dyDescent="0.2">
      <c r="A142" s="11">
        <v>8</v>
      </c>
      <c r="B142" s="7">
        <v>9.979E-3</v>
      </c>
      <c r="C142" s="7">
        <f t="shared" si="5"/>
        <v>9.979E-3</v>
      </c>
    </row>
    <row r="143" spans="1:3" x14ac:dyDescent="0.2">
      <c r="A143" s="11">
        <v>8</v>
      </c>
      <c r="B143" s="7">
        <v>1.1455999999999999E-2</v>
      </c>
      <c r="C143" s="7">
        <f t="shared" si="5"/>
        <v>1.1455999999999999E-2</v>
      </c>
    </row>
    <row r="144" spans="1:3" x14ac:dyDescent="0.2">
      <c r="A144" s="11">
        <v>8</v>
      </c>
      <c r="B144" s="7">
        <v>7.3870000000000003E-3</v>
      </c>
      <c r="C144" s="7">
        <f t="shared" si="5"/>
        <v>7.3870000000000003E-3</v>
      </c>
    </row>
    <row r="145" spans="1:3" x14ac:dyDescent="0.2">
      <c r="A145" s="11">
        <v>8</v>
      </c>
      <c r="B145" s="7">
        <v>7.0790000000000002E-3</v>
      </c>
      <c r="C145" s="7">
        <f t="shared" si="5"/>
        <v>7.0790000000000002E-3</v>
      </c>
    </row>
    <row r="146" spans="1:3" x14ac:dyDescent="0.2">
      <c r="A146" s="11">
        <v>8</v>
      </c>
      <c r="B146" s="7">
        <v>9.6819999999999996E-3</v>
      </c>
      <c r="C146" s="7">
        <f t="shared" si="5"/>
        <v>9.6819999999999996E-3</v>
      </c>
    </row>
    <row r="147" spans="1:3" x14ac:dyDescent="0.2">
      <c r="A147" s="11">
        <v>8</v>
      </c>
      <c r="B147" s="7">
        <v>8.2089999999999993E-3</v>
      </c>
      <c r="C147" s="7">
        <f t="shared" si="5"/>
        <v>8.2089999999999993E-3</v>
      </c>
    </row>
    <row r="148" spans="1:3" x14ac:dyDescent="0.2">
      <c r="A148" s="11">
        <v>8</v>
      </c>
      <c r="B148" s="7">
        <v>7.1830000000000001E-3</v>
      </c>
      <c r="C148" s="7">
        <f t="shared" si="5"/>
        <v>7.1830000000000001E-3</v>
      </c>
    </row>
    <row r="149" spans="1:3" x14ac:dyDescent="0.2">
      <c r="A149" s="11">
        <v>8</v>
      </c>
      <c r="B149" s="7">
        <v>1.2748000000000001E-2</v>
      </c>
      <c r="C149" s="7">
        <f t="shared" si="5"/>
        <v>1.2748000000000001E-2</v>
      </c>
    </row>
    <row r="150" spans="1:3" x14ac:dyDescent="0.2">
      <c r="A150" s="11">
        <v>8</v>
      </c>
      <c r="B150" s="7">
        <v>7.2430000000000003E-3</v>
      </c>
      <c r="C150" s="7">
        <f t="shared" si="5"/>
        <v>7.2430000000000003E-3</v>
      </c>
    </row>
    <row r="151" spans="1:3" x14ac:dyDescent="0.2">
      <c r="A151" s="11">
        <v>8</v>
      </c>
      <c r="B151" s="7">
        <v>9.1680000000000008E-3</v>
      </c>
      <c r="C151" s="7">
        <f t="shared" si="5"/>
        <v>9.1680000000000008E-3</v>
      </c>
    </row>
    <row r="152" spans="1:3" x14ac:dyDescent="0.2">
      <c r="A152" s="11">
        <v>8</v>
      </c>
      <c r="B152" s="7">
        <v>7.8209999999999998E-3</v>
      </c>
      <c r="C152" s="7">
        <f t="shared" si="5"/>
        <v>7.8209999999999998E-3</v>
      </c>
    </row>
    <row r="153" spans="1:3" x14ac:dyDescent="0.2">
      <c r="A153" s="11">
        <v>16</v>
      </c>
      <c r="B153" s="7">
        <v>1.7014000000000001E-2</v>
      </c>
      <c r="C153" s="7">
        <f t="shared" si="5"/>
        <v>1.7014000000000001E-2</v>
      </c>
    </row>
    <row r="154" spans="1:3" x14ac:dyDescent="0.2">
      <c r="A154" s="11">
        <v>16</v>
      </c>
      <c r="B154" s="7">
        <v>1.5438E-2</v>
      </c>
      <c r="C154" s="7">
        <f t="shared" si="5"/>
        <v>1.5438E-2</v>
      </c>
    </row>
    <row r="155" spans="1:3" x14ac:dyDescent="0.2">
      <c r="A155" s="11">
        <v>16</v>
      </c>
      <c r="B155" s="7">
        <v>1.4962E-2</v>
      </c>
      <c r="C155" s="7">
        <f t="shared" si="5"/>
        <v>1.4962E-2</v>
      </c>
    </row>
    <row r="156" spans="1:3" x14ac:dyDescent="0.2">
      <c r="A156" s="11">
        <v>16</v>
      </c>
      <c r="B156" s="7">
        <v>1.6497999999999999E-2</v>
      </c>
      <c r="C156" s="7">
        <f t="shared" si="5"/>
        <v>1.6497999999999999E-2</v>
      </c>
    </row>
    <row r="157" spans="1:3" x14ac:dyDescent="0.2">
      <c r="A157" s="11">
        <v>16</v>
      </c>
      <c r="B157" s="7">
        <v>1.6330999999999998E-2</v>
      </c>
      <c r="C157" s="7">
        <f t="shared" si="5"/>
        <v>1.6330999999999998E-2</v>
      </c>
    </row>
    <row r="158" spans="1:3" x14ac:dyDescent="0.2">
      <c r="A158" s="11">
        <v>16</v>
      </c>
      <c r="B158" s="7">
        <v>7.0559999999999998E-3</v>
      </c>
      <c r="C158" s="7" t="str">
        <f t="shared" si="5"/>
        <v>Ruido</v>
      </c>
    </row>
    <row r="159" spans="1:3" x14ac:dyDescent="0.2">
      <c r="A159" s="11">
        <v>16</v>
      </c>
      <c r="B159" s="7">
        <v>6.5630000000000003E-3</v>
      </c>
      <c r="C159" s="7" t="str">
        <f t="shared" si="5"/>
        <v>Ruido</v>
      </c>
    </row>
    <row r="160" spans="1:3" x14ac:dyDescent="0.2">
      <c r="A160" s="11">
        <v>16</v>
      </c>
      <c r="B160" s="7">
        <v>7.1970000000000003E-3</v>
      </c>
      <c r="C160" s="7" t="str">
        <f t="shared" si="5"/>
        <v>Ruido</v>
      </c>
    </row>
    <row r="161" spans="1:3" x14ac:dyDescent="0.2">
      <c r="A161" s="11">
        <v>16</v>
      </c>
      <c r="B161" s="7">
        <v>1.546E-2</v>
      </c>
      <c r="C161" s="7">
        <f t="shared" si="5"/>
        <v>1.546E-2</v>
      </c>
    </row>
    <row r="162" spans="1:3" x14ac:dyDescent="0.2">
      <c r="A162" s="11">
        <v>16</v>
      </c>
      <c r="B162" s="7">
        <v>6.8789999999999997E-3</v>
      </c>
      <c r="C162" s="7" t="str">
        <f t="shared" si="5"/>
        <v>Ruido</v>
      </c>
    </row>
    <row r="163" spans="1:3" x14ac:dyDescent="0.2">
      <c r="A163" s="11">
        <v>16</v>
      </c>
      <c r="B163" s="7">
        <v>1.4689000000000001E-2</v>
      </c>
      <c r="C163" s="7">
        <f t="shared" si="5"/>
        <v>1.4689000000000001E-2</v>
      </c>
    </row>
    <row r="164" spans="1:3" x14ac:dyDescent="0.2">
      <c r="A164" s="11">
        <v>16</v>
      </c>
      <c r="B164" s="7">
        <v>1.2902E-2</v>
      </c>
      <c r="C164" s="7">
        <f t="shared" si="5"/>
        <v>1.2902E-2</v>
      </c>
    </row>
    <row r="165" spans="1:3" x14ac:dyDescent="0.2">
      <c r="A165" s="11">
        <v>16</v>
      </c>
      <c r="B165" s="7">
        <v>7.1079999999999997E-3</v>
      </c>
      <c r="C165" s="7" t="str">
        <f t="shared" si="5"/>
        <v>Ruido</v>
      </c>
    </row>
    <row r="166" spans="1:3" x14ac:dyDescent="0.2">
      <c r="A166" s="11">
        <v>16</v>
      </c>
      <c r="B166" s="7">
        <v>7.0730000000000003E-3</v>
      </c>
      <c r="C166" s="7" t="str">
        <f t="shared" si="5"/>
        <v>Ruido</v>
      </c>
    </row>
    <row r="167" spans="1:3" x14ac:dyDescent="0.2">
      <c r="A167" s="11">
        <v>16</v>
      </c>
      <c r="B167" s="7">
        <v>1.5876999999999999E-2</v>
      </c>
      <c r="C167" s="7">
        <f t="shared" si="5"/>
        <v>1.5876999999999999E-2</v>
      </c>
    </row>
    <row r="168" spans="1:3" x14ac:dyDescent="0.2">
      <c r="A168" s="11">
        <v>16</v>
      </c>
      <c r="B168" s="7">
        <v>1.5963999999999999E-2</v>
      </c>
      <c r="C168" s="7">
        <f t="shared" si="5"/>
        <v>1.5963999999999999E-2</v>
      </c>
    </row>
    <row r="169" spans="1:3" x14ac:dyDescent="0.2">
      <c r="A169" s="11">
        <v>16</v>
      </c>
      <c r="B169" s="7">
        <v>1.4496E-2</v>
      </c>
      <c r="C169" s="7">
        <f t="shared" si="5"/>
        <v>1.4496E-2</v>
      </c>
    </row>
    <row r="170" spans="1:3" x14ac:dyDescent="0.2">
      <c r="A170" s="11">
        <v>16</v>
      </c>
      <c r="B170" s="7">
        <v>1.2272999999999999E-2</v>
      </c>
      <c r="C170" s="7">
        <f t="shared" si="5"/>
        <v>1.2272999999999999E-2</v>
      </c>
    </row>
    <row r="171" spans="1:3" x14ac:dyDescent="0.2">
      <c r="A171" s="11">
        <v>16</v>
      </c>
      <c r="B171" s="7">
        <v>1.7693E-2</v>
      </c>
      <c r="C171" s="7" t="str">
        <f t="shared" si="5"/>
        <v>Ruido</v>
      </c>
    </row>
    <row r="172" spans="1:3" x14ac:dyDescent="0.2">
      <c r="A172" s="11">
        <v>16</v>
      </c>
      <c r="B172" s="7">
        <v>1.6809999999999999E-2</v>
      </c>
      <c r="C172" s="7">
        <f t="shared" si="5"/>
        <v>1.6809999999999999E-2</v>
      </c>
    </row>
    <row r="173" spans="1:3" x14ac:dyDescent="0.2">
      <c r="A173" s="11">
        <v>16</v>
      </c>
      <c r="B173" s="7">
        <v>1.6513E-2</v>
      </c>
      <c r="C173" s="7">
        <f t="shared" si="5"/>
        <v>1.6513E-2</v>
      </c>
    </row>
    <row r="174" spans="1:3" x14ac:dyDescent="0.2">
      <c r="A174" s="11">
        <v>16</v>
      </c>
      <c r="B174" s="7">
        <v>2.6727999999999998E-2</v>
      </c>
      <c r="C174" s="7" t="str">
        <f t="shared" si="5"/>
        <v>Ruido</v>
      </c>
    </row>
    <row r="175" spans="1:3" x14ac:dyDescent="0.2">
      <c r="A175" s="11">
        <v>16</v>
      </c>
      <c r="B175" s="7">
        <v>1.5535999999999999E-2</v>
      </c>
      <c r="C175" s="7">
        <f t="shared" si="5"/>
        <v>1.5535999999999999E-2</v>
      </c>
    </row>
    <row r="176" spans="1:3" x14ac:dyDescent="0.2">
      <c r="A176" s="11">
        <v>16</v>
      </c>
      <c r="B176" s="7">
        <v>7.4000000000000003E-3</v>
      </c>
      <c r="C176" s="7" t="str">
        <f t="shared" si="5"/>
        <v>Ruido</v>
      </c>
    </row>
    <row r="177" spans="1:3" x14ac:dyDescent="0.2">
      <c r="A177" s="11">
        <v>16</v>
      </c>
      <c r="B177" s="7">
        <v>5.8669999999999998E-3</v>
      </c>
      <c r="C177" s="7" t="str">
        <f t="shared" si="5"/>
        <v>Ruido</v>
      </c>
    </row>
    <row r="178" spans="1:3" x14ac:dyDescent="0.2">
      <c r="A178" s="11">
        <v>16</v>
      </c>
      <c r="B178" s="7">
        <v>1.3580999999999999E-2</v>
      </c>
      <c r="C178" s="7">
        <f t="shared" si="5"/>
        <v>1.3580999999999999E-2</v>
      </c>
    </row>
    <row r="179" spans="1:3" x14ac:dyDescent="0.2">
      <c r="A179" s="11">
        <v>16</v>
      </c>
      <c r="B179" s="7">
        <v>1.6237999999999999E-2</v>
      </c>
      <c r="C179" s="7">
        <f t="shared" si="5"/>
        <v>1.6237999999999999E-2</v>
      </c>
    </row>
    <row r="180" spans="1:3" x14ac:dyDescent="0.2">
      <c r="A180" s="11">
        <v>16</v>
      </c>
      <c r="B180" s="7">
        <v>5.4720000000000003E-3</v>
      </c>
      <c r="C180" s="7" t="str">
        <f t="shared" si="5"/>
        <v>Ruido</v>
      </c>
    </row>
    <row r="181" spans="1:3" x14ac:dyDescent="0.2">
      <c r="A181" s="11">
        <v>16</v>
      </c>
      <c r="B181" s="7">
        <v>5.176E-3</v>
      </c>
      <c r="C181" s="7" t="str">
        <f t="shared" si="5"/>
        <v>Ruido</v>
      </c>
    </row>
    <row r="182" spans="1:3" x14ac:dyDescent="0.2">
      <c r="A182" s="11">
        <v>16</v>
      </c>
      <c r="B182" s="7">
        <v>1.1703E-2</v>
      </c>
      <c r="C182" s="7">
        <f t="shared" si="5"/>
        <v>1.1703E-2</v>
      </c>
    </row>
    <row r="183" spans="1:3" x14ac:dyDescent="0.2">
      <c r="A183" s="11">
        <v>16</v>
      </c>
      <c r="B183" s="7">
        <v>1.3341E-2</v>
      </c>
      <c r="C183" s="7">
        <f t="shared" si="5"/>
        <v>1.3341E-2</v>
      </c>
    </row>
    <row r="184" spans="1:3" x14ac:dyDescent="0.2">
      <c r="A184" s="11">
        <v>16</v>
      </c>
      <c r="B184" s="7">
        <v>7.7149999999999996E-3</v>
      </c>
      <c r="C184" s="7" t="str">
        <f t="shared" si="5"/>
        <v>Ruido</v>
      </c>
    </row>
    <row r="185" spans="1:3" x14ac:dyDescent="0.2">
      <c r="A185" s="11">
        <v>16</v>
      </c>
      <c r="B185" s="7">
        <v>1.6116999999999999E-2</v>
      </c>
      <c r="C185" s="7">
        <f t="shared" si="5"/>
        <v>1.6116999999999999E-2</v>
      </c>
    </row>
    <row r="186" spans="1:3" x14ac:dyDescent="0.2">
      <c r="A186" s="11">
        <v>16</v>
      </c>
      <c r="B186" s="7">
        <v>1.1481E-2</v>
      </c>
      <c r="C186" s="7">
        <f t="shared" si="5"/>
        <v>1.1481E-2</v>
      </c>
    </row>
    <row r="187" spans="1:3" x14ac:dyDescent="0.2">
      <c r="A187" s="11">
        <v>16</v>
      </c>
      <c r="B187" s="7">
        <v>1.5139E-2</v>
      </c>
      <c r="C187" s="7">
        <f t="shared" si="5"/>
        <v>1.5139E-2</v>
      </c>
    </row>
    <row r="188" spans="1:3" x14ac:dyDescent="0.2">
      <c r="A188" s="11">
        <v>16</v>
      </c>
      <c r="B188" s="7">
        <v>1.4522E-2</v>
      </c>
      <c r="C188" s="7">
        <f t="shared" si="5"/>
        <v>1.4522E-2</v>
      </c>
    </row>
    <row r="189" spans="1:3" x14ac:dyDescent="0.2">
      <c r="A189" s="11">
        <v>16</v>
      </c>
      <c r="B189" s="7">
        <v>1.6480000000000002E-2</v>
      </c>
      <c r="C189" s="7">
        <f t="shared" si="5"/>
        <v>1.6480000000000002E-2</v>
      </c>
    </row>
    <row r="190" spans="1:3" x14ac:dyDescent="0.2">
      <c r="A190" s="11">
        <v>16</v>
      </c>
      <c r="B190" s="7">
        <v>1.3813000000000001E-2</v>
      </c>
      <c r="C190" s="7">
        <f t="shared" si="5"/>
        <v>1.3813000000000001E-2</v>
      </c>
    </row>
    <row r="191" spans="1:3" x14ac:dyDescent="0.2">
      <c r="A191" s="11">
        <v>16</v>
      </c>
      <c r="B191" s="7">
        <v>1.3154000000000001E-2</v>
      </c>
      <c r="C191" s="7">
        <f t="shared" si="5"/>
        <v>1.3154000000000001E-2</v>
      </c>
    </row>
    <row r="192" spans="1:3" x14ac:dyDescent="0.2">
      <c r="A192" s="11">
        <v>16</v>
      </c>
      <c r="B192" s="7">
        <v>1.4154E-2</v>
      </c>
      <c r="C192" s="7">
        <f t="shared" si="5"/>
        <v>1.4154E-2</v>
      </c>
    </row>
    <row r="193" spans="1:3" x14ac:dyDescent="0.2">
      <c r="A193" s="11">
        <v>16</v>
      </c>
      <c r="B193" s="7">
        <v>1.4840000000000001E-2</v>
      </c>
      <c r="C193" s="7">
        <f t="shared" si="5"/>
        <v>1.4840000000000001E-2</v>
      </c>
    </row>
    <row r="194" spans="1:3" x14ac:dyDescent="0.2">
      <c r="A194" s="11">
        <v>16</v>
      </c>
      <c r="B194" s="7">
        <v>1.5731999999999999E-2</v>
      </c>
      <c r="C194" s="7">
        <f t="shared" si="5"/>
        <v>1.5731999999999999E-2</v>
      </c>
    </row>
    <row r="195" spans="1:3" x14ac:dyDescent="0.2">
      <c r="A195" s="11">
        <v>16</v>
      </c>
      <c r="B195" s="7">
        <v>1.3493E-2</v>
      </c>
      <c r="C195" s="7">
        <f t="shared" si="5"/>
        <v>1.3493E-2</v>
      </c>
    </row>
    <row r="196" spans="1:3" x14ac:dyDescent="0.2">
      <c r="A196" s="11">
        <v>16</v>
      </c>
      <c r="B196" s="7">
        <v>1.4352E-2</v>
      </c>
      <c r="C196" s="7">
        <f t="shared" ref="C196:C202" si="6">IF(B196&gt;VLOOKUP(A196,$F$2:$J$6,4,0),"Ruido",IF(B196&lt;VLOOKUP(A196,$F$2:$J$6,5,0),"Ruido",B196))</f>
        <v>1.4352E-2</v>
      </c>
    </row>
    <row r="197" spans="1:3" x14ac:dyDescent="0.2">
      <c r="A197" s="11">
        <v>16</v>
      </c>
      <c r="B197" s="7">
        <v>1.5635E-2</v>
      </c>
      <c r="C197" s="7">
        <f t="shared" si="6"/>
        <v>1.5635E-2</v>
      </c>
    </row>
    <row r="198" spans="1:3" x14ac:dyDescent="0.2">
      <c r="A198" s="11">
        <v>16</v>
      </c>
      <c r="B198" s="7">
        <v>1.5146E-2</v>
      </c>
      <c r="C198" s="7">
        <f t="shared" si="6"/>
        <v>1.5146E-2</v>
      </c>
    </row>
    <row r="199" spans="1:3" x14ac:dyDescent="0.2">
      <c r="A199" s="11">
        <v>16</v>
      </c>
      <c r="B199" s="7">
        <v>1.5499000000000001E-2</v>
      </c>
      <c r="C199" s="7">
        <f t="shared" si="6"/>
        <v>1.5499000000000001E-2</v>
      </c>
    </row>
    <row r="200" spans="1:3" x14ac:dyDescent="0.2">
      <c r="A200" s="11">
        <v>16</v>
      </c>
      <c r="B200" s="7">
        <v>1.5350000000000001E-2</v>
      </c>
      <c r="C200" s="7">
        <f t="shared" si="6"/>
        <v>1.5350000000000001E-2</v>
      </c>
    </row>
    <row r="201" spans="1:3" x14ac:dyDescent="0.2">
      <c r="A201" s="11">
        <v>16</v>
      </c>
      <c r="B201" s="7">
        <v>1.2881E-2</v>
      </c>
      <c r="C201" s="7">
        <f t="shared" si="6"/>
        <v>1.2881E-2</v>
      </c>
    </row>
    <row r="202" spans="1:3" x14ac:dyDescent="0.2">
      <c r="A202" s="11">
        <v>16</v>
      </c>
      <c r="B202" s="7">
        <v>1.3528999999999999E-2</v>
      </c>
      <c r="C202" s="7">
        <f t="shared" si="6"/>
        <v>1.3528999999999999E-2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tempos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Santos</dc:creator>
  <cp:lastModifiedBy>Karolina Santos</cp:lastModifiedBy>
  <dcterms:created xsi:type="dcterms:W3CDTF">2019-11-20T23:31:05Z</dcterms:created>
  <dcterms:modified xsi:type="dcterms:W3CDTF">2019-11-21T01:42:16Z</dcterms:modified>
</cp:coreProperties>
</file>