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dbank365-my.sharepoint.com/personal/diego_ortiz_andbank_es/Documents/"/>
    </mc:Choice>
  </mc:AlternateContent>
  <xr:revisionPtr revIDLastSave="94" documentId="8_{17C0DBE5-D7E3-4F3F-B662-8BBCF008BD15}" xr6:coauthVersionLast="47" xr6:coauthVersionMax="47" xr10:uidLastSave="{3405BEB1-6E44-4AD6-814C-97B87305E9A0}"/>
  <bookViews>
    <workbookView xWindow="-120" yWindow="-120" windowWidth="29040" windowHeight="15720" xr2:uid="{1EFDB89B-533C-4B30-9A07-0E2947DFC216}"/>
  </bookViews>
  <sheets>
    <sheet name="Hoja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7" i="2" l="1"/>
  <c r="N247" i="2"/>
  <c r="M247" i="2"/>
  <c r="L247" i="2"/>
  <c r="K247" i="2"/>
  <c r="J247" i="2"/>
  <c r="I247" i="2"/>
  <c r="H247" i="2"/>
  <c r="G247" i="2"/>
  <c r="F247" i="2"/>
  <c r="D247" i="2"/>
  <c r="E247" i="2"/>
  <c r="C247" i="2"/>
  <c r="O246" i="2"/>
  <c r="N246" i="2"/>
  <c r="M246" i="2"/>
  <c r="L246" i="2"/>
  <c r="K246" i="2"/>
  <c r="J246" i="2"/>
  <c r="I246" i="2"/>
  <c r="H246" i="2"/>
  <c r="G246" i="2"/>
  <c r="F246" i="2"/>
  <c r="D246" i="2"/>
  <c r="E246" i="2"/>
  <c r="C246" i="2"/>
  <c r="O245" i="2"/>
  <c r="N245" i="2"/>
  <c r="M245" i="2"/>
  <c r="L245" i="2"/>
  <c r="K245" i="2"/>
  <c r="J245" i="2"/>
  <c r="I245" i="2"/>
  <c r="H245" i="2"/>
  <c r="G245" i="2"/>
  <c r="F245" i="2"/>
  <c r="D245" i="2"/>
  <c r="E245" i="2"/>
  <c r="C245" i="2"/>
  <c r="O244" i="2"/>
  <c r="N244" i="2"/>
  <c r="M244" i="2"/>
  <c r="L244" i="2"/>
  <c r="K244" i="2"/>
  <c r="J244" i="2"/>
  <c r="I244" i="2"/>
  <c r="H244" i="2"/>
  <c r="G244" i="2"/>
  <c r="F244" i="2"/>
  <c r="D244" i="2"/>
  <c r="E244" i="2"/>
  <c r="C244" i="2"/>
  <c r="O243" i="2"/>
  <c r="N243" i="2"/>
  <c r="M243" i="2"/>
  <c r="L243" i="2"/>
  <c r="K243" i="2"/>
  <c r="J243" i="2"/>
  <c r="I243" i="2"/>
  <c r="H243" i="2"/>
  <c r="G243" i="2"/>
  <c r="F243" i="2"/>
  <c r="D243" i="2"/>
  <c r="E243" i="2"/>
  <c r="C243" i="2"/>
  <c r="O242" i="2"/>
  <c r="N242" i="2"/>
  <c r="M242" i="2"/>
  <c r="L242" i="2"/>
  <c r="K242" i="2"/>
  <c r="J242" i="2"/>
  <c r="I242" i="2"/>
  <c r="H242" i="2"/>
  <c r="G242" i="2"/>
  <c r="F242" i="2"/>
  <c r="D242" i="2"/>
  <c r="E242" i="2"/>
  <c r="C242" i="2"/>
  <c r="O241" i="2"/>
  <c r="N241" i="2"/>
  <c r="M241" i="2"/>
  <c r="L241" i="2"/>
  <c r="K241" i="2"/>
  <c r="J241" i="2"/>
  <c r="I241" i="2"/>
  <c r="H241" i="2"/>
  <c r="G241" i="2"/>
  <c r="F241" i="2"/>
  <c r="D241" i="2"/>
  <c r="E241" i="2"/>
  <c r="C241" i="2"/>
  <c r="O240" i="2"/>
  <c r="N240" i="2"/>
  <c r="M240" i="2"/>
  <c r="L240" i="2"/>
  <c r="K240" i="2"/>
  <c r="J240" i="2"/>
  <c r="I240" i="2"/>
  <c r="H240" i="2"/>
  <c r="G240" i="2"/>
  <c r="F240" i="2"/>
  <c r="D240" i="2"/>
  <c r="E240" i="2"/>
  <c r="C240" i="2"/>
  <c r="O239" i="2"/>
  <c r="N239" i="2"/>
  <c r="M239" i="2"/>
  <c r="L239" i="2"/>
  <c r="K239" i="2"/>
  <c r="J239" i="2"/>
  <c r="I239" i="2"/>
  <c r="H239" i="2"/>
  <c r="G239" i="2"/>
  <c r="F239" i="2"/>
  <c r="D239" i="2"/>
  <c r="E239" i="2"/>
  <c r="C239" i="2"/>
  <c r="O238" i="2"/>
  <c r="N238" i="2"/>
  <c r="M238" i="2"/>
  <c r="L238" i="2"/>
  <c r="K238" i="2"/>
  <c r="J238" i="2"/>
  <c r="I238" i="2"/>
  <c r="H238" i="2"/>
  <c r="G238" i="2"/>
  <c r="F238" i="2"/>
  <c r="D238" i="2"/>
  <c r="E238" i="2"/>
  <c r="C238" i="2"/>
  <c r="O237" i="2"/>
  <c r="N237" i="2"/>
  <c r="M237" i="2"/>
  <c r="L237" i="2"/>
  <c r="K237" i="2"/>
  <c r="J237" i="2"/>
  <c r="I237" i="2"/>
  <c r="H237" i="2"/>
  <c r="G237" i="2"/>
  <c r="F237" i="2"/>
  <c r="D237" i="2"/>
  <c r="E237" i="2"/>
  <c r="C237" i="2"/>
  <c r="O236" i="2"/>
  <c r="N236" i="2"/>
  <c r="M236" i="2"/>
  <c r="L236" i="2"/>
  <c r="K236" i="2"/>
  <c r="J236" i="2"/>
  <c r="I236" i="2"/>
  <c r="H236" i="2"/>
  <c r="G236" i="2"/>
  <c r="F236" i="2"/>
  <c r="D236" i="2"/>
  <c r="E236" i="2"/>
  <c r="C236" i="2"/>
  <c r="O235" i="2"/>
  <c r="N235" i="2"/>
  <c r="M235" i="2"/>
  <c r="L235" i="2"/>
  <c r="K235" i="2"/>
  <c r="J235" i="2"/>
  <c r="I235" i="2"/>
  <c r="H235" i="2"/>
  <c r="G235" i="2"/>
  <c r="F235" i="2"/>
  <c r="D235" i="2"/>
  <c r="E235" i="2"/>
  <c r="C235" i="2"/>
  <c r="O234" i="2"/>
  <c r="N234" i="2"/>
  <c r="M234" i="2"/>
  <c r="L234" i="2"/>
  <c r="K234" i="2"/>
  <c r="J234" i="2"/>
  <c r="I234" i="2"/>
  <c r="H234" i="2"/>
  <c r="G234" i="2"/>
  <c r="F234" i="2"/>
  <c r="D234" i="2"/>
  <c r="E234" i="2"/>
  <c r="C234" i="2"/>
  <c r="O233" i="2"/>
  <c r="N233" i="2"/>
  <c r="M233" i="2"/>
  <c r="L233" i="2"/>
  <c r="K233" i="2"/>
  <c r="J233" i="2"/>
  <c r="I233" i="2"/>
  <c r="H233" i="2"/>
  <c r="G233" i="2"/>
  <c r="F233" i="2"/>
  <c r="D233" i="2"/>
  <c r="E233" i="2"/>
  <c r="C233" i="2"/>
  <c r="O232" i="2"/>
  <c r="N232" i="2"/>
  <c r="M232" i="2"/>
  <c r="L232" i="2"/>
  <c r="K232" i="2"/>
  <c r="J232" i="2"/>
  <c r="I232" i="2"/>
  <c r="H232" i="2"/>
  <c r="G232" i="2"/>
  <c r="F232" i="2"/>
  <c r="D232" i="2"/>
  <c r="E232" i="2"/>
  <c r="C232" i="2"/>
  <c r="O231" i="2"/>
  <c r="N231" i="2"/>
  <c r="M231" i="2"/>
  <c r="L231" i="2"/>
  <c r="K231" i="2"/>
  <c r="J231" i="2"/>
  <c r="I231" i="2"/>
  <c r="H231" i="2"/>
  <c r="G231" i="2"/>
  <c r="F231" i="2"/>
  <c r="D231" i="2"/>
  <c r="E231" i="2"/>
  <c r="C231" i="2"/>
  <c r="O230" i="2"/>
  <c r="N230" i="2"/>
  <c r="M230" i="2"/>
  <c r="L230" i="2"/>
  <c r="K230" i="2"/>
  <c r="J230" i="2"/>
  <c r="I230" i="2"/>
  <c r="H230" i="2"/>
  <c r="G230" i="2"/>
  <c r="F230" i="2"/>
  <c r="D230" i="2"/>
  <c r="E230" i="2"/>
  <c r="C230" i="2"/>
  <c r="O229" i="2"/>
  <c r="N229" i="2"/>
  <c r="M229" i="2"/>
  <c r="L229" i="2"/>
  <c r="K229" i="2"/>
  <c r="J229" i="2"/>
  <c r="I229" i="2"/>
  <c r="H229" i="2"/>
  <c r="G229" i="2"/>
  <c r="F229" i="2"/>
  <c r="D229" i="2"/>
  <c r="E229" i="2"/>
  <c r="C229" i="2"/>
  <c r="O228" i="2"/>
  <c r="N228" i="2"/>
  <c r="M228" i="2"/>
  <c r="L228" i="2"/>
  <c r="K228" i="2"/>
  <c r="J228" i="2"/>
  <c r="I228" i="2"/>
  <c r="H228" i="2"/>
  <c r="G228" i="2"/>
  <c r="F228" i="2"/>
  <c r="D228" i="2"/>
  <c r="E228" i="2"/>
  <c r="C228" i="2"/>
  <c r="O227" i="2"/>
  <c r="N227" i="2"/>
  <c r="M227" i="2"/>
  <c r="L227" i="2"/>
  <c r="K227" i="2"/>
  <c r="J227" i="2"/>
  <c r="I227" i="2"/>
  <c r="H227" i="2"/>
  <c r="G227" i="2"/>
  <c r="F227" i="2"/>
  <c r="D227" i="2"/>
  <c r="E227" i="2"/>
  <c r="C227" i="2"/>
  <c r="O226" i="2"/>
  <c r="N226" i="2"/>
  <c r="M226" i="2"/>
  <c r="L226" i="2"/>
  <c r="K226" i="2"/>
  <c r="J226" i="2"/>
  <c r="I226" i="2"/>
  <c r="H226" i="2"/>
  <c r="G226" i="2"/>
  <c r="F226" i="2"/>
  <c r="D226" i="2"/>
  <c r="E226" i="2"/>
  <c r="C226" i="2"/>
  <c r="O225" i="2"/>
  <c r="N225" i="2"/>
  <c r="M225" i="2"/>
  <c r="L225" i="2"/>
  <c r="K225" i="2"/>
  <c r="J225" i="2"/>
  <c r="I225" i="2"/>
  <c r="H225" i="2"/>
  <c r="G225" i="2"/>
  <c r="F225" i="2"/>
  <c r="D225" i="2"/>
  <c r="E225" i="2"/>
  <c r="C225" i="2"/>
  <c r="O224" i="2"/>
  <c r="N224" i="2"/>
  <c r="M224" i="2"/>
  <c r="L224" i="2"/>
  <c r="K224" i="2"/>
  <c r="J224" i="2"/>
  <c r="I224" i="2"/>
  <c r="H224" i="2"/>
  <c r="G224" i="2"/>
  <c r="F224" i="2"/>
  <c r="D224" i="2"/>
  <c r="E224" i="2"/>
  <c r="C224" i="2"/>
  <c r="O223" i="2"/>
  <c r="N223" i="2"/>
  <c r="M223" i="2"/>
  <c r="L223" i="2"/>
  <c r="K223" i="2"/>
  <c r="J223" i="2"/>
  <c r="I223" i="2"/>
  <c r="H223" i="2"/>
  <c r="G223" i="2"/>
  <c r="F223" i="2"/>
  <c r="D223" i="2"/>
  <c r="E223" i="2"/>
  <c r="C223" i="2"/>
  <c r="O222" i="2"/>
  <c r="N222" i="2"/>
  <c r="M222" i="2"/>
  <c r="L222" i="2"/>
  <c r="K222" i="2"/>
  <c r="J222" i="2"/>
  <c r="I222" i="2"/>
  <c r="H222" i="2"/>
  <c r="G222" i="2"/>
  <c r="F222" i="2"/>
  <c r="D222" i="2"/>
  <c r="E222" i="2"/>
  <c r="C222" i="2"/>
  <c r="O221" i="2"/>
  <c r="N221" i="2"/>
  <c r="M221" i="2"/>
  <c r="L221" i="2"/>
  <c r="K221" i="2"/>
  <c r="J221" i="2"/>
  <c r="I221" i="2"/>
  <c r="H221" i="2"/>
  <c r="G221" i="2"/>
  <c r="F221" i="2"/>
  <c r="D221" i="2"/>
  <c r="E221" i="2"/>
  <c r="C221" i="2"/>
  <c r="O220" i="2"/>
  <c r="N220" i="2"/>
  <c r="M220" i="2"/>
  <c r="L220" i="2"/>
  <c r="K220" i="2"/>
  <c r="J220" i="2"/>
  <c r="I220" i="2"/>
  <c r="H220" i="2"/>
  <c r="G220" i="2"/>
  <c r="F220" i="2"/>
  <c r="D220" i="2"/>
  <c r="E220" i="2"/>
  <c r="C220" i="2"/>
  <c r="O219" i="2"/>
  <c r="N219" i="2"/>
  <c r="M219" i="2"/>
  <c r="L219" i="2"/>
  <c r="K219" i="2"/>
  <c r="J219" i="2"/>
  <c r="I219" i="2"/>
  <c r="H219" i="2"/>
  <c r="G219" i="2"/>
  <c r="F219" i="2"/>
  <c r="D219" i="2"/>
  <c r="E219" i="2"/>
  <c r="C219" i="2"/>
  <c r="O218" i="2"/>
  <c r="N218" i="2"/>
  <c r="M218" i="2"/>
  <c r="L218" i="2"/>
  <c r="K218" i="2"/>
  <c r="J218" i="2"/>
  <c r="I218" i="2"/>
  <c r="H218" i="2"/>
  <c r="G218" i="2"/>
  <c r="F218" i="2"/>
  <c r="D218" i="2"/>
  <c r="E218" i="2"/>
  <c r="C218" i="2"/>
  <c r="O217" i="2"/>
  <c r="N217" i="2"/>
  <c r="M217" i="2"/>
  <c r="L217" i="2"/>
  <c r="K217" i="2"/>
  <c r="J217" i="2"/>
  <c r="I217" i="2"/>
  <c r="H217" i="2"/>
  <c r="G217" i="2"/>
  <c r="F217" i="2"/>
  <c r="D217" i="2"/>
  <c r="E217" i="2"/>
  <c r="C217" i="2"/>
  <c r="O216" i="2"/>
  <c r="N216" i="2"/>
  <c r="M216" i="2"/>
  <c r="L216" i="2"/>
  <c r="K216" i="2"/>
  <c r="J216" i="2"/>
  <c r="I216" i="2"/>
  <c r="H216" i="2"/>
  <c r="G216" i="2"/>
  <c r="F216" i="2"/>
  <c r="D216" i="2"/>
  <c r="E216" i="2"/>
  <c r="C216" i="2"/>
  <c r="O215" i="2"/>
  <c r="N215" i="2"/>
  <c r="M215" i="2"/>
  <c r="L215" i="2"/>
  <c r="K215" i="2"/>
  <c r="J215" i="2"/>
  <c r="I215" i="2"/>
  <c r="H215" i="2"/>
  <c r="G215" i="2"/>
  <c r="F215" i="2"/>
  <c r="D215" i="2"/>
  <c r="E215" i="2"/>
  <c r="C215" i="2"/>
  <c r="O214" i="2"/>
  <c r="N214" i="2"/>
  <c r="M214" i="2"/>
  <c r="L214" i="2"/>
  <c r="K214" i="2"/>
  <c r="J214" i="2"/>
  <c r="I214" i="2"/>
  <c r="H214" i="2"/>
  <c r="G214" i="2"/>
  <c r="F214" i="2"/>
  <c r="D214" i="2"/>
  <c r="E214" i="2"/>
  <c r="C214" i="2"/>
  <c r="O213" i="2"/>
  <c r="N213" i="2"/>
  <c r="M213" i="2"/>
  <c r="L213" i="2"/>
  <c r="K213" i="2"/>
  <c r="J213" i="2"/>
  <c r="I213" i="2"/>
  <c r="H213" i="2"/>
  <c r="G213" i="2"/>
  <c r="F213" i="2"/>
  <c r="D213" i="2"/>
  <c r="E213" i="2"/>
  <c r="C213" i="2"/>
  <c r="O212" i="2"/>
  <c r="N212" i="2"/>
  <c r="M212" i="2"/>
  <c r="L212" i="2"/>
  <c r="K212" i="2"/>
  <c r="J212" i="2"/>
  <c r="I212" i="2"/>
  <c r="H212" i="2"/>
  <c r="G212" i="2"/>
  <c r="F212" i="2"/>
  <c r="D212" i="2"/>
  <c r="E212" i="2"/>
  <c r="C212" i="2"/>
  <c r="O211" i="2"/>
  <c r="N211" i="2"/>
  <c r="M211" i="2"/>
  <c r="L211" i="2"/>
  <c r="K211" i="2"/>
  <c r="J211" i="2"/>
  <c r="I211" i="2"/>
  <c r="H211" i="2"/>
  <c r="G211" i="2"/>
  <c r="F211" i="2"/>
  <c r="D211" i="2"/>
  <c r="E211" i="2"/>
  <c r="C211" i="2"/>
  <c r="O210" i="2"/>
  <c r="N210" i="2"/>
  <c r="M210" i="2"/>
  <c r="L210" i="2"/>
  <c r="K210" i="2"/>
  <c r="J210" i="2"/>
  <c r="I210" i="2"/>
  <c r="H210" i="2"/>
  <c r="G210" i="2"/>
  <c r="F210" i="2"/>
  <c r="D210" i="2"/>
  <c r="E210" i="2"/>
  <c r="C210" i="2"/>
  <c r="O209" i="2"/>
  <c r="N209" i="2"/>
  <c r="M209" i="2"/>
  <c r="L209" i="2"/>
  <c r="K209" i="2"/>
  <c r="J209" i="2"/>
  <c r="I209" i="2"/>
  <c r="H209" i="2"/>
  <c r="G209" i="2"/>
  <c r="F209" i="2"/>
  <c r="D209" i="2"/>
  <c r="E209" i="2"/>
  <c r="C209" i="2"/>
  <c r="O208" i="2"/>
  <c r="N208" i="2"/>
  <c r="M208" i="2"/>
  <c r="L208" i="2"/>
  <c r="K208" i="2"/>
  <c r="J208" i="2"/>
  <c r="I208" i="2"/>
  <c r="H208" i="2"/>
  <c r="G208" i="2"/>
  <c r="F208" i="2"/>
  <c r="D208" i="2"/>
  <c r="E208" i="2"/>
  <c r="C208" i="2"/>
  <c r="O207" i="2"/>
  <c r="N207" i="2"/>
  <c r="M207" i="2"/>
  <c r="L207" i="2"/>
  <c r="K207" i="2"/>
  <c r="J207" i="2"/>
  <c r="I207" i="2"/>
  <c r="H207" i="2"/>
  <c r="G207" i="2"/>
  <c r="F207" i="2"/>
  <c r="D207" i="2"/>
  <c r="E207" i="2"/>
  <c r="C207" i="2"/>
  <c r="O206" i="2"/>
  <c r="N206" i="2"/>
  <c r="M206" i="2"/>
  <c r="L206" i="2"/>
  <c r="K206" i="2"/>
  <c r="J206" i="2"/>
  <c r="I206" i="2"/>
  <c r="H206" i="2"/>
  <c r="G206" i="2"/>
  <c r="F206" i="2"/>
  <c r="D206" i="2"/>
  <c r="E206" i="2"/>
  <c r="C206" i="2"/>
  <c r="O205" i="2"/>
  <c r="N205" i="2"/>
  <c r="M205" i="2"/>
  <c r="L205" i="2"/>
  <c r="K205" i="2"/>
  <c r="J205" i="2"/>
  <c r="I205" i="2"/>
  <c r="H205" i="2"/>
  <c r="G205" i="2"/>
  <c r="F205" i="2"/>
  <c r="D205" i="2"/>
  <c r="E205" i="2"/>
  <c r="C205" i="2"/>
  <c r="O204" i="2"/>
  <c r="N204" i="2"/>
  <c r="M204" i="2"/>
  <c r="L204" i="2"/>
  <c r="K204" i="2"/>
  <c r="J204" i="2"/>
  <c r="I204" i="2"/>
  <c r="H204" i="2"/>
  <c r="G204" i="2"/>
  <c r="F204" i="2"/>
  <c r="D204" i="2"/>
  <c r="E204" i="2"/>
  <c r="C204" i="2"/>
  <c r="O203" i="2"/>
  <c r="N203" i="2"/>
  <c r="M203" i="2"/>
  <c r="L203" i="2"/>
  <c r="K203" i="2"/>
  <c r="J203" i="2"/>
  <c r="I203" i="2"/>
  <c r="H203" i="2"/>
  <c r="G203" i="2"/>
  <c r="F203" i="2"/>
  <c r="D203" i="2"/>
  <c r="E203" i="2"/>
  <c r="C203" i="2"/>
  <c r="O202" i="2"/>
  <c r="N202" i="2"/>
  <c r="M202" i="2"/>
  <c r="L202" i="2"/>
  <c r="K202" i="2"/>
  <c r="J202" i="2"/>
  <c r="I202" i="2"/>
  <c r="H202" i="2"/>
  <c r="G202" i="2"/>
  <c r="F202" i="2"/>
  <c r="D202" i="2"/>
  <c r="E202" i="2"/>
  <c r="C202" i="2"/>
  <c r="O201" i="2"/>
  <c r="N201" i="2"/>
  <c r="M201" i="2"/>
  <c r="L201" i="2"/>
  <c r="K201" i="2"/>
  <c r="J201" i="2"/>
  <c r="I201" i="2"/>
  <c r="H201" i="2"/>
  <c r="G201" i="2"/>
  <c r="F201" i="2"/>
  <c r="D201" i="2"/>
  <c r="E201" i="2"/>
  <c r="C201" i="2"/>
  <c r="O200" i="2"/>
  <c r="N200" i="2"/>
  <c r="M200" i="2"/>
  <c r="L200" i="2"/>
  <c r="K200" i="2"/>
  <c r="J200" i="2"/>
  <c r="I200" i="2"/>
  <c r="H200" i="2"/>
  <c r="G200" i="2"/>
  <c r="F200" i="2"/>
  <c r="D200" i="2"/>
  <c r="E200" i="2"/>
  <c r="C200" i="2"/>
  <c r="O199" i="2"/>
  <c r="N199" i="2"/>
  <c r="M199" i="2"/>
  <c r="L199" i="2"/>
  <c r="K199" i="2"/>
  <c r="J199" i="2"/>
  <c r="I199" i="2"/>
  <c r="H199" i="2"/>
  <c r="G199" i="2"/>
  <c r="F199" i="2"/>
  <c r="D199" i="2"/>
  <c r="E199" i="2"/>
  <c r="C199" i="2"/>
  <c r="O198" i="2"/>
  <c r="N198" i="2"/>
  <c r="M198" i="2"/>
  <c r="L198" i="2"/>
  <c r="K198" i="2"/>
  <c r="J198" i="2"/>
  <c r="I198" i="2"/>
  <c r="H198" i="2"/>
  <c r="G198" i="2"/>
  <c r="F198" i="2"/>
  <c r="D198" i="2"/>
  <c r="E198" i="2"/>
  <c r="C198" i="2"/>
  <c r="O197" i="2"/>
  <c r="N197" i="2"/>
  <c r="M197" i="2"/>
  <c r="L197" i="2"/>
  <c r="K197" i="2"/>
  <c r="J197" i="2"/>
  <c r="I197" i="2"/>
  <c r="H197" i="2"/>
  <c r="G197" i="2"/>
  <c r="F197" i="2"/>
  <c r="D197" i="2"/>
  <c r="E197" i="2"/>
  <c r="C197" i="2"/>
  <c r="O196" i="2"/>
  <c r="N196" i="2"/>
  <c r="M196" i="2"/>
  <c r="L196" i="2"/>
  <c r="K196" i="2"/>
  <c r="J196" i="2"/>
  <c r="I196" i="2"/>
  <c r="H196" i="2"/>
  <c r="G196" i="2"/>
  <c r="F196" i="2"/>
  <c r="D196" i="2"/>
  <c r="E196" i="2"/>
  <c r="C196" i="2"/>
  <c r="O195" i="2"/>
  <c r="N195" i="2"/>
  <c r="M195" i="2"/>
  <c r="L195" i="2"/>
  <c r="K195" i="2"/>
  <c r="J195" i="2"/>
  <c r="I195" i="2"/>
  <c r="H195" i="2"/>
  <c r="G195" i="2"/>
  <c r="F195" i="2"/>
  <c r="D195" i="2"/>
  <c r="E195" i="2"/>
  <c r="C195" i="2"/>
  <c r="O194" i="2"/>
  <c r="N194" i="2"/>
  <c r="M194" i="2"/>
  <c r="L194" i="2"/>
  <c r="K194" i="2"/>
  <c r="J194" i="2"/>
  <c r="I194" i="2"/>
  <c r="H194" i="2"/>
  <c r="G194" i="2"/>
  <c r="F194" i="2"/>
  <c r="D194" i="2"/>
  <c r="E194" i="2"/>
  <c r="C194" i="2"/>
  <c r="O193" i="2"/>
  <c r="N193" i="2"/>
  <c r="M193" i="2"/>
  <c r="L193" i="2"/>
  <c r="K193" i="2"/>
  <c r="J193" i="2"/>
  <c r="I193" i="2"/>
  <c r="H193" i="2"/>
  <c r="G193" i="2"/>
  <c r="F193" i="2"/>
  <c r="D193" i="2"/>
  <c r="E193" i="2"/>
  <c r="C193" i="2"/>
  <c r="O192" i="2"/>
  <c r="N192" i="2"/>
  <c r="M192" i="2"/>
  <c r="L192" i="2"/>
  <c r="K192" i="2"/>
  <c r="J192" i="2"/>
  <c r="I192" i="2"/>
  <c r="H192" i="2"/>
  <c r="G192" i="2"/>
  <c r="F192" i="2"/>
  <c r="D192" i="2"/>
  <c r="E192" i="2"/>
  <c r="C192" i="2"/>
  <c r="O191" i="2"/>
  <c r="N191" i="2"/>
  <c r="M191" i="2"/>
  <c r="L191" i="2"/>
  <c r="K191" i="2"/>
  <c r="J191" i="2"/>
  <c r="I191" i="2"/>
  <c r="H191" i="2"/>
  <c r="G191" i="2"/>
  <c r="F191" i="2"/>
  <c r="D191" i="2"/>
  <c r="E191" i="2"/>
  <c r="C191" i="2"/>
  <c r="O190" i="2"/>
  <c r="N190" i="2"/>
  <c r="M190" i="2"/>
  <c r="L190" i="2"/>
  <c r="K190" i="2"/>
  <c r="J190" i="2"/>
  <c r="I190" i="2"/>
  <c r="H190" i="2"/>
  <c r="G190" i="2"/>
  <c r="F190" i="2"/>
  <c r="D190" i="2"/>
  <c r="E190" i="2"/>
  <c r="C190" i="2"/>
  <c r="O189" i="2"/>
  <c r="N189" i="2"/>
  <c r="M189" i="2"/>
  <c r="L189" i="2"/>
  <c r="K189" i="2"/>
  <c r="J189" i="2"/>
  <c r="I189" i="2"/>
  <c r="H189" i="2"/>
  <c r="G189" i="2"/>
  <c r="F189" i="2"/>
  <c r="D189" i="2"/>
  <c r="E189" i="2"/>
  <c r="C189" i="2"/>
  <c r="O188" i="2"/>
  <c r="N188" i="2"/>
  <c r="M188" i="2"/>
  <c r="L188" i="2"/>
  <c r="K188" i="2"/>
  <c r="J188" i="2"/>
  <c r="I188" i="2"/>
  <c r="H188" i="2"/>
  <c r="G188" i="2"/>
  <c r="F188" i="2"/>
  <c r="D188" i="2"/>
  <c r="E188" i="2"/>
  <c r="C188" i="2"/>
  <c r="O187" i="2"/>
  <c r="N187" i="2"/>
  <c r="M187" i="2"/>
  <c r="L187" i="2"/>
  <c r="K187" i="2"/>
  <c r="J187" i="2"/>
  <c r="I187" i="2"/>
  <c r="H187" i="2"/>
  <c r="G187" i="2"/>
  <c r="F187" i="2"/>
  <c r="D187" i="2"/>
  <c r="E187" i="2"/>
  <c r="C187" i="2"/>
  <c r="O186" i="2"/>
  <c r="N186" i="2"/>
  <c r="M186" i="2"/>
  <c r="L186" i="2"/>
  <c r="K186" i="2"/>
  <c r="J186" i="2"/>
  <c r="I186" i="2"/>
  <c r="H186" i="2"/>
  <c r="G186" i="2"/>
  <c r="F186" i="2"/>
  <c r="D186" i="2"/>
  <c r="E186" i="2"/>
  <c r="C186" i="2"/>
  <c r="O185" i="2"/>
  <c r="N185" i="2"/>
  <c r="M185" i="2"/>
  <c r="L185" i="2"/>
  <c r="K185" i="2"/>
  <c r="J185" i="2"/>
  <c r="I185" i="2"/>
  <c r="H185" i="2"/>
  <c r="G185" i="2"/>
  <c r="F185" i="2"/>
  <c r="D185" i="2"/>
  <c r="E185" i="2"/>
  <c r="C185" i="2"/>
  <c r="O184" i="2"/>
  <c r="N184" i="2"/>
  <c r="M184" i="2"/>
  <c r="L184" i="2"/>
  <c r="K184" i="2"/>
  <c r="J184" i="2"/>
  <c r="I184" i="2"/>
  <c r="H184" i="2"/>
  <c r="G184" i="2"/>
  <c r="F184" i="2"/>
  <c r="D184" i="2"/>
  <c r="E184" i="2"/>
  <c r="C184" i="2"/>
  <c r="O183" i="2"/>
  <c r="N183" i="2"/>
  <c r="M183" i="2"/>
  <c r="L183" i="2"/>
  <c r="K183" i="2"/>
  <c r="J183" i="2"/>
  <c r="I183" i="2"/>
  <c r="H183" i="2"/>
  <c r="G183" i="2"/>
  <c r="F183" i="2"/>
  <c r="D183" i="2"/>
  <c r="E183" i="2"/>
  <c r="C183" i="2"/>
  <c r="O182" i="2"/>
  <c r="N182" i="2"/>
  <c r="M182" i="2"/>
  <c r="L182" i="2"/>
  <c r="K182" i="2"/>
  <c r="J182" i="2"/>
  <c r="I182" i="2"/>
  <c r="H182" i="2"/>
  <c r="G182" i="2"/>
  <c r="F182" i="2"/>
  <c r="D182" i="2"/>
  <c r="E182" i="2"/>
  <c r="C182" i="2"/>
  <c r="O181" i="2"/>
  <c r="N181" i="2"/>
  <c r="M181" i="2"/>
  <c r="L181" i="2"/>
  <c r="K181" i="2"/>
  <c r="J181" i="2"/>
  <c r="I181" i="2"/>
  <c r="H181" i="2"/>
  <c r="G181" i="2"/>
  <c r="F181" i="2"/>
  <c r="D181" i="2"/>
  <c r="E181" i="2"/>
  <c r="C181" i="2"/>
  <c r="O180" i="2"/>
  <c r="N180" i="2"/>
  <c r="M180" i="2"/>
  <c r="L180" i="2"/>
  <c r="K180" i="2"/>
  <c r="J180" i="2"/>
  <c r="I180" i="2"/>
  <c r="H180" i="2"/>
  <c r="G180" i="2"/>
  <c r="F180" i="2"/>
  <c r="D180" i="2"/>
  <c r="E180" i="2"/>
  <c r="C180" i="2"/>
  <c r="O179" i="2"/>
  <c r="N179" i="2"/>
  <c r="M179" i="2"/>
  <c r="L179" i="2"/>
  <c r="K179" i="2"/>
  <c r="J179" i="2"/>
  <c r="I179" i="2"/>
  <c r="H179" i="2"/>
  <c r="G179" i="2"/>
  <c r="F179" i="2"/>
  <c r="D179" i="2"/>
  <c r="E179" i="2"/>
  <c r="C179" i="2"/>
  <c r="O178" i="2"/>
  <c r="N178" i="2"/>
  <c r="M178" i="2"/>
  <c r="L178" i="2"/>
  <c r="K178" i="2"/>
  <c r="J178" i="2"/>
  <c r="I178" i="2"/>
  <c r="H178" i="2"/>
  <c r="G178" i="2"/>
  <c r="F178" i="2"/>
  <c r="D178" i="2"/>
  <c r="E178" i="2"/>
  <c r="C178" i="2"/>
  <c r="O177" i="2"/>
  <c r="N177" i="2"/>
  <c r="M177" i="2"/>
  <c r="L177" i="2"/>
  <c r="K177" i="2"/>
  <c r="J177" i="2"/>
  <c r="I177" i="2"/>
  <c r="H177" i="2"/>
  <c r="G177" i="2"/>
  <c r="F177" i="2"/>
  <c r="D177" i="2"/>
  <c r="E177" i="2"/>
  <c r="C177" i="2"/>
  <c r="O176" i="2"/>
  <c r="N176" i="2"/>
  <c r="M176" i="2"/>
  <c r="L176" i="2"/>
  <c r="K176" i="2"/>
  <c r="J176" i="2"/>
  <c r="I176" i="2"/>
  <c r="H176" i="2"/>
  <c r="G176" i="2"/>
  <c r="F176" i="2"/>
  <c r="D176" i="2"/>
  <c r="E176" i="2"/>
  <c r="C176" i="2"/>
  <c r="O175" i="2"/>
  <c r="N175" i="2"/>
  <c r="M175" i="2"/>
  <c r="L175" i="2"/>
  <c r="K175" i="2"/>
  <c r="J175" i="2"/>
  <c r="I175" i="2"/>
  <c r="H175" i="2"/>
  <c r="G175" i="2"/>
  <c r="F175" i="2"/>
  <c r="D175" i="2"/>
  <c r="E175" i="2"/>
  <c r="C175" i="2"/>
  <c r="O174" i="2"/>
  <c r="N174" i="2"/>
  <c r="M174" i="2"/>
  <c r="L174" i="2"/>
  <c r="K174" i="2"/>
  <c r="J174" i="2"/>
  <c r="I174" i="2"/>
  <c r="H174" i="2"/>
  <c r="G174" i="2"/>
  <c r="F174" i="2"/>
  <c r="D174" i="2"/>
  <c r="E174" i="2"/>
  <c r="C174" i="2"/>
  <c r="O173" i="2"/>
  <c r="N173" i="2"/>
  <c r="M173" i="2"/>
  <c r="L173" i="2"/>
  <c r="K173" i="2"/>
  <c r="J173" i="2"/>
  <c r="I173" i="2"/>
  <c r="H173" i="2"/>
  <c r="G173" i="2"/>
  <c r="F173" i="2"/>
  <c r="D173" i="2"/>
  <c r="E173" i="2"/>
  <c r="C173" i="2"/>
  <c r="O172" i="2"/>
  <c r="N172" i="2"/>
  <c r="M172" i="2"/>
  <c r="L172" i="2"/>
  <c r="K172" i="2"/>
  <c r="J172" i="2"/>
  <c r="I172" i="2"/>
  <c r="H172" i="2"/>
  <c r="G172" i="2"/>
  <c r="F172" i="2"/>
  <c r="D172" i="2"/>
  <c r="E172" i="2"/>
  <c r="C172" i="2"/>
  <c r="O171" i="2"/>
  <c r="N171" i="2"/>
  <c r="M171" i="2"/>
  <c r="L171" i="2"/>
  <c r="K171" i="2"/>
  <c r="J171" i="2"/>
  <c r="I171" i="2"/>
  <c r="H171" i="2"/>
  <c r="G171" i="2"/>
  <c r="F171" i="2"/>
  <c r="D171" i="2"/>
  <c r="E171" i="2"/>
  <c r="C171" i="2"/>
  <c r="O170" i="2"/>
  <c r="N170" i="2"/>
  <c r="M170" i="2"/>
  <c r="L170" i="2"/>
  <c r="K170" i="2"/>
  <c r="J170" i="2"/>
  <c r="I170" i="2"/>
  <c r="H170" i="2"/>
  <c r="G170" i="2"/>
  <c r="F170" i="2"/>
  <c r="D170" i="2"/>
  <c r="E170" i="2"/>
  <c r="C170" i="2"/>
  <c r="O169" i="2"/>
  <c r="N169" i="2"/>
  <c r="M169" i="2"/>
  <c r="L169" i="2"/>
  <c r="K169" i="2"/>
  <c r="J169" i="2"/>
  <c r="I169" i="2"/>
  <c r="H169" i="2"/>
  <c r="G169" i="2"/>
  <c r="F169" i="2"/>
  <c r="D169" i="2"/>
  <c r="E169" i="2"/>
  <c r="C169" i="2"/>
  <c r="O168" i="2"/>
  <c r="N168" i="2"/>
  <c r="M168" i="2"/>
  <c r="L168" i="2"/>
  <c r="K168" i="2"/>
  <c r="J168" i="2"/>
  <c r="I168" i="2"/>
  <c r="H168" i="2"/>
  <c r="G168" i="2"/>
  <c r="F168" i="2"/>
  <c r="D168" i="2"/>
  <c r="E168" i="2"/>
  <c r="C168" i="2"/>
  <c r="O167" i="2"/>
  <c r="N167" i="2"/>
  <c r="M167" i="2"/>
  <c r="L167" i="2"/>
  <c r="K167" i="2"/>
  <c r="J167" i="2"/>
  <c r="I167" i="2"/>
  <c r="H167" i="2"/>
  <c r="G167" i="2"/>
  <c r="F167" i="2"/>
  <c r="D167" i="2"/>
  <c r="E167" i="2"/>
  <c r="C167" i="2"/>
  <c r="O166" i="2"/>
  <c r="N166" i="2"/>
  <c r="M166" i="2"/>
  <c r="L166" i="2"/>
  <c r="K166" i="2"/>
  <c r="J166" i="2"/>
  <c r="I166" i="2"/>
  <c r="H166" i="2"/>
  <c r="G166" i="2"/>
  <c r="F166" i="2"/>
  <c r="D166" i="2"/>
  <c r="E166" i="2"/>
  <c r="C166" i="2"/>
  <c r="O165" i="2"/>
  <c r="N165" i="2"/>
  <c r="M165" i="2"/>
  <c r="L165" i="2"/>
  <c r="K165" i="2"/>
  <c r="J165" i="2"/>
  <c r="I165" i="2"/>
  <c r="H165" i="2"/>
  <c r="G165" i="2"/>
  <c r="F165" i="2"/>
  <c r="D165" i="2"/>
  <c r="E165" i="2"/>
  <c r="C165" i="2"/>
  <c r="O164" i="2"/>
  <c r="N164" i="2"/>
  <c r="M164" i="2"/>
  <c r="L164" i="2"/>
  <c r="K164" i="2"/>
  <c r="J164" i="2"/>
  <c r="I164" i="2"/>
  <c r="H164" i="2"/>
  <c r="G164" i="2"/>
  <c r="F164" i="2"/>
  <c r="D164" i="2"/>
  <c r="E164" i="2"/>
  <c r="C164" i="2"/>
  <c r="O163" i="2"/>
  <c r="N163" i="2"/>
  <c r="M163" i="2"/>
  <c r="L163" i="2"/>
  <c r="K163" i="2"/>
  <c r="J163" i="2"/>
  <c r="I163" i="2"/>
  <c r="H163" i="2"/>
  <c r="G163" i="2"/>
  <c r="F163" i="2"/>
  <c r="D163" i="2"/>
  <c r="E163" i="2"/>
  <c r="C163" i="2"/>
  <c r="O162" i="2"/>
  <c r="N162" i="2"/>
  <c r="M162" i="2"/>
  <c r="L162" i="2"/>
  <c r="K162" i="2"/>
  <c r="J162" i="2"/>
  <c r="I162" i="2"/>
  <c r="H162" i="2"/>
  <c r="G162" i="2"/>
  <c r="F162" i="2"/>
  <c r="D162" i="2"/>
  <c r="E162" i="2"/>
  <c r="C162" i="2"/>
  <c r="O161" i="2"/>
  <c r="N161" i="2"/>
  <c r="M161" i="2"/>
  <c r="L161" i="2"/>
  <c r="K161" i="2"/>
  <c r="J161" i="2"/>
  <c r="I161" i="2"/>
  <c r="H161" i="2"/>
  <c r="G161" i="2"/>
  <c r="F161" i="2"/>
  <c r="D161" i="2"/>
  <c r="E161" i="2"/>
  <c r="C161" i="2"/>
  <c r="O160" i="2"/>
  <c r="N160" i="2"/>
  <c r="M160" i="2"/>
  <c r="L160" i="2"/>
  <c r="K160" i="2"/>
  <c r="J160" i="2"/>
  <c r="I160" i="2"/>
  <c r="H160" i="2"/>
  <c r="G160" i="2"/>
  <c r="F160" i="2"/>
  <c r="D160" i="2"/>
  <c r="E160" i="2"/>
  <c r="C160" i="2"/>
  <c r="O159" i="2"/>
  <c r="N159" i="2"/>
  <c r="M159" i="2"/>
  <c r="L159" i="2"/>
  <c r="K159" i="2"/>
  <c r="J159" i="2"/>
  <c r="I159" i="2"/>
  <c r="H159" i="2"/>
  <c r="G159" i="2"/>
  <c r="F159" i="2"/>
  <c r="D159" i="2"/>
  <c r="E159" i="2"/>
  <c r="C159" i="2"/>
  <c r="O158" i="2"/>
  <c r="N158" i="2"/>
  <c r="M158" i="2"/>
  <c r="L158" i="2"/>
  <c r="K158" i="2"/>
  <c r="J158" i="2"/>
  <c r="I158" i="2"/>
  <c r="H158" i="2"/>
  <c r="G158" i="2"/>
  <c r="F158" i="2"/>
  <c r="D158" i="2"/>
  <c r="E158" i="2"/>
  <c r="C158" i="2"/>
  <c r="O157" i="2"/>
  <c r="N157" i="2"/>
  <c r="M157" i="2"/>
  <c r="L157" i="2"/>
  <c r="K157" i="2"/>
  <c r="J157" i="2"/>
  <c r="I157" i="2"/>
  <c r="H157" i="2"/>
  <c r="G157" i="2"/>
  <c r="F157" i="2"/>
  <c r="D157" i="2"/>
  <c r="E157" i="2"/>
  <c r="C157" i="2"/>
  <c r="O156" i="2"/>
  <c r="N156" i="2"/>
  <c r="M156" i="2"/>
  <c r="L156" i="2"/>
  <c r="K156" i="2"/>
  <c r="J156" i="2"/>
  <c r="I156" i="2"/>
  <c r="H156" i="2"/>
  <c r="G156" i="2"/>
  <c r="F156" i="2"/>
  <c r="D156" i="2"/>
  <c r="E156" i="2"/>
  <c r="C156" i="2"/>
  <c r="O155" i="2"/>
  <c r="N155" i="2"/>
  <c r="M155" i="2"/>
  <c r="L155" i="2"/>
  <c r="K155" i="2"/>
  <c r="J155" i="2"/>
  <c r="I155" i="2"/>
  <c r="H155" i="2"/>
  <c r="G155" i="2"/>
  <c r="F155" i="2"/>
  <c r="D155" i="2"/>
  <c r="E155" i="2"/>
  <c r="C155" i="2"/>
  <c r="O154" i="2"/>
  <c r="N154" i="2"/>
  <c r="M154" i="2"/>
  <c r="L154" i="2"/>
  <c r="K154" i="2"/>
  <c r="J154" i="2"/>
  <c r="I154" i="2"/>
  <c r="H154" i="2"/>
  <c r="G154" i="2"/>
  <c r="F154" i="2"/>
  <c r="D154" i="2"/>
  <c r="E154" i="2"/>
  <c r="C154" i="2"/>
  <c r="O153" i="2"/>
  <c r="N153" i="2"/>
  <c r="M153" i="2"/>
  <c r="L153" i="2"/>
  <c r="K153" i="2"/>
  <c r="J153" i="2"/>
  <c r="I153" i="2"/>
  <c r="H153" i="2"/>
  <c r="G153" i="2"/>
  <c r="F153" i="2"/>
  <c r="D153" i="2"/>
  <c r="E153" i="2"/>
  <c r="C153" i="2"/>
  <c r="O152" i="2"/>
  <c r="N152" i="2"/>
  <c r="M152" i="2"/>
  <c r="L152" i="2"/>
  <c r="K152" i="2"/>
  <c r="J152" i="2"/>
  <c r="I152" i="2"/>
  <c r="H152" i="2"/>
  <c r="G152" i="2"/>
  <c r="F152" i="2"/>
  <c r="D152" i="2"/>
  <c r="E152" i="2"/>
  <c r="C152" i="2"/>
  <c r="O151" i="2"/>
  <c r="N151" i="2"/>
  <c r="M151" i="2"/>
  <c r="L151" i="2"/>
  <c r="K151" i="2"/>
  <c r="J151" i="2"/>
  <c r="I151" i="2"/>
  <c r="H151" i="2"/>
  <c r="G151" i="2"/>
  <c r="F151" i="2"/>
  <c r="D151" i="2"/>
  <c r="E151" i="2"/>
  <c r="C151" i="2"/>
  <c r="O150" i="2"/>
  <c r="N150" i="2"/>
  <c r="M150" i="2"/>
  <c r="L150" i="2"/>
  <c r="K150" i="2"/>
  <c r="J150" i="2"/>
  <c r="I150" i="2"/>
  <c r="H150" i="2"/>
  <c r="G150" i="2"/>
  <c r="F150" i="2"/>
  <c r="D150" i="2"/>
  <c r="E150" i="2"/>
  <c r="C150" i="2"/>
  <c r="O149" i="2"/>
  <c r="N149" i="2"/>
  <c r="M149" i="2"/>
  <c r="L149" i="2"/>
  <c r="K149" i="2"/>
  <c r="J149" i="2"/>
  <c r="I149" i="2"/>
  <c r="H149" i="2"/>
  <c r="G149" i="2"/>
  <c r="F149" i="2"/>
  <c r="D149" i="2"/>
  <c r="E149" i="2"/>
  <c r="C149" i="2"/>
  <c r="O148" i="2"/>
  <c r="N148" i="2"/>
  <c r="M148" i="2"/>
  <c r="L148" i="2"/>
  <c r="K148" i="2"/>
  <c r="J148" i="2"/>
  <c r="I148" i="2"/>
  <c r="H148" i="2"/>
  <c r="G148" i="2"/>
  <c r="F148" i="2"/>
  <c r="D148" i="2"/>
  <c r="E148" i="2"/>
  <c r="C148" i="2"/>
  <c r="O147" i="2"/>
  <c r="N147" i="2"/>
  <c r="M147" i="2"/>
  <c r="L147" i="2"/>
  <c r="K147" i="2"/>
  <c r="J147" i="2"/>
  <c r="I147" i="2"/>
  <c r="H147" i="2"/>
  <c r="G147" i="2"/>
  <c r="F147" i="2"/>
  <c r="D147" i="2"/>
  <c r="E147" i="2"/>
  <c r="C147" i="2"/>
  <c r="O146" i="2"/>
  <c r="N146" i="2"/>
  <c r="M146" i="2"/>
  <c r="L146" i="2"/>
  <c r="K146" i="2"/>
  <c r="J146" i="2"/>
  <c r="I146" i="2"/>
  <c r="H146" i="2"/>
  <c r="G146" i="2"/>
  <c r="F146" i="2"/>
  <c r="D146" i="2"/>
  <c r="E146" i="2"/>
  <c r="C146" i="2"/>
  <c r="O145" i="2"/>
  <c r="N145" i="2"/>
  <c r="M145" i="2"/>
  <c r="L145" i="2"/>
  <c r="K145" i="2"/>
  <c r="J145" i="2"/>
  <c r="I145" i="2"/>
  <c r="H145" i="2"/>
  <c r="G145" i="2"/>
  <c r="F145" i="2"/>
  <c r="D145" i="2"/>
  <c r="E145" i="2"/>
  <c r="C145" i="2"/>
  <c r="O144" i="2"/>
  <c r="N144" i="2"/>
  <c r="M144" i="2"/>
  <c r="L144" i="2"/>
  <c r="K144" i="2"/>
  <c r="J144" i="2"/>
  <c r="I144" i="2"/>
  <c r="H144" i="2"/>
  <c r="G144" i="2"/>
  <c r="F144" i="2"/>
  <c r="D144" i="2"/>
  <c r="E144" i="2"/>
  <c r="C144" i="2"/>
  <c r="O143" i="2"/>
  <c r="N143" i="2"/>
  <c r="M143" i="2"/>
  <c r="L143" i="2"/>
  <c r="K143" i="2"/>
  <c r="J143" i="2"/>
  <c r="I143" i="2"/>
  <c r="H143" i="2"/>
  <c r="G143" i="2"/>
  <c r="F143" i="2"/>
  <c r="D143" i="2"/>
  <c r="E143" i="2"/>
  <c r="C143" i="2"/>
  <c r="O142" i="2"/>
  <c r="N142" i="2"/>
  <c r="M142" i="2"/>
  <c r="L142" i="2"/>
  <c r="K142" i="2"/>
  <c r="J142" i="2"/>
  <c r="I142" i="2"/>
  <c r="H142" i="2"/>
  <c r="G142" i="2"/>
  <c r="F142" i="2"/>
  <c r="D142" i="2"/>
  <c r="E142" i="2"/>
  <c r="C142" i="2"/>
  <c r="O141" i="2"/>
  <c r="N141" i="2"/>
  <c r="M141" i="2"/>
  <c r="L141" i="2"/>
  <c r="K141" i="2"/>
  <c r="J141" i="2"/>
  <c r="I141" i="2"/>
  <c r="H141" i="2"/>
  <c r="G141" i="2"/>
  <c r="F141" i="2"/>
  <c r="D141" i="2"/>
  <c r="E141" i="2"/>
  <c r="C141" i="2"/>
  <c r="O140" i="2"/>
  <c r="N140" i="2"/>
  <c r="M140" i="2"/>
  <c r="L140" i="2"/>
  <c r="K140" i="2"/>
  <c r="J140" i="2"/>
  <c r="I140" i="2"/>
  <c r="H140" i="2"/>
  <c r="G140" i="2"/>
  <c r="F140" i="2"/>
  <c r="D140" i="2"/>
  <c r="E140" i="2"/>
  <c r="C140" i="2"/>
  <c r="O139" i="2"/>
  <c r="N139" i="2"/>
  <c r="M139" i="2"/>
  <c r="L139" i="2"/>
  <c r="K139" i="2"/>
  <c r="J139" i="2"/>
  <c r="I139" i="2"/>
  <c r="H139" i="2"/>
  <c r="G139" i="2"/>
  <c r="F139" i="2"/>
  <c r="D139" i="2"/>
  <c r="E139" i="2"/>
  <c r="C139" i="2"/>
  <c r="O138" i="2"/>
  <c r="N138" i="2"/>
  <c r="M138" i="2"/>
  <c r="L138" i="2"/>
  <c r="K138" i="2"/>
  <c r="J138" i="2"/>
  <c r="I138" i="2"/>
  <c r="H138" i="2"/>
  <c r="G138" i="2"/>
  <c r="F138" i="2"/>
  <c r="D138" i="2"/>
  <c r="E138" i="2"/>
  <c r="C138" i="2"/>
  <c r="O137" i="2"/>
  <c r="N137" i="2"/>
  <c r="M137" i="2"/>
  <c r="L137" i="2"/>
  <c r="K137" i="2"/>
  <c r="J137" i="2"/>
  <c r="I137" i="2"/>
  <c r="H137" i="2"/>
  <c r="G137" i="2"/>
  <c r="F137" i="2"/>
  <c r="D137" i="2"/>
  <c r="E137" i="2"/>
  <c r="C137" i="2"/>
  <c r="O136" i="2"/>
  <c r="N136" i="2"/>
  <c r="M136" i="2"/>
  <c r="L136" i="2"/>
  <c r="K136" i="2"/>
  <c r="J136" i="2"/>
  <c r="I136" i="2"/>
  <c r="H136" i="2"/>
  <c r="G136" i="2"/>
  <c r="F136" i="2"/>
  <c r="D136" i="2"/>
  <c r="E136" i="2"/>
  <c r="C136" i="2"/>
  <c r="O135" i="2"/>
  <c r="N135" i="2"/>
  <c r="M135" i="2"/>
  <c r="L135" i="2"/>
  <c r="K135" i="2"/>
  <c r="J135" i="2"/>
  <c r="I135" i="2"/>
  <c r="H135" i="2"/>
  <c r="G135" i="2"/>
  <c r="F135" i="2"/>
  <c r="D135" i="2"/>
  <c r="E135" i="2"/>
  <c r="C135" i="2"/>
  <c r="O134" i="2"/>
  <c r="N134" i="2"/>
  <c r="M134" i="2"/>
  <c r="L134" i="2"/>
  <c r="K134" i="2"/>
  <c r="J134" i="2"/>
  <c r="I134" i="2"/>
  <c r="H134" i="2"/>
  <c r="G134" i="2"/>
  <c r="F134" i="2"/>
  <c r="D134" i="2"/>
  <c r="E134" i="2"/>
  <c r="C134" i="2"/>
  <c r="O133" i="2"/>
  <c r="N133" i="2"/>
  <c r="M133" i="2"/>
  <c r="L133" i="2"/>
  <c r="K133" i="2"/>
  <c r="J133" i="2"/>
  <c r="I133" i="2"/>
  <c r="H133" i="2"/>
  <c r="G133" i="2"/>
  <c r="F133" i="2"/>
  <c r="D133" i="2"/>
  <c r="E133" i="2"/>
  <c r="C133" i="2"/>
  <c r="O132" i="2"/>
  <c r="N132" i="2"/>
  <c r="M132" i="2"/>
  <c r="L132" i="2"/>
  <c r="K132" i="2"/>
  <c r="J132" i="2"/>
  <c r="I132" i="2"/>
  <c r="H132" i="2"/>
  <c r="G132" i="2"/>
  <c r="F132" i="2"/>
  <c r="D132" i="2"/>
  <c r="E132" i="2"/>
  <c r="C132" i="2"/>
  <c r="O131" i="2"/>
  <c r="N131" i="2"/>
  <c r="M131" i="2"/>
  <c r="L131" i="2"/>
  <c r="K131" i="2"/>
  <c r="J131" i="2"/>
  <c r="I131" i="2"/>
  <c r="H131" i="2"/>
  <c r="G131" i="2"/>
  <c r="F131" i="2"/>
  <c r="D131" i="2"/>
  <c r="E131" i="2"/>
  <c r="C131" i="2"/>
  <c r="O130" i="2"/>
  <c r="N130" i="2"/>
  <c r="M130" i="2"/>
  <c r="L130" i="2"/>
  <c r="K130" i="2"/>
  <c r="J130" i="2"/>
  <c r="I130" i="2"/>
  <c r="H130" i="2"/>
  <c r="G130" i="2"/>
  <c r="F130" i="2"/>
  <c r="D130" i="2"/>
  <c r="E130" i="2"/>
  <c r="C130" i="2"/>
  <c r="O129" i="2"/>
  <c r="N129" i="2"/>
  <c r="M129" i="2"/>
  <c r="L129" i="2"/>
  <c r="K129" i="2"/>
  <c r="J129" i="2"/>
  <c r="I129" i="2"/>
  <c r="H129" i="2"/>
  <c r="G129" i="2"/>
  <c r="F129" i="2"/>
  <c r="D129" i="2"/>
  <c r="E129" i="2"/>
  <c r="C129" i="2"/>
  <c r="O128" i="2"/>
  <c r="N128" i="2"/>
  <c r="M128" i="2"/>
  <c r="L128" i="2"/>
  <c r="K128" i="2"/>
  <c r="J128" i="2"/>
  <c r="I128" i="2"/>
  <c r="H128" i="2"/>
  <c r="G128" i="2"/>
  <c r="F128" i="2"/>
  <c r="D128" i="2"/>
  <c r="E128" i="2"/>
  <c r="C128" i="2"/>
  <c r="O127" i="2"/>
  <c r="N127" i="2"/>
  <c r="M127" i="2"/>
  <c r="L127" i="2"/>
  <c r="K127" i="2"/>
  <c r="J127" i="2"/>
  <c r="I127" i="2"/>
  <c r="H127" i="2"/>
  <c r="G127" i="2"/>
  <c r="F127" i="2"/>
  <c r="D127" i="2"/>
  <c r="E127" i="2"/>
  <c r="C127" i="2"/>
  <c r="O126" i="2"/>
  <c r="N126" i="2"/>
  <c r="M126" i="2"/>
  <c r="L126" i="2"/>
  <c r="K126" i="2"/>
  <c r="J126" i="2"/>
  <c r="I126" i="2"/>
  <c r="H126" i="2"/>
  <c r="G126" i="2"/>
  <c r="F126" i="2"/>
  <c r="D126" i="2"/>
  <c r="E126" i="2"/>
  <c r="C126" i="2"/>
  <c r="O125" i="2"/>
  <c r="N125" i="2"/>
  <c r="M125" i="2"/>
  <c r="L125" i="2"/>
  <c r="K125" i="2"/>
  <c r="J125" i="2"/>
  <c r="I125" i="2"/>
  <c r="H125" i="2"/>
  <c r="G125" i="2"/>
  <c r="F125" i="2"/>
  <c r="D125" i="2"/>
  <c r="E125" i="2"/>
  <c r="C125" i="2"/>
  <c r="O124" i="2"/>
  <c r="N124" i="2"/>
  <c r="M124" i="2"/>
  <c r="L124" i="2"/>
  <c r="K124" i="2"/>
  <c r="J124" i="2"/>
  <c r="I124" i="2"/>
  <c r="H124" i="2"/>
  <c r="G124" i="2"/>
  <c r="F124" i="2"/>
  <c r="D124" i="2"/>
  <c r="E124" i="2"/>
  <c r="C124" i="2"/>
  <c r="O123" i="2"/>
  <c r="N123" i="2"/>
  <c r="M123" i="2"/>
  <c r="L123" i="2"/>
  <c r="K123" i="2"/>
  <c r="J123" i="2"/>
  <c r="I123" i="2"/>
  <c r="H123" i="2"/>
  <c r="G123" i="2"/>
  <c r="F123" i="2"/>
  <c r="D123" i="2"/>
  <c r="E123" i="2"/>
  <c r="C123" i="2"/>
  <c r="O122" i="2"/>
  <c r="N122" i="2"/>
  <c r="M122" i="2"/>
  <c r="L122" i="2"/>
  <c r="K122" i="2"/>
  <c r="J122" i="2"/>
  <c r="I122" i="2"/>
  <c r="H122" i="2"/>
  <c r="G122" i="2"/>
  <c r="F122" i="2"/>
  <c r="D122" i="2"/>
  <c r="E122" i="2"/>
  <c r="C122" i="2"/>
  <c r="O121" i="2"/>
  <c r="N121" i="2"/>
  <c r="M121" i="2"/>
  <c r="L121" i="2"/>
  <c r="K121" i="2"/>
  <c r="J121" i="2"/>
  <c r="I121" i="2"/>
  <c r="H121" i="2"/>
  <c r="G121" i="2"/>
  <c r="F121" i="2"/>
  <c r="D121" i="2"/>
  <c r="E121" i="2"/>
  <c r="C121" i="2"/>
  <c r="O120" i="2"/>
  <c r="N120" i="2"/>
  <c r="M120" i="2"/>
  <c r="L120" i="2"/>
  <c r="K120" i="2"/>
  <c r="J120" i="2"/>
  <c r="I120" i="2"/>
  <c r="H120" i="2"/>
  <c r="G120" i="2"/>
  <c r="F120" i="2"/>
  <c r="D120" i="2"/>
  <c r="E120" i="2"/>
  <c r="C120" i="2"/>
  <c r="O119" i="2"/>
  <c r="N119" i="2"/>
  <c r="M119" i="2"/>
  <c r="L119" i="2"/>
  <c r="K119" i="2"/>
  <c r="J119" i="2"/>
  <c r="I119" i="2"/>
  <c r="H119" i="2"/>
  <c r="G119" i="2"/>
  <c r="F119" i="2"/>
  <c r="D119" i="2"/>
  <c r="E119" i="2"/>
  <c r="C119" i="2"/>
  <c r="O118" i="2"/>
  <c r="N118" i="2"/>
  <c r="M118" i="2"/>
  <c r="L118" i="2"/>
  <c r="K118" i="2"/>
  <c r="J118" i="2"/>
  <c r="I118" i="2"/>
  <c r="H118" i="2"/>
  <c r="G118" i="2"/>
  <c r="F118" i="2"/>
  <c r="D118" i="2"/>
  <c r="E118" i="2"/>
  <c r="C118" i="2"/>
  <c r="O117" i="2"/>
  <c r="N117" i="2"/>
  <c r="M117" i="2"/>
  <c r="L117" i="2"/>
  <c r="K117" i="2"/>
  <c r="J117" i="2"/>
  <c r="I117" i="2"/>
  <c r="H117" i="2"/>
  <c r="G117" i="2"/>
  <c r="F117" i="2"/>
  <c r="D117" i="2"/>
  <c r="E117" i="2"/>
  <c r="C117" i="2"/>
  <c r="O116" i="2"/>
  <c r="N116" i="2"/>
  <c r="M116" i="2"/>
  <c r="L116" i="2"/>
  <c r="K116" i="2"/>
  <c r="J116" i="2"/>
  <c r="I116" i="2"/>
  <c r="H116" i="2"/>
  <c r="G116" i="2"/>
  <c r="F116" i="2"/>
  <c r="D116" i="2"/>
  <c r="E116" i="2"/>
  <c r="C116" i="2"/>
  <c r="O115" i="2"/>
  <c r="N115" i="2"/>
  <c r="M115" i="2"/>
  <c r="L115" i="2"/>
  <c r="K115" i="2"/>
  <c r="J115" i="2"/>
  <c r="I115" i="2"/>
  <c r="H115" i="2"/>
  <c r="G115" i="2"/>
  <c r="F115" i="2"/>
  <c r="D115" i="2"/>
  <c r="E115" i="2"/>
  <c r="C115" i="2"/>
  <c r="O114" i="2"/>
  <c r="N114" i="2"/>
  <c r="M114" i="2"/>
  <c r="L114" i="2"/>
  <c r="K114" i="2"/>
  <c r="J114" i="2"/>
  <c r="I114" i="2"/>
  <c r="H114" i="2"/>
  <c r="G114" i="2"/>
  <c r="F114" i="2"/>
  <c r="D114" i="2"/>
  <c r="E114" i="2"/>
  <c r="C114" i="2"/>
  <c r="O113" i="2"/>
  <c r="N113" i="2"/>
  <c r="M113" i="2"/>
  <c r="L113" i="2"/>
  <c r="K113" i="2"/>
  <c r="J113" i="2"/>
  <c r="I113" i="2"/>
  <c r="H113" i="2"/>
  <c r="G113" i="2"/>
  <c r="F113" i="2"/>
  <c r="D113" i="2"/>
  <c r="E113" i="2"/>
  <c r="C113" i="2"/>
  <c r="O112" i="2"/>
  <c r="N112" i="2"/>
  <c r="M112" i="2"/>
  <c r="L112" i="2"/>
  <c r="K112" i="2"/>
  <c r="J112" i="2"/>
  <c r="I112" i="2"/>
  <c r="H112" i="2"/>
  <c r="G112" i="2"/>
  <c r="F112" i="2"/>
  <c r="D112" i="2"/>
  <c r="E112" i="2"/>
  <c r="C112" i="2"/>
  <c r="O111" i="2"/>
  <c r="N111" i="2"/>
  <c r="M111" i="2"/>
  <c r="L111" i="2"/>
  <c r="K111" i="2"/>
  <c r="J111" i="2"/>
  <c r="I111" i="2"/>
  <c r="H111" i="2"/>
  <c r="G111" i="2"/>
  <c r="F111" i="2"/>
  <c r="D111" i="2"/>
  <c r="E111" i="2"/>
  <c r="C111" i="2"/>
  <c r="O110" i="2"/>
  <c r="N110" i="2"/>
  <c r="M110" i="2"/>
  <c r="L110" i="2"/>
  <c r="K110" i="2"/>
  <c r="J110" i="2"/>
  <c r="I110" i="2"/>
  <c r="H110" i="2"/>
  <c r="G110" i="2"/>
  <c r="F110" i="2"/>
  <c r="D110" i="2"/>
  <c r="E110" i="2"/>
  <c r="C110" i="2"/>
  <c r="O109" i="2"/>
  <c r="N109" i="2"/>
  <c r="M109" i="2"/>
  <c r="L109" i="2"/>
  <c r="K109" i="2"/>
  <c r="J109" i="2"/>
  <c r="I109" i="2"/>
  <c r="H109" i="2"/>
  <c r="G109" i="2"/>
  <c r="F109" i="2"/>
  <c r="D109" i="2"/>
  <c r="E109" i="2"/>
  <c r="C109" i="2"/>
  <c r="O108" i="2"/>
  <c r="N108" i="2"/>
  <c r="M108" i="2"/>
  <c r="L108" i="2"/>
  <c r="K108" i="2"/>
  <c r="J108" i="2"/>
  <c r="I108" i="2"/>
  <c r="H108" i="2"/>
  <c r="G108" i="2"/>
  <c r="F108" i="2"/>
  <c r="D108" i="2"/>
  <c r="E108" i="2"/>
  <c r="C108" i="2"/>
  <c r="O107" i="2"/>
  <c r="N107" i="2"/>
  <c r="M107" i="2"/>
  <c r="L107" i="2"/>
  <c r="K107" i="2"/>
  <c r="J107" i="2"/>
  <c r="I107" i="2"/>
  <c r="H107" i="2"/>
  <c r="G107" i="2"/>
  <c r="F107" i="2"/>
  <c r="D107" i="2"/>
  <c r="E107" i="2"/>
  <c r="C107" i="2"/>
  <c r="O106" i="2"/>
  <c r="N106" i="2"/>
  <c r="M106" i="2"/>
  <c r="L106" i="2"/>
  <c r="K106" i="2"/>
  <c r="J106" i="2"/>
  <c r="I106" i="2"/>
  <c r="H106" i="2"/>
  <c r="G106" i="2"/>
  <c r="F106" i="2"/>
  <c r="D106" i="2"/>
  <c r="E106" i="2"/>
  <c r="C106" i="2"/>
  <c r="O105" i="2"/>
  <c r="N105" i="2"/>
  <c r="M105" i="2"/>
  <c r="L105" i="2"/>
  <c r="K105" i="2"/>
  <c r="J105" i="2"/>
  <c r="I105" i="2"/>
  <c r="H105" i="2"/>
  <c r="G105" i="2"/>
  <c r="F105" i="2"/>
  <c r="D105" i="2"/>
  <c r="E105" i="2"/>
  <c r="C105" i="2"/>
  <c r="O104" i="2"/>
  <c r="N104" i="2"/>
  <c r="M104" i="2"/>
  <c r="L104" i="2"/>
  <c r="K104" i="2"/>
  <c r="J104" i="2"/>
  <c r="I104" i="2"/>
  <c r="H104" i="2"/>
  <c r="G104" i="2"/>
  <c r="F104" i="2"/>
  <c r="D104" i="2"/>
  <c r="E104" i="2"/>
  <c r="C104" i="2"/>
  <c r="O103" i="2"/>
  <c r="N103" i="2"/>
  <c r="M103" i="2"/>
  <c r="L103" i="2"/>
  <c r="K103" i="2"/>
  <c r="J103" i="2"/>
  <c r="I103" i="2"/>
  <c r="H103" i="2"/>
  <c r="G103" i="2"/>
  <c r="F103" i="2"/>
  <c r="D103" i="2"/>
  <c r="E103" i="2"/>
  <c r="C103" i="2"/>
  <c r="O102" i="2"/>
  <c r="N102" i="2"/>
  <c r="M102" i="2"/>
  <c r="L102" i="2"/>
  <c r="K102" i="2"/>
  <c r="J102" i="2"/>
  <c r="I102" i="2"/>
  <c r="H102" i="2"/>
  <c r="G102" i="2"/>
  <c r="F102" i="2"/>
  <c r="D102" i="2"/>
  <c r="E102" i="2"/>
  <c r="C102" i="2"/>
  <c r="O101" i="2"/>
  <c r="N101" i="2"/>
  <c r="M101" i="2"/>
  <c r="L101" i="2"/>
  <c r="K101" i="2"/>
  <c r="J101" i="2"/>
  <c r="I101" i="2"/>
  <c r="H101" i="2"/>
  <c r="G101" i="2"/>
  <c r="F101" i="2"/>
  <c r="D101" i="2"/>
  <c r="E101" i="2"/>
  <c r="C101" i="2"/>
  <c r="O100" i="2"/>
  <c r="N100" i="2"/>
  <c r="M100" i="2"/>
  <c r="L100" i="2"/>
  <c r="K100" i="2"/>
  <c r="J100" i="2"/>
  <c r="I100" i="2"/>
  <c r="H100" i="2"/>
  <c r="G100" i="2"/>
  <c r="F100" i="2"/>
  <c r="D100" i="2"/>
  <c r="E100" i="2"/>
  <c r="C100" i="2"/>
  <c r="O99" i="2"/>
  <c r="N99" i="2"/>
  <c r="M99" i="2"/>
  <c r="L99" i="2"/>
  <c r="K99" i="2"/>
  <c r="J99" i="2"/>
  <c r="I99" i="2"/>
  <c r="H99" i="2"/>
  <c r="G99" i="2"/>
  <c r="F99" i="2"/>
  <c r="D99" i="2"/>
  <c r="E99" i="2"/>
  <c r="C99" i="2"/>
  <c r="O98" i="2"/>
  <c r="N98" i="2"/>
  <c r="M98" i="2"/>
  <c r="L98" i="2"/>
  <c r="K98" i="2"/>
  <c r="J98" i="2"/>
  <c r="I98" i="2"/>
  <c r="H98" i="2"/>
  <c r="G98" i="2"/>
  <c r="F98" i="2"/>
  <c r="D98" i="2"/>
  <c r="E98" i="2"/>
  <c r="C98" i="2"/>
  <c r="O97" i="2"/>
  <c r="N97" i="2"/>
  <c r="M97" i="2"/>
  <c r="L97" i="2"/>
  <c r="K97" i="2"/>
  <c r="J97" i="2"/>
  <c r="I97" i="2"/>
  <c r="H97" i="2"/>
  <c r="G97" i="2"/>
  <c r="F97" i="2"/>
  <c r="D97" i="2"/>
  <c r="E97" i="2"/>
  <c r="C97" i="2"/>
  <c r="O96" i="2"/>
  <c r="N96" i="2"/>
  <c r="M96" i="2"/>
  <c r="L96" i="2"/>
  <c r="K96" i="2"/>
  <c r="J96" i="2"/>
  <c r="I96" i="2"/>
  <c r="H96" i="2"/>
  <c r="G96" i="2"/>
  <c r="F96" i="2"/>
  <c r="D96" i="2"/>
  <c r="E96" i="2"/>
  <c r="C96" i="2"/>
  <c r="O95" i="2"/>
  <c r="N95" i="2"/>
  <c r="M95" i="2"/>
  <c r="L95" i="2"/>
  <c r="K95" i="2"/>
  <c r="J95" i="2"/>
  <c r="I95" i="2"/>
  <c r="H95" i="2"/>
  <c r="G95" i="2"/>
  <c r="F95" i="2"/>
  <c r="D95" i="2"/>
  <c r="E95" i="2"/>
  <c r="C95" i="2"/>
  <c r="O94" i="2"/>
  <c r="N94" i="2"/>
  <c r="M94" i="2"/>
  <c r="L94" i="2"/>
  <c r="K94" i="2"/>
  <c r="J94" i="2"/>
  <c r="I94" i="2"/>
  <c r="H94" i="2"/>
  <c r="G94" i="2"/>
  <c r="F94" i="2"/>
  <c r="D94" i="2"/>
  <c r="E94" i="2"/>
  <c r="C94" i="2"/>
  <c r="O93" i="2"/>
  <c r="N93" i="2"/>
  <c r="M93" i="2"/>
  <c r="L93" i="2"/>
  <c r="K93" i="2"/>
  <c r="J93" i="2"/>
  <c r="I93" i="2"/>
  <c r="H93" i="2"/>
  <c r="G93" i="2"/>
  <c r="F93" i="2"/>
  <c r="D93" i="2"/>
  <c r="E93" i="2"/>
  <c r="C93" i="2"/>
  <c r="O92" i="2"/>
  <c r="N92" i="2"/>
  <c r="M92" i="2"/>
  <c r="L92" i="2"/>
  <c r="K92" i="2"/>
  <c r="J92" i="2"/>
  <c r="I92" i="2"/>
  <c r="H92" i="2"/>
  <c r="G92" i="2"/>
  <c r="F92" i="2"/>
  <c r="D92" i="2"/>
  <c r="E92" i="2"/>
  <c r="C92" i="2"/>
  <c r="O91" i="2"/>
  <c r="N91" i="2"/>
  <c r="M91" i="2"/>
  <c r="L91" i="2"/>
  <c r="K91" i="2"/>
  <c r="J91" i="2"/>
  <c r="I91" i="2"/>
  <c r="H91" i="2"/>
  <c r="G91" i="2"/>
  <c r="F91" i="2"/>
  <c r="D91" i="2"/>
  <c r="E91" i="2"/>
  <c r="C91" i="2"/>
  <c r="O90" i="2"/>
  <c r="N90" i="2"/>
  <c r="M90" i="2"/>
  <c r="L90" i="2"/>
  <c r="K90" i="2"/>
  <c r="J90" i="2"/>
  <c r="I90" i="2"/>
  <c r="H90" i="2"/>
  <c r="G90" i="2"/>
  <c r="F90" i="2"/>
  <c r="D90" i="2"/>
  <c r="E90" i="2"/>
  <c r="C90" i="2"/>
  <c r="O89" i="2"/>
  <c r="N89" i="2"/>
  <c r="M89" i="2"/>
  <c r="L89" i="2"/>
  <c r="K89" i="2"/>
  <c r="J89" i="2"/>
  <c r="I89" i="2"/>
  <c r="H89" i="2"/>
  <c r="G89" i="2"/>
  <c r="F89" i="2"/>
  <c r="D89" i="2"/>
  <c r="E89" i="2"/>
  <c r="C89" i="2"/>
  <c r="O88" i="2"/>
  <c r="N88" i="2"/>
  <c r="M88" i="2"/>
  <c r="L88" i="2"/>
  <c r="K88" i="2"/>
  <c r="J88" i="2"/>
  <c r="I88" i="2"/>
  <c r="H88" i="2"/>
  <c r="G88" i="2"/>
  <c r="F88" i="2"/>
  <c r="D88" i="2"/>
  <c r="E88" i="2"/>
  <c r="C88" i="2"/>
  <c r="O87" i="2"/>
  <c r="N87" i="2"/>
  <c r="M87" i="2"/>
  <c r="L87" i="2"/>
  <c r="K87" i="2"/>
  <c r="J87" i="2"/>
  <c r="I87" i="2"/>
  <c r="H87" i="2"/>
  <c r="G87" i="2"/>
  <c r="F87" i="2"/>
  <c r="D87" i="2"/>
  <c r="E87" i="2"/>
  <c r="C87" i="2"/>
  <c r="O86" i="2"/>
  <c r="N86" i="2"/>
  <c r="M86" i="2"/>
  <c r="L86" i="2"/>
  <c r="K86" i="2"/>
  <c r="J86" i="2"/>
  <c r="I86" i="2"/>
  <c r="H86" i="2"/>
  <c r="G86" i="2"/>
  <c r="F86" i="2"/>
  <c r="D86" i="2"/>
  <c r="E86" i="2"/>
  <c r="C86" i="2"/>
  <c r="O85" i="2"/>
  <c r="N85" i="2"/>
  <c r="M85" i="2"/>
  <c r="L85" i="2"/>
  <c r="K85" i="2"/>
  <c r="J85" i="2"/>
  <c r="I85" i="2"/>
  <c r="H85" i="2"/>
  <c r="G85" i="2"/>
  <c r="F85" i="2"/>
  <c r="D85" i="2"/>
  <c r="E85" i="2"/>
  <c r="C85" i="2"/>
  <c r="O84" i="2"/>
  <c r="N84" i="2"/>
  <c r="M84" i="2"/>
  <c r="L84" i="2"/>
  <c r="K84" i="2"/>
  <c r="J84" i="2"/>
  <c r="I84" i="2"/>
  <c r="H84" i="2"/>
  <c r="G84" i="2"/>
  <c r="F84" i="2"/>
  <c r="D84" i="2"/>
  <c r="E84" i="2"/>
  <c r="C84" i="2"/>
  <c r="O83" i="2"/>
  <c r="N83" i="2"/>
  <c r="M83" i="2"/>
  <c r="L83" i="2"/>
  <c r="K83" i="2"/>
  <c r="J83" i="2"/>
  <c r="I83" i="2"/>
  <c r="H83" i="2"/>
  <c r="G83" i="2"/>
  <c r="F83" i="2"/>
  <c r="D83" i="2"/>
  <c r="E83" i="2"/>
  <c r="C83" i="2"/>
  <c r="O82" i="2"/>
  <c r="N82" i="2"/>
  <c r="M82" i="2"/>
  <c r="L82" i="2"/>
  <c r="K82" i="2"/>
  <c r="J82" i="2"/>
  <c r="I82" i="2"/>
  <c r="H82" i="2"/>
  <c r="G82" i="2"/>
  <c r="F82" i="2"/>
  <c r="D82" i="2"/>
  <c r="E82" i="2"/>
  <c r="C82" i="2"/>
  <c r="O81" i="2"/>
  <c r="N81" i="2"/>
  <c r="M81" i="2"/>
  <c r="L81" i="2"/>
  <c r="K81" i="2"/>
  <c r="J81" i="2"/>
  <c r="I81" i="2"/>
  <c r="H81" i="2"/>
  <c r="G81" i="2"/>
  <c r="F81" i="2"/>
  <c r="D81" i="2"/>
  <c r="E81" i="2"/>
  <c r="C81" i="2"/>
  <c r="O80" i="2"/>
  <c r="N80" i="2"/>
  <c r="M80" i="2"/>
  <c r="L80" i="2"/>
  <c r="K80" i="2"/>
  <c r="J80" i="2"/>
  <c r="I80" i="2"/>
  <c r="H80" i="2"/>
  <c r="G80" i="2"/>
  <c r="F80" i="2"/>
  <c r="D80" i="2"/>
  <c r="E80" i="2"/>
  <c r="C80" i="2"/>
  <c r="O79" i="2"/>
  <c r="N79" i="2"/>
  <c r="M79" i="2"/>
  <c r="L79" i="2"/>
  <c r="K79" i="2"/>
  <c r="J79" i="2"/>
  <c r="I79" i="2"/>
  <c r="H79" i="2"/>
  <c r="G79" i="2"/>
  <c r="F79" i="2"/>
  <c r="D79" i="2"/>
  <c r="E79" i="2"/>
  <c r="C79" i="2"/>
  <c r="O78" i="2"/>
  <c r="N78" i="2"/>
  <c r="M78" i="2"/>
  <c r="L78" i="2"/>
  <c r="K78" i="2"/>
  <c r="J78" i="2"/>
  <c r="I78" i="2"/>
  <c r="H78" i="2"/>
  <c r="G78" i="2"/>
  <c r="F78" i="2"/>
  <c r="D78" i="2"/>
  <c r="E78" i="2"/>
  <c r="C78" i="2"/>
  <c r="O77" i="2"/>
  <c r="N77" i="2"/>
  <c r="M77" i="2"/>
  <c r="L77" i="2"/>
  <c r="K77" i="2"/>
  <c r="J77" i="2"/>
  <c r="I77" i="2"/>
  <c r="H77" i="2"/>
  <c r="G77" i="2"/>
  <c r="F77" i="2"/>
  <c r="D77" i="2"/>
  <c r="E77" i="2"/>
  <c r="C77" i="2"/>
  <c r="O76" i="2"/>
  <c r="N76" i="2"/>
  <c r="M76" i="2"/>
  <c r="L76" i="2"/>
  <c r="K76" i="2"/>
  <c r="J76" i="2"/>
  <c r="I76" i="2"/>
  <c r="H76" i="2"/>
  <c r="G76" i="2"/>
  <c r="F76" i="2"/>
  <c r="D76" i="2"/>
  <c r="E76" i="2"/>
  <c r="C76" i="2"/>
  <c r="O75" i="2"/>
  <c r="N75" i="2"/>
  <c r="M75" i="2"/>
  <c r="L75" i="2"/>
  <c r="K75" i="2"/>
  <c r="J75" i="2"/>
  <c r="I75" i="2"/>
  <c r="H75" i="2"/>
  <c r="G75" i="2"/>
  <c r="F75" i="2"/>
  <c r="D75" i="2"/>
  <c r="E75" i="2"/>
  <c r="C75" i="2"/>
  <c r="O74" i="2"/>
  <c r="N74" i="2"/>
  <c r="M74" i="2"/>
  <c r="L74" i="2"/>
  <c r="K74" i="2"/>
  <c r="J74" i="2"/>
  <c r="I74" i="2"/>
  <c r="H74" i="2"/>
  <c r="G74" i="2"/>
  <c r="F74" i="2"/>
  <c r="D74" i="2"/>
  <c r="E74" i="2"/>
  <c r="C74" i="2"/>
  <c r="O73" i="2"/>
  <c r="N73" i="2"/>
  <c r="M73" i="2"/>
  <c r="L73" i="2"/>
  <c r="K73" i="2"/>
  <c r="J73" i="2"/>
  <c r="I73" i="2"/>
  <c r="H73" i="2"/>
  <c r="G73" i="2"/>
  <c r="F73" i="2"/>
  <c r="D73" i="2"/>
  <c r="E73" i="2"/>
  <c r="C73" i="2"/>
  <c r="O72" i="2"/>
  <c r="N72" i="2"/>
  <c r="M72" i="2"/>
  <c r="L72" i="2"/>
  <c r="K72" i="2"/>
  <c r="J72" i="2"/>
  <c r="I72" i="2"/>
  <c r="H72" i="2"/>
  <c r="G72" i="2"/>
  <c r="F72" i="2"/>
  <c r="D72" i="2"/>
  <c r="E72" i="2"/>
  <c r="C72" i="2"/>
  <c r="O71" i="2"/>
  <c r="N71" i="2"/>
  <c r="M71" i="2"/>
  <c r="L71" i="2"/>
  <c r="K71" i="2"/>
  <c r="J71" i="2"/>
  <c r="I71" i="2"/>
  <c r="H71" i="2"/>
  <c r="G71" i="2"/>
  <c r="F71" i="2"/>
  <c r="D71" i="2"/>
  <c r="E71" i="2"/>
  <c r="C71" i="2"/>
  <c r="O70" i="2"/>
  <c r="N70" i="2"/>
  <c r="M70" i="2"/>
  <c r="L70" i="2"/>
  <c r="K70" i="2"/>
  <c r="J70" i="2"/>
  <c r="I70" i="2"/>
  <c r="H70" i="2"/>
  <c r="G70" i="2"/>
  <c r="F70" i="2"/>
  <c r="D70" i="2"/>
  <c r="E70" i="2"/>
  <c r="C70" i="2"/>
  <c r="O69" i="2"/>
  <c r="N69" i="2"/>
  <c r="M69" i="2"/>
  <c r="L69" i="2"/>
  <c r="K69" i="2"/>
  <c r="J69" i="2"/>
  <c r="I69" i="2"/>
  <c r="H69" i="2"/>
  <c r="G69" i="2"/>
  <c r="F69" i="2"/>
  <c r="D69" i="2"/>
  <c r="E69" i="2"/>
  <c r="C69" i="2"/>
  <c r="O68" i="2"/>
  <c r="N68" i="2"/>
  <c r="M68" i="2"/>
  <c r="L68" i="2"/>
  <c r="K68" i="2"/>
  <c r="J68" i="2"/>
  <c r="I68" i="2"/>
  <c r="H68" i="2"/>
  <c r="G68" i="2"/>
  <c r="F68" i="2"/>
  <c r="D68" i="2"/>
  <c r="E68" i="2"/>
  <c r="C68" i="2"/>
  <c r="O67" i="2"/>
  <c r="N67" i="2"/>
  <c r="M67" i="2"/>
  <c r="L67" i="2"/>
  <c r="K67" i="2"/>
  <c r="J67" i="2"/>
  <c r="I67" i="2"/>
  <c r="H67" i="2"/>
  <c r="G67" i="2"/>
  <c r="F67" i="2"/>
  <c r="D67" i="2"/>
  <c r="E67" i="2"/>
  <c r="C67" i="2"/>
  <c r="O66" i="2"/>
  <c r="N66" i="2"/>
  <c r="M66" i="2"/>
  <c r="L66" i="2"/>
  <c r="K66" i="2"/>
  <c r="J66" i="2"/>
  <c r="I66" i="2"/>
  <c r="H66" i="2"/>
  <c r="G66" i="2"/>
  <c r="F66" i="2"/>
  <c r="D66" i="2"/>
  <c r="E66" i="2"/>
  <c r="C66" i="2"/>
  <c r="O65" i="2"/>
  <c r="N65" i="2"/>
  <c r="M65" i="2"/>
  <c r="L65" i="2"/>
  <c r="K65" i="2"/>
  <c r="J65" i="2"/>
  <c r="I65" i="2"/>
  <c r="H65" i="2"/>
  <c r="G65" i="2"/>
  <c r="F65" i="2"/>
  <c r="D65" i="2"/>
  <c r="E65" i="2"/>
  <c r="C65" i="2"/>
  <c r="O64" i="2"/>
  <c r="N64" i="2"/>
  <c r="M64" i="2"/>
  <c r="L64" i="2"/>
  <c r="K64" i="2"/>
  <c r="J64" i="2"/>
  <c r="I64" i="2"/>
  <c r="H64" i="2"/>
  <c r="G64" i="2"/>
  <c r="F64" i="2"/>
  <c r="D64" i="2"/>
  <c r="E64" i="2"/>
  <c r="C64" i="2"/>
  <c r="O63" i="2"/>
  <c r="N63" i="2"/>
  <c r="M63" i="2"/>
  <c r="L63" i="2"/>
  <c r="K63" i="2"/>
  <c r="J63" i="2"/>
  <c r="I63" i="2"/>
  <c r="H63" i="2"/>
  <c r="G63" i="2"/>
  <c r="F63" i="2"/>
  <c r="D63" i="2"/>
  <c r="E63" i="2"/>
  <c r="C63" i="2"/>
  <c r="O62" i="2"/>
  <c r="N62" i="2"/>
  <c r="M62" i="2"/>
  <c r="L62" i="2"/>
  <c r="K62" i="2"/>
  <c r="J62" i="2"/>
  <c r="I62" i="2"/>
  <c r="H62" i="2"/>
  <c r="G62" i="2"/>
  <c r="F62" i="2"/>
  <c r="D62" i="2"/>
  <c r="E62" i="2"/>
  <c r="C62" i="2"/>
  <c r="O61" i="2"/>
  <c r="N61" i="2"/>
  <c r="M61" i="2"/>
  <c r="L61" i="2"/>
  <c r="K61" i="2"/>
  <c r="J61" i="2"/>
  <c r="I61" i="2"/>
  <c r="H61" i="2"/>
  <c r="G61" i="2"/>
  <c r="F61" i="2"/>
  <c r="D61" i="2"/>
  <c r="E61" i="2"/>
  <c r="C61" i="2"/>
  <c r="O60" i="2"/>
  <c r="N60" i="2"/>
  <c r="M60" i="2"/>
  <c r="L60" i="2"/>
  <c r="K60" i="2"/>
  <c r="J60" i="2"/>
  <c r="I60" i="2"/>
  <c r="H60" i="2"/>
  <c r="G60" i="2"/>
  <c r="F60" i="2"/>
  <c r="D60" i="2"/>
  <c r="E60" i="2"/>
  <c r="C60" i="2"/>
  <c r="O59" i="2"/>
  <c r="N59" i="2"/>
  <c r="M59" i="2"/>
  <c r="L59" i="2"/>
  <c r="K59" i="2"/>
  <c r="J59" i="2"/>
  <c r="I59" i="2"/>
  <c r="H59" i="2"/>
  <c r="G59" i="2"/>
  <c r="F59" i="2"/>
  <c r="D59" i="2"/>
  <c r="E59" i="2"/>
  <c r="C59" i="2"/>
  <c r="O58" i="2"/>
  <c r="N58" i="2"/>
  <c r="M58" i="2"/>
  <c r="L58" i="2"/>
  <c r="K58" i="2"/>
  <c r="J58" i="2"/>
  <c r="I58" i="2"/>
  <c r="H58" i="2"/>
  <c r="G58" i="2"/>
  <c r="F58" i="2"/>
  <c r="D58" i="2"/>
  <c r="E58" i="2"/>
  <c r="C58" i="2"/>
  <c r="O57" i="2"/>
  <c r="N57" i="2"/>
  <c r="M57" i="2"/>
  <c r="L57" i="2"/>
  <c r="K57" i="2"/>
  <c r="J57" i="2"/>
  <c r="I57" i="2"/>
  <c r="H57" i="2"/>
  <c r="G57" i="2"/>
  <c r="F57" i="2"/>
  <c r="D57" i="2"/>
  <c r="E57" i="2"/>
  <c r="C57" i="2"/>
  <c r="O56" i="2"/>
  <c r="N56" i="2"/>
  <c r="M56" i="2"/>
  <c r="L56" i="2"/>
  <c r="K56" i="2"/>
  <c r="J56" i="2"/>
  <c r="I56" i="2"/>
  <c r="H56" i="2"/>
  <c r="G56" i="2"/>
  <c r="F56" i="2"/>
  <c r="D56" i="2"/>
  <c r="E56" i="2"/>
  <c r="C56" i="2"/>
  <c r="O55" i="2"/>
  <c r="N55" i="2"/>
  <c r="M55" i="2"/>
  <c r="L55" i="2"/>
  <c r="K55" i="2"/>
  <c r="J55" i="2"/>
  <c r="I55" i="2"/>
  <c r="H55" i="2"/>
  <c r="G55" i="2"/>
  <c r="F55" i="2"/>
  <c r="D55" i="2"/>
  <c r="E55" i="2"/>
  <c r="C55" i="2"/>
  <c r="O54" i="2"/>
  <c r="N54" i="2"/>
  <c r="M54" i="2"/>
  <c r="L54" i="2"/>
  <c r="K54" i="2"/>
  <c r="J54" i="2"/>
  <c r="I54" i="2"/>
  <c r="H54" i="2"/>
  <c r="G54" i="2"/>
  <c r="F54" i="2"/>
  <c r="D54" i="2"/>
  <c r="E54" i="2"/>
  <c r="C54" i="2"/>
  <c r="O53" i="2"/>
  <c r="N53" i="2"/>
  <c r="M53" i="2"/>
  <c r="L53" i="2"/>
  <c r="K53" i="2"/>
  <c r="J53" i="2"/>
  <c r="I53" i="2"/>
  <c r="H53" i="2"/>
  <c r="G53" i="2"/>
  <c r="F53" i="2"/>
  <c r="D53" i="2"/>
  <c r="E53" i="2"/>
  <c r="C53" i="2"/>
  <c r="O52" i="2"/>
  <c r="N52" i="2"/>
  <c r="M52" i="2"/>
  <c r="L52" i="2"/>
  <c r="K52" i="2"/>
  <c r="J52" i="2"/>
  <c r="I52" i="2"/>
  <c r="H52" i="2"/>
  <c r="G52" i="2"/>
  <c r="F52" i="2"/>
  <c r="D52" i="2"/>
  <c r="E52" i="2"/>
  <c r="C52" i="2"/>
  <c r="O51" i="2"/>
  <c r="N51" i="2"/>
  <c r="M51" i="2"/>
  <c r="L51" i="2"/>
  <c r="K51" i="2"/>
  <c r="J51" i="2"/>
  <c r="I51" i="2"/>
  <c r="H51" i="2"/>
  <c r="G51" i="2"/>
  <c r="F51" i="2"/>
  <c r="D51" i="2"/>
  <c r="E51" i="2"/>
  <c r="C51" i="2"/>
  <c r="O50" i="2"/>
  <c r="N50" i="2"/>
  <c r="M50" i="2"/>
  <c r="L50" i="2"/>
  <c r="K50" i="2"/>
  <c r="J50" i="2"/>
  <c r="I50" i="2"/>
  <c r="H50" i="2"/>
  <c r="G50" i="2"/>
  <c r="F50" i="2"/>
  <c r="D50" i="2"/>
  <c r="E50" i="2"/>
  <c r="C50" i="2"/>
  <c r="O49" i="2"/>
  <c r="N49" i="2"/>
  <c r="M49" i="2"/>
  <c r="L49" i="2"/>
  <c r="K49" i="2"/>
  <c r="J49" i="2"/>
  <c r="I49" i="2"/>
  <c r="H49" i="2"/>
  <c r="G49" i="2"/>
  <c r="F49" i="2"/>
  <c r="D49" i="2"/>
  <c r="E49" i="2"/>
  <c r="C49" i="2"/>
  <c r="O48" i="2"/>
  <c r="N48" i="2"/>
  <c r="M48" i="2"/>
  <c r="L48" i="2"/>
  <c r="K48" i="2"/>
  <c r="J48" i="2"/>
  <c r="I48" i="2"/>
  <c r="H48" i="2"/>
  <c r="G48" i="2"/>
  <c r="F48" i="2"/>
  <c r="D48" i="2"/>
  <c r="E48" i="2"/>
  <c r="C48" i="2"/>
  <c r="O47" i="2"/>
  <c r="N47" i="2"/>
  <c r="M47" i="2"/>
  <c r="L47" i="2"/>
  <c r="K47" i="2"/>
  <c r="J47" i="2"/>
  <c r="I47" i="2"/>
  <c r="H47" i="2"/>
  <c r="G47" i="2"/>
  <c r="F47" i="2"/>
  <c r="D47" i="2"/>
  <c r="E47" i="2"/>
  <c r="C47" i="2"/>
  <c r="O46" i="2"/>
  <c r="N46" i="2"/>
  <c r="M46" i="2"/>
  <c r="L46" i="2"/>
  <c r="K46" i="2"/>
  <c r="J46" i="2"/>
  <c r="I46" i="2"/>
  <c r="H46" i="2"/>
  <c r="G46" i="2"/>
  <c r="F46" i="2"/>
  <c r="D46" i="2"/>
  <c r="E46" i="2"/>
  <c r="C46" i="2"/>
  <c r="O45" i="2"/>
  <c r="N45" i="2"/>
  <c r="M45" i="2"/>
  <c r="L45" i="2"/>
  <c r="K45" i="2"/>
  <c r="J45" i="2"/>
  <c r="I45" i="2"/>
  <c r="H45" i="2"/>
  <c r="G45" i="2"/>
  <c r="F45" i="2"/>
  <c r="D45" i="2"/>
  <c r="E45" i="2"/>
  <c r="C45" i="2"/>
  <c r="O44" i="2"/>
  <c r="N44" i="2"/>
  <c r="M44" i="2"/>
  <c r="L44" i="2"/>
  <c r="K44" i="2"/>
  <c r="J44" i="2"/>
  <c r="I44" i="2"/>
  <c r="H44" i="2"/>
  <c r="G44" i="2"/>
  <c r="F44" i="2"/>
  <c r="D44" i="2"/>
  <c r="E44" i="2"/>
  <c r="C44" i="2"/>
  <c r="O43" i="2"/>
  <c r="N43" i="2"/>
  <c r="M43" i="2"/>
  <c r="L43" i="2"/>
  <c r="K43" i="2"/>
  <c r="J43" i="2"/>
  <c r="I43" i="2"/>
  <c r="H43" i="2"/>
  <c r="G43" i="2"/>
  <c r="F43" i="2"/>
  <c r="D43" i="2"/>
  <c r="E43" i="2"/>
  <c r="C43" i="2"/>
  <c r="O42" i="2"/>
  <c r="N42" i="2"/>
  <c r="M42" i="2"/>
  <c r="L42" i="2"/>
  <c r="K42" i="2"/>
  <c r="J42" i="2"/>
  <c r="I42" i="2"/>
  <c r="H42" i="2"/>
  <c r="G42" i="2"/>
  <c r="F42" i="2"/>
  <c r="D42" i="2"/>
  <c r="E42" i="2"/>
  <c r="C42" i="2"/>
  <c r="O41" i="2"/>
  <c r="N41" i="2"/>
  <c r="M41" i="2"/>
  <c r="L41" i="2"/>
  <c r="K41" i="2"/>
  <c r="J41" i="2"/>
  <c r="I41" i="2"/>
  <c r="H41" i="2"/>
  <c r="G41" i="2"/>
  <c r="F41" i="2"/>
  <c r="D41" i="2"/>
  <c r="E41" i="2"/>
  <c r="C41" i="2"/>
  <c r="O40" i="2"/>
  <c r="N40" i="2"/>
  <c r="M40" i="2"/>
  <c r="L40" i="2"/>
  <c r="K40" i="2"/>
  <c r="J40" i="2"/>
  <c r="I40" i="2"/>
  <c r="H40" i="2"/>
  <c r="G40" i="2"/>
  <c r="F40" i="2"/>
  <c r="D40" i="2"/>
  <c r="E40" i="2"/>
  <c r="C40" i="2"/>
  <c r="O39" i="2"/>
  <c r="N39" i="2"/>
  <c r="M39" i="2"/>
  <c r="L39" i="2"/>
  <c r="K39" i="2"/>
  <c r="J39" i="2"/>
  <c r="I39" i="2"/>
  <c r="H39" i="2"/>
  <c r="G39" i="2"/>
  <c r="F39" i="2"/>
  <c r="D39" i="2"/>
  <c r="E39" i="2"/>
  <c r="C39" i="2"/>
  <c r="O38" i="2"/>
  <c r="N38" i="2"/>
  <c r="M38" i="2"/>
  <c r="L38" i="2"/>
  <c r="K38" i="2"/>
  <c r="J38" i="2"/>
  <c r="I38" i="2"/>
  <c r="H38" i="2"/>
  <c r="G38" i="2"/>
  <c r="F38" i="2"/>
  <c r="D38" i="2"/>
  <c r="E38" i="2"/>
  <c r="C38" i="2"/>
  <c r="O37" i="2"/>
  <c r="N37" i="2"/>
  <c r="M37" i="2"/>
  <c r="L37" i="2"/>
  <c r="K37" i="2"/>
  <c r="J37" i="2"/>
  <c r="I37" i="2"/>
  <c r="H37" i="2"/>
  <c r="G37" i="2"/>
  <c r="F37" i="2"/>
  <c r="D37" i="2"/>
  <c r="E37" i="2"/>
  <c r="C37" i="2"/>
  <c r="O36" i="2"/>
  <c r="N36" i="2"/>
  <c r="M36" i="2"/>
  <c r="L36" i="2"/>
  <c r="K36" i="2"/>
  <c r="J36" i="2"/>
  <c r="I36" i="2"/>
  <c r="H36" i="2"/>
  <c r="G36" i="2"/>
  <c r="F36" i="2"/>
  <c r="D36" i="2"/>
  <c r="E36" i="2"/>
  <c r="C36" i="2"/>
  <c r="O35" i="2"/>
  <c r="N35" i="2"/>
  <c r="M35" i="2"/>
  <c r="L35" i="2"/>
  <c r="K35" i="2"/>
  <c r="J35" i="2"/>
  <c r="I35" i="2"/>
  <c r="H35" i="2"/>
  <c r="G35" i="2"/>
  <c r="F35" i="2"/>
  <c r="D35" i="2"/>
  <c r="E35" i="2"/>
  <c r="C35" i="2"/>
  <c r="O34" i="2"/>
  <c r="N34" i="2"/>
  <c r="M34" i="2"/>
  <c r="L34" i="2"/>
  <c r="K34" i="2"/>
  <c r="J34" i="2"/>
  <c r="I34" i="2"/>
  <c r="H34" i="2"/>
  <c r="G34" i="2"/>
  <c r="F34" i="2"/>
  <c r="D34" i="2"/>
  <c r="E34" i="2"/>
  <c r="C34" i="2"/>
  <c r="O33" i="2"/>
  <c r="N33" i="2"/>
  <c r="M33" i="2"/>
  <c r="L33" i="2"/>
  <c r="K33" i="2"/>
  <c r="J33" i="2"/>
  <c r="I33" i="2"/>
  <c r="H33" i="2"/>
  <c r="G33" i="2"/>
  <c r="F33" i="2"/>
  <c r="D33" i="2"/>
  <c r="E33" i="2"/>
  <c r="C33" i="2"/>
  <c r="O32" i="2"/>
  <c r="N32" i="2"/>
  <c r="M32" i="2"/>
  <c r="L32" i="2"/>
  <c r="K32" i="2"/>
  <c r="J32" i="2"/>
  <c r="I32" i="2"/>
  <c r="H32" i="2"/>
  <c r="G32" i="2"/>
  <c r="F32" i="2"/>
  <c r="D32" i="2"/>
  <c r="E32" i="2"/>
  <c r="C32" i="2"/>
  <c r="O31" i="2"/>
  <c r="N31" i="2"/>
  <c r="M31" i="2"/>
  <c r="L31" i="2"/>
  <c r="K31" i="2"/>
  <c r="J31" i="2"/>
  <c r="I31" i="2"/>
  <c r="H31" i="2"/>
  <c r="G31" i="2"/>
  <c r="F31" i="2"/>
  <c r="D31" i="2"/>
  <c r="E31" i="2"/>
  <c r="C31" i="2"/>
  <c r="O30" i="2"/>
  <c r="N30" i="2"/>
  <c r="M30" i="2"/>
  <c r="L30" i="2"/>
  <c r="K30" i="2"/>
  <c r="J30" i="2"/>
  <c r="I30" i="2"/>
  <c r="H30" i="2"/>
  <c r="G30" i="2"/>
  <c r="F30" i="2"/>
  <c r="D30" i="2"/>
  <c r="E30" i="2"/>
  <c r="C30" i="2"/>
  <c r="O29" i="2"/>
  <c r="N29" i="2"/>
  <c r="M29" i="2"/>
  <c r="L29" i="2"/>
  <c r="K29" i="2"/>
  <c r="J29" i="2"/>
  <c r="I29" i="2"/>
  <c r="H29" i="2"/>
  <c r="G29" i="2"/>
  <c r="F29" i="2"/>
  <c r="D29" i="2"/>
  <c r="E29" i="2"/>
  <c r="C29" i="2"/>
  <c r="O28" i="2"/>
  <c r="N28" i="2"/>
  <c r="M28" i="2"/>
  <c r="L28" i="2"/>
  <c r="K28" i="2"/>
  <c r="J28" i="2"/>
  <c r="I28" i="2"/>
  <c r="H28" i="2"/>
  <c r="G28" i="2"/>
  <c r="F28" i="2"/>
  <c r="D28" i="2"/>
  <c r="E28" i="2"/>
  <c r="C28" i="2"/>
  <c r="O27" i="2"/>
  <c r="N27" i="2"/>
  <c r="M27" i="2"/>
  <c r="L27" i="2"/>
  <c r="K27" i="2"/>
  <c r="J27" i="2"/>
  <c r="I27" i="2"/>
  <c r="H27" i="2"/>
  <c r="G27" i="2"/>
  <c r="F27" i="2"/>
  <c r="D27" i="2"/>
  <c r="E27" i="2"/>
  <c r="C27" i="2"/>
  <c r="O26" i="2"/>
  <c r="N26" i="2"/>
  <c r="M26" i="2"/>
  <c r="L26" i="2"/>
  <c r="K26" i="2"/>
  <c r="J26" i="2"/>
  <c r="I26" i="2"/>
  <c r="H26" i="2"/>
  <c r="G26" i="2"/>
  <c r="F26" i="2"/>
  <c r="D26" i="2"/>
  <c r="E26" i="2"/>
  <c r="C26" i="2"/>
  <c r="O25" i="2"/>
  <c r="N25" i="2"/>
  <c r="M25" i="2"/>
  <c r="L25" i="2"/>
  <c r="K25" i="2"/>
  <c r="J25" i="2"/>
  <c r="I25" i="2"/>
  <c r="H25" i="2"/>
  <c r="G25" i="2"/>
  <c r="F25" i="2"/>
  <c r="D25" i="2"/>
  <c r="E25" i="2"/>
  <c r="C25" i="2"/>
  <c r="O24" i="2"/>
  <c r="N24" i="2"/>
  <c r="M24" i="2"/>
  <c r="L24" i="2"/>
  <c r="K24" i="2"/>
  <c r="J24" i="2"/>
  <c r="I24" i="2"/>
  <c r="H24" i="2"/>
  <c r="G24" i="2"/>
  <c r="F24" i="2"/>
  <c r="D24" i="2"/>
  <c r="E24" i="2"/>
  <c r="C24" i="2"/>
  <c r="O23" i="2"/>
  <c r="N23" i="2"/>
  <c r="M23" i="2"/>
  <c r="L23" i="2"/>
  <c r="K23" i="2"/>
  <c r="J23" i="2"/>
  <c r="I23" i="2"/>
  <c r="H23" i="2"/>
  <c r="G23" i="2"/>
  <c r="F23" i="2"/>
  <c r="D23" i="2"/>
  <c r="E23" i="2"/>
  <c r="C23" i="2"/>
  <c r="O22" i="2"/>
  <c r="N22" i="2"/>
  <c r="M22" i="2"/>
  <c r="L22" i="2"/>
  <c r="K22" i="2"/>
  <c r="J22" i="2"/>
  <c r="I22" i="2"/>
  <c r="H22" i="2"/>
  <c r="G22" i="2"/>
  <c r="F22" i="2"/>
  <c r="D22" i="2"/>
  <c r="E22" i="2"/>
  <c r="C22" i="2"/>
  <c r="O21" i="2"/>
  <c r="N21" i="2"/>
  <c r="M21" i="2"/>
  <c r="L21" i="2"/>
  <c r="K21" i="2"/>
  <c r="J21" i="2"/>
  <c r="I21" i="2"/>
  <c r="H21" i="2"/>
  <c r="G21" i="2"/>
  <c r="F21" i="2"/>
  <c r="D21" i="2"/>
  <c r="E21" i="2"/>
  <c r="C21" i="2"/>
  <c r="O20" i="2"/>
  <c r="N20" i="2"/>
  <c r="M20" i="2"/>
  <c r="L20" i="2"/>
  <c r="K20" i="2"/>
  <c r="J20" i="2"/>
  <c r="I20" i="2"/>
  <c r="H20" i="2"/>
  <c r="G20" i="2"/>
  <c r="F20" i="2"/>
  <c r="D20" i="2"/>
  <c r="E20" i="2"/>
  <c r="C20" i="2"/>
  <c r="O19" i="2"/>
  <c r="N19" i="2"/>
  <c r="M19" i="2"/>
  <c r="L19" i="2"/>
  <c r="K19" i="2"/>
  <c r="J19" i="2"/>
  <c r="I19" i="2"/>
  <c r="H19" i="2"/>
  <c r="G19" i="2"/>
  <c r="F19" i="2"/>
  <c r="D19" i="2"/>
  <c r="E19" i="2"/>
  <c r="C19" i="2"/>
  <c r="O18" i="2"/>
  <c r="N18" i="2"/>
  <c r="M18" i="2"/>
  <c r="L18" i="2"/>
  <c r="K18" i="2"/>
  <c r="J18" i="2"/>
  <c r="I18" i="2"/>
  <c r="H18" i="2"/>
  <c r="G18" i="2"/>
  <c r="F18" i="2"/>
  <c r="D18" i="2"/>
  <c r="E18" i="2"/>
  <c r="C18" i="2"/>
  <c r="O17" i="2"/>
  <c r="N17" i="2"/>
  <c r="M17" i="2"/>
  <c r="L17" i="2"/>
  <c r="K17" i="2"/>
  <c r="J17" i="2"/>
  <c r="I17" i="2"/>
  <c r="H17" i="2"/>
  <c r="G17" i="2"/>
  <c r="F17" i="2"/>
  <c r="D17" i="2"/>
  <c r="E17" i="2"/>
  <c r="C17" i="2"/>
  <c r="O16" i="2"/>
  <c r="N16" i="2"/>
  <c r="M16" i="2"/>
  <c r="L16" i="2"/>
  <c r="K16" i="2"/>
  <c r="J16" i="2"/>
  <c r="I16" i="2"/>
  <c r="H16" i="2"/>
  <c r="G16" i="2"/>
  <c r="F16" i="2"/>
  <c r="D16" i="2"/>
  <c r="E16" i="2"/>
  <c r="C16" i="2"/>
  <c r="O15" i="2"/>
  <c r="N15" i="2"/>
  <c r="M15" i="2"/>
  <c r="L15" i="2"/>
  <c r="K15" i="2"/>
  <c r="J15" i="2"/>
  <c r="I15" i="2"/>
  <c r="H15" i="2"/>
  <c r="G15" i="2"/>
  <c r="F15" i="2"/>
  <c r="D15" i="2"/>
  <c r="E15" i="2"/>
  <c r="C15" i="2"/>
  <c r="O14" i="2"/>
  <c r="N14" i="2"/>
  <c r="M14" i="2"/>
  <c r="L14" i="2"/>
  <c r="K14" i="2"/>
  <c r="J14" i="2"/>
  <c r="I14" i="2"/>
  <c r="H14" i="2"/>
  <c r="G14" i="2"/>
  <c r="F14" i="2"/>
  <c r="D14" i="2"/>
  <c r="E14" i="2"/>
  <c r="C14" i="2"/>
  <c r="O13" i="2"/>
  <c r="N13" i="2"/>
  <c r="M13" i="2"/>
  <c r="L13" i="2"/>
  <c r="K13" i="2"/>
  <c r="J13" i="2"/>
  <c r="I13" i="2"/>
  <c r="H13" i="2"/>
  <c r="G13" i="2"/>
  <c r="F13" i="2"/>
  <c r="D13" i="2"/>
  <c r="E13" i="2"/>
  <c r="C13" i="2"/>
  <c r="O12" i="2"/>
  <c r="N12" i="2"/>
  <c r="M12" i="2"/>
  <c r="L12" i="2"/>
  <c r="K12" i="2"/>
  <c r="J12" i="2"/>
  <c r="I12" i="2"/>
  <c r="H12" i="2"/>
  <c r="G12" i="2"/>
  <c r="F12" i="2"/>
  <c r="D12" i="2"/>
  <c r="E12" i="2"/>
  <c r="C12" i="2"/>
  <c r="O11" i="2"/>
  <c r="N11" i="2"/>
  <c r="M11" i="2"/>
  <c r="L11" i="2"/>
  <c r="K11" i="2"/>
  <c r="J11" i="2"/>
  <c r="I11" i="2"/>
  <c r="H11" i="2"/>
  <c r="G11" i="2"/>
  <c r="F11" i="2"/>
  <c r="D11" i="2"/>
  <c r="E11" i="2"/>
  <c r="C11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O9" i="2"/>
  <c r="N9" i="2"/>
  <c r="M9" i="2"/>
  <c r="L9" i="2"/>
  <c r="K9" i="2"/>
  <c r="J9" i="2"/>
  <c r="I9" i="2"/>
  <c r="H9" i="2"/>
  <c r="G9" i="2"/>
  <c r="F9" i="2"/>
  <c r="D9" i="2"/>
  <c r="E9" i="2"/>
  <c r="C9" i="2"/>
  <c r="O8" i="2"/>
  <c r="N8" i="2"/>
  <c r="M8" i="2"/>
  <c r="L8" i="2"/>
  <c r="K8" i="2"/>
  <c r="J8" i="2"/>
  <c r="I8" i="2"/>
  <c r="H8" i="2"/>
  <c r="G8" i="2"/>
  <c r="F8" i="2"/>
  <c r="D8" i="2"/>
  <c r="E8" i="2"/>
  <c r="C8" i="2"/>
  <c r="O7" i="2"/>
  <c r="N7" i="2"/>
  <c r="M7" i="2"/>
  <c r="L7" i="2"/>
  <c r="K7" i="2"/>
  <c r="J7" i="2"/>
  <c r="I7" i="2"/>
  <c r="H7" i="2"/>
  <c r="G7" i="2"/>
  <c r="F7" i="2"/>
  <c r="D7" i="2"/>
  <c r="E7" i="2"/>
  <c r="C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D5" i="2"/>
  <c r="E5" i="2"/>
  <c r="C5" i="2"/>
  <c r="O4" i="2"/>
  <c r="N4" i="2"/>
  <c r="M4" i="2"/>
  <c r="L4" i="2"/>
  <c r="K4" i="2"/>
  <c r="J4" i="2"/>
  <c r="I4" i="2"/>
  <c r="H4" i="2"/>
  <c r="G4" i="2"/>
  <c r="F4" i="2"/>
  <c r="D4" i="2"/>
  <c r="E4" i="2"/>
  <c r="C4" i="2"/>
  <c r="O3" i="2"/>
  <c r="N3" i="2"/>
  <c r="M3" i="2"/>
  <c r="L3" i="2"/>
  <c r="K3" i="2"/>
  <c r="J3" i="2"/>
  <c r="I3" i="2"/>
  <c r="H3" i="2"/>
  <c r="G3" i="2"/>
  <c r="F3" i="2"/>
  <c r="D3" i="2"/>
  <c r="E3" i="2"/>
  <c r="C3" i="2"/>
  <c r="O2" i="2"/>
  <c r="N2" i="2"/>
  <c r="M2" i="2"/>
  <c r="L2" i="2"/>
  <c r="K2" i="2"/>
  <c r="J2" i="2"/>
  <c r="I2" i="2"/>
  <c r="H2" i="2"/>
  <c r="G2" i="2"/>
  <c r="F2" i="2"/>
  <c r="D2" i="2"/>
  <c r="E2" i="2"/>
  <c r="C2" i="2"/>
</calcChain>
</file>

<file path=xl/sharedStrings.xml><?xml version="1.0" encoding="utf-8"?>
<sst xmlns="http://schemas.openxmlformats.org/spreadsheetml/2006/main" count="507" uniqueCount="402">
  <si>
    <t>Fund Size</t>
  </si>
  <si>
    <t>Base Currency</t>
  </si>
  <si>
    <t>Currency Hedged</t>
  </si>
  <si>
    <t>Return (Base Currency)</t>
  </si>
  <si>
    <t>Mercado Monetario EUR</t>
  </si>
  <si>
    <t>Candriam Sst MM Euro C € Acc</t>
  </si>
  <si>
    <t>JPM EUR lqdty LVNAV A (acc.)</t>
  </si>
  <si>
    <t>Amundi Fds Cash EUR A2 EUR C</t>
  </si>
  <si>
    <t>Groupama Trésorerie IC</t>
  </si>
  <si>
    <t>Benchmark 1: EAA Fund EUR Money Market</t>
  </si>
  <si>
    <t>USD Money Market</t>
  </si>
  <si>
    <t>abrdn Liquidity-US Dollar Fund A-2AccUSD</t>
  </si>
  <si>
    <t>Amundi Fds Cash USD A2 USD C</t>
  </si>
  <si>
    <t>GBP Money Market</t>
  </si>
  <si>
    <t>JPM GBP Standard Mny Mkt VNAV A (acc.)</t>
  </si>
  <si>
    <t>NOK Bond - Short Term</t>
  </si>
  <si>
    <t>Nordea 1 - Norwegian Shrt-Term Bd BP NOK</t>
  </si>
  <si>
    <t>SEK Bond - Short Term</t>
  </si>
  <si>
    <t>Nordea 1 - Swedish Short- Term Bd BP SEK</t>
  </si>
  <si>
    <t>CHF Money Market</t>
  </si>
  <si>
    <t>Pictet-Short-Term Money Market CHF P</t>
  </si>
  <si>
    <t>JPY Money Market</t>
  </si>
  <si>
    <t>Pictet-Short-Term Money Market JPY R</t>
  </si>
  <si>
    <t>Schroder ISF US Dollar Liqdty A Acc USD</t>
  </si>
  <si>
    <t xml:space="preserve"> EUR Government Bond</t>
  </si>
  <si>
    <t>BGF Euro Bond A2</t>
  </si>
  <si>
    <t>US Government Bond</t>
  </si>
  <si>
    <t>Franklin US Government A(acc)EUR-H1</t>
  </si>
  <si>
    <t>Amundi Fds Euro Govt Rspnb A EUR C</t>
  </si>
  <si>
    <t>EUR Government Bond - S/T</t>
  </si>
  <si>
    <t>Generali IS Euro Bond 1/3Y EX</t>
  </si>
  <si>
    <t>JPM Euro Govt Short Dur Bd D (acc) EUR</t>
  </si>
  <si>
    <t>Benchmark 1: EAA Fund EUR Government Bond - Short Term</t>
  </si>
  <si>
    <t>EUR Ultra Short-Term Bond</t>
  </si>
  <si>
    <t>DWS Euro Ultra Short Fixed Inc NC</t>
  </si>
  <si>
    <t>DWS Floating Rate Notes LC</t>
  </si>
  <si>
    <t>EUR Diversified Bond - S/T</t>
  </si>
  <si>
    <t>DWS Invest ESG Euro Bonds (Short) NC</t>
  </si>
  <si>
    <t>Franklin Euro Short Dur Bd A(acc)EUR</t>
  </si>
  <si>
    <t>EUR Corporate Bond - S/T</t>
  </si>
  <si>
    <t>Evli Short Corporate Bond B</t>
  </si>
  <si>
    <t>Ostrum Credit Short Dur R/A EUR</t>
  </si>
  <si>
    <t>Nordea 1 - Low Dur Eurp Cov Bd BP EUR</t>
  </si>
  <si>
    <t xml:space="preserve"> Diversified Bond - S/T</t>
  </si>
  <si>
    <t>PIMCO GIS Low Dur Inc E EUR Hdg Acc</t>
  </si>
  <si>
    <t>USD Ultra Short-Term Bond</t>
  </si>
  <si>
    <t>PIMCO GIS US S/T E EUR Hedged Acc</t>
  </si>
  <si>
    <t>USD Corporate Bond - S/T</t>
  </si>
  <si>
    <t>UBAM Dynamic US Dollar Bond AC EUR</t>
  </si>
  <si>
    <t>MS INVF Short Maturity Euro Bond A</t>
  </si>
  <si>
    <t>Vontobel Euro Short Term Bond B EUR</t>
  </si>
  <si>
    <t>Corporate Bond - S/T</t>
  </si>
  <si>
    <t>Vontobel TwentyFour Sust S/T Bd Inc H €H</t>
  </si>
  <si>
    <t>Benchmark 1: EAA Fund EUR Diversified Bond - Short Term</t>
  </si>
  <si>
    <t>EUR Corporate Bond</t>
  </si>
  <si>
    <t>MS INVF Euro Corporate Bond A</t>
  </si>
  <si>
    <t>Evli Nordic Corporate Bond B</t>
  </si>
  <si>
    <t>M&amp;G European Credit Investment P EUR Acc</t>
  </si>
  <si>
    <t>Nordea 1 - European Covered Bond E EUR</t>
  </si>
  <si>
    <t>Vontobel TwentyFour Abs RetCrdt H H EUR</t>
  </si>
  <si>
    <t>abrdn Euro Corporate Bond Fund A Acc EUR</t>
  </si>
  <si>
    <t>Invesco Euro Corporate Bond E EUR Acc</t>
  </si>
  <si>
    <t>Benchmark 1: EAA Fund Europe Bond</t>
  </si>
  <si>
    <t>USD IG Corporate Bond</t>
  </si>
  <si>
    <t>Allianz US Investment Grd Crdt AT H2 EUR</t>
  </si>
  <si>
    <t>US MBS</t>
  </si>
  <si>
    <t>AB Mortgage Income A2 EUR H</t>
  </si>
  <si>
    <t>US Diversified Bond</t>
  </si>
  <si>
    <t>Amundi Fds US Bond A EUR H C</t>
  </si>
  <si>
    <t>US Corporate S/T</t>
  </si>
  <si>
    <t>MFS Meridian Limited Maturity A1 EUR</t>
  </si>
  <si>
    <t>Benchmark 1: EAA Fund USD Flexible Bond</t>
  </si>
  <si>
    <t>Subordinated debt</t>
  </si>
  <si>
    <t>Amundi Fds Glb Subrdntd Bd A EUR C</t>
  </si>
  <si>
    <t>Global Flexible Bond</t>
  </si>
  <si>
    <t>BGF Fixed Income Global Opps A2 EUR Hdg</t>
  </si>
  <si>
    <t>Carmignac Pf Flexible Bond A EUR Acc</t>
  </si>
  <si>
    <t>Franklin Strategic Income A(acc)EUR-H1</t>
  </si>
  <si>
    <t>MFS Meridian Global Oppc Bd AH1 EUR</t>
  </si>
  <si>
    <t>MS INVF Global Fixed Income Opps AH EUR</t>
  </si>
  <si>
    <t>Muzinich Enhancedyield S-T HEUR Acc R</t>
  </si>
  <si>
    <t>PIMCO GIS Income E EUR Hedged Acc</t>
  </si>
  <si>
    <t>Benchmark 1: EAA Fund Global Diversified Bond - EUR Hedged</t>
  </si>
  <si>
    <t>Global Corporate Debt</t>
  </si>
  <si>
    <t>Man GlInGd Opports D H EUR Acc</t>
  </si>
  <si>
    <t>Global Corporate Debt S/T</t>
  </si>
  <si>
    <t>Muzinich Glbl Shrt DurInvmtGrdHEURAccR</t>
  </si>
  <si>
    <t>PIMCO GIS GlInGd Crdt E EURH Acc</t>
  </si>
  <si>
    <t>Benchmark 1: EAA Fund EUR Corporate Bond</t>
  </si>
  <si>
    <t>USD High Yield S/T</t>
  </si>
  <si>
    <t>AXAIMFIIS US Short Dur HY E Cap EUR H</t>
  </si>
  <si>
    <t>USD High Yield</t>
  </si>
  <si>
    <t>AXAWF US High Yield Bonds A Cap EUR H</t>
  </si>
  <si>
    <t>EUR High Yield</t>
  </si>
  <si>
    <t>Candriam Bds Euro High Yld N EUR Cap</t>
  </si>
  <si>
    <t>Global FR High Yield</t>
  </si>
  <si>
    <t>M&amp;G (Lux) Glb Fl Rt HY A H EUR Acc</t>
  </si>
  <si>
    <t>EUR High Yield S/T</t>
  </si>
  <si>
    <t>ODDO BHF Euro Credit Short Dur CR-EUR</t>
  </si>
  <si>
    <t>Global High Yield</t>
  </si>
  <si>
    <t>PIMCO GIS Glb Hi Yld Bd E EURH Acc</t>
  </si>
  <si>
    <t>Robeco High Yield Bonds DH €</t>
  </si>
  <si>
    <t>Asian High Yield</t>
  </si>
  <si>
    <t>PIMCO GIS Asia HY Bd E EUR H Acc</t>
  </si>
  <si>
    <t>Benchmark 1: EAA Fund Global High Yield Bond - EUR Hedged</t>
  </si>
  <si>
    <t>EM Corporate Bond</t>
  </si>
  <si>
    <t>abrdn-Emerg Mrkt Corp Bond A Acc HEUR</t>
  </si>
  <si>
    <t>Frontier Markets Bond</t>
  </si>
  <si>
    <t>abrdn-Frontier Mrkts Bond A Acc HEUR</t>
  </si>
  <si>
    <t>RMB Bonds</t>
  </si>
  <si>
    <t>Eurizon Bond Aggregate RMB R EUR Acc</t>
  </si>
  <si>
    <t>Local EM Bond</t>
  </si>
  <si>
    <t>GAM Multibond Local Emerging Bond EUR E</t>
  </si>
  <si>
    <t xml:space="preserve"> Hard EM Corporate  S/T</t>
  </si>
  <si>
    <t>Loomis Sayles S/T Em Mkts Bd R/A H-EUR</t>
  </si>
  <si>
    <t>EM Diversified Bond</t>
  </si>
  <si>
    <t>M&amp;G (Lux) Em Mkts Bd A H EUR Acc</t>
  </si>
  <si>
    <t>MS INVF Emerging Mkts Dbt Opps AH EUR</t>
  </si>
  <si>
    <t>Hard EM Diversified Bond</t>
  </si>
  <si>
    <t>Neuberger Berman EM DbtHrdCcy EUR M Acc</t>
  </si>
  <si>
    <t>Hard Latam Corp</t>
  </si>
  <si>
    <t>Ninety One GSF Lat Am Corp Dbt A Acc € H</t>
  </si>
  <si>
    <t>Asian Bonds</t>
  </si>
  <si>
    <t>Fidelity Asian Bond A-Acc-USD</t>
  </si>
  <si>
    <t>Indian Bonds</t>
  </si>
  <si>
    <t>abrdn-Indian Bond A Acc H EUR</t>
  </si>
  <si>
    <t>EM bonds sustainable</t>
  </si>
  <si>
    <t>DPAM L Bonds Emerging Markets Sust B EUR</t>
  </si>
  <si>
    <t>Benchmark 1: EAA Fund Global Emerging Markets Bond - Local Currency</t>
  </si>
  <si>
    <t>Global Convertibles Bond</t>
  </si>
  <si>
    <t>M&amp;G (Lux) Glb Cnvrts A H EUR Acc</t>
  </si>
  <si>
    <t>Benchmark 1: EAA Fund Convertible Bond - Global, EUR Hedged</t>
  </si>
  <si>
    <t>Renta Fija Alternativa: Moderados</t>
  </si>
  <si>
    <t>AXAWF Euro Credit Total Ret A Cap EUR</t>
  </si>
  <si>
    <t>Allianz Credit Opportunities AT EUR</t>
  </si>
  <si>
    <t>Candriam Bds Crdt Opps C EUR Cap</t>
  </si>
  <si>
    <t>Carmignac Sécurité AW EUR Acc</t>
  </si>
  <si>
    <t>M&amp;G (Lux) Optimal Income A EUR Acc</t>
  </si>
  <si>
    <t>DNCA Invest Alpha Bonds A EUR</t>
  </si>
  <si>
    <t>Deuda Financiera</t>
  </si>
  <si>
    <t>Algebris Financial Credit R EUR Acc</t>
  </si>
  <si>
    <t>Cautious Allocation European</t>
  </si>
  <si>
    <t>Invesco Pan European Hi Inc E EUR Acc</t>
  </si>
  <si>
    <t>Cautious Allocation Global</t>
  </si>
  <si>
    <t>Nordea 1 - Stable Return BP EUR</t>
  </si>
  <si>
    <t>DWS Concept DJE Alpha Renten Global LC</t>
  </si>
  <si>
    <t>Ethna-AKTIV SIA-T</t>
  </si>
  <si>
    <t>Amundi Fds Global MA Cnsrv A EUR C</t>
  </si>
  <si>
    <t>Benchmark 1: EAA Fund EUR Cautious Allocation - Global</t>
  </si>
  <si>
    <t>Moderate Allocation - Global</t>
  </si>
  <si>
    <t>abrdn-Diversified Growth A Acc EUR</t>
  </si>
  <si>
    <t>Emerging Markets Allocation</t>
  </si>
  <si>
    <t>Carmignac Pf Emerg Patrim A EUR Acc</t>
  </si>
  <si>
    <t>Flexible Allocation - Global</t>
  </si>
  <si>
    <t>DWS Concept Kaldemorgen EUR LC</t>
  </si>
  <si>
    <t>Aggressive Allocation</t>
  </si>
  <si>
    <t>First Eagle Amundi International AE-C</t>
  </si>
  <si>
    <t>FvS Multiple Opportunities II ET</t>
  </si>
  <si>
    <t>M&amp;G (Lux) Dynamic Allocation A EUR Acc</t>
  </si>
  <si>
    <t>Moderate Allocation</t>
  </si>
  <si>
    <t>MFS Meridian Prudent Capital A1 EUR</t>
  </si>
  <si>
    <t>R-co Valor C EUR</t>
  </si>
  <si>
    <t>Sextant Grand Large A</t>
  </si>
  <si>
    <t>Moderate Allocation 60/40</t>
  </si>
  <si>
    <t>Capital Group Glob Alloc (LUX) B</t>
  </si>
  <si>
    <t>Trojan (Ireland) I EUR Acc</t>
  </si>
  <si>
    <t>Benchmark 1: EAA Fund EUR Flexible Allocation - Global</t>
  </si>
  <si>
    <t>Swiss Equity</t>
  </si>
  <si>
    <t>AXAWF Switzerland Eq A Cap EUR</t>
  </si>
  <si>
    <t>UK equity</t>
  </si>
  <si>
    <t>BGF United Kingdom A2 GBP</t>
  </si>
  <si>
    <t>Germany Equity</t>
  </si>
  <si>
    <t>DWS Deutschland LC</t>
  </si>
  <si>
    <t>Spain Equity</t>
  </si>
  <si>
    <t>Fidelity Iberia A-Acc-EUR</t>
  </si>
  <si>
    <t>Italy Equity</t>
  </si>
  <si>
    <t>Fidelity Italy A-Acc-EUR</t>
  </si>
  <si>
    <t>Nordic Equity</t>
  </si>
  <si>
    <t>Nordea 1 - Nordic Equity BP EUR</t>
  </si>
  <si>
    <t>Magallanes Iberian Equity M FI</t>
  </si>
  <si>
    <t>France Equity</t>
  </si>
  <si>
    <t>Oddo BHF Avenir CR-EUR</t>
  </si>
  <si>
    <t>Eurozone Equity</t>
  </si>
  <si>
    <t>Janus Henderson Hrzn Euroland A2 EUR</t>
  </si>
  <si>
    <t>Benchmark 1: MSCI Euro NR EUR</t>
  </si>
  <si>
    <t>Europe Large-Cap Value Equity</t>
  </si>
  <si>
    <t>BGF European Value A2</t>
  </si>
  <si>
    <t>Europe Flex-Cap Growth Equity</t>
  </si>
  <si>
    <t>BSF European Opps Extension A2 EUR</t>
  </si>
  <si>
    <t>Comgest Growth Europe EUR R Acc</t>
  </si>
  <si>
    <t xml:space="preserve"> Europe Large-Cap Blend Equity</t>
  </si>
  <si>
    <t>Eleva European Selection A2 EUR acc</t>
  </si>
  <si>
    <t xml:space="preserve"> Europe Large-Cap Value Equity</t>
  </si>
  <si>
    <t>Invesco Pan European Equity A EUR Acc</t>
  </si>
  <si>
    <t>Europe Large-Cap Blend Equity</t>
  </si>
  <si>
    <t>JPM Europe Equity Plus D perf (acc) EUR</t>
  </si>
  <si>
    <t>Magallanes European Equity M FI</t>
  </si>
  <si>
    <t>Ostrum Europe MinVol R/A EUR</t>
  </si>
  <si>
    <t>Benchmark 1: MSCI Europe NR EUR</t>
  </si>
  <si>
    <t>Bellevue (Lux) Bellevue Entrpr Eurp Sm B</t>
  </si>
  <si>
    <t>Echiquier Agenor SRI Mid Cap Europe A</t>
  </si>
  <si>
    <t>Groupama Avenir Euro NC</t>
  </si>
  <si>
    <t>Lonvia Mid-Cap Europe Retail</t>
  </si>
  <si>
    <t>Alken Small Cap Europe A</t>
  </si>
  <si>
    <t>Sextant PME A</t>
  </si>
  <si>
    <t>Benchmark 1: MSCI Europe Small Cap NR EUR</t>
  </si>
  <si>
    <t>Amundi Fds US Eq Fundm Gr A EUR H C</t>
  </si>
  <si>
    <t>Brown Advisory US Equity Growth € A Hdg</t>
  </si>
  <si>
    <t>Brown Advisory US Sust Gr EUR A Acc Hdg</t>
  </si>
  <si>
    <t>FTGF CB US Lg Cp Gr A EURH Acc</t>
  </si>
  <si>
    <t>T. Rowe Price US Blue Chip Eq An EUR</t>
  </si>
  <si>
    <t>Robeco BP US Premium Equities DH €</t>
  </si>
  <si>
    <t>Neuberger Berman US Lrg Cp Val EURAAcc</t>
  </si>
  <si>
    <t>AB Select US Equity A EUR H</t>
  </si>
  <si>
    <t>Ossiam Shiller Bcly CAPE® US R/A H-EUR</t>
  </si>
  <si>
    <t>Findlay Park American A EUR Acc</t>
  </si>
  <si>
    <t>Benchmark 1: S&amp;P 500 NR Hdg EUR</t>
  </si>
  <si>
    <t>FTGF RY US SmCp Opp A EURH Acc</t>
  </si>
  <si>
    <t>Neuberger Berman US Sm Cap EUR Adv Acc H</t>
  </si>
  <si>
    <t>T. Rowe Price US Smlr Cm Eq An (EUR)</t>
  </si>
  <si>
    <t>Benchmark 1: Russell 2000 NR EUR</t>
  </si>
  <si>
    <t>Incometric Nartex Equity R Cap EUR Acc</t>
  </si>
  <si>
    <t>JPM Global Select Equity A (acc) EUR</t>
  </si>
  <si>
    <t>Capital Group New Pers (LUX) B</t>
  </si>
  <si>
    <t>Global Equity Income</t>
  </si>
  <si>
    <t>BNY Mellon Global Equity Inc EUR A Acc</t>
  </si>
  <si>
    <t>FF - Global Equity Inc ESG A-Acc-EUR</t>
  </si>
  <si>
    <t>Sextant Quality Focus A</t>
  </si>
  <si>
    <t>Fundsmith Equity T EUR Acc</t>
  </si>
  <si>
    <t>MS INVF Global Quality A</t>
  </si>
  <si>
    <t>Robeco BP Global Premium Eqs D EUR</t>
  </si>
  <si>
    <t>Ostrum Global MinVol Eq R/A EUR</t>
  </si>
  <si>
    <t>Nordea 1 - Global Stable Equity E EUR</t>
  </si>
  <si>
    <t>Robeco Global Stars Equities D EUR</t>
  </si>
  <si>
    <t>Benchmark 1: MSCI World NR EUR</t>
  </si>
  <si>
    <t>Growth Small/Mid Growth</t>
  </si>
  <si>
    <t>CT (Lux) Glb Smlr Coms AU</t>
  </si>
  <si>
    <t>Growth Small/Mid Blend</t>
  </si>
  <si>
    <t>Janus Henderson Hrzn Glb SC A2 EUR</t>
  </si>
  <si>
    <t>Benchmark 1: MSCI World Small Cap NR EUR</t>
  </si>
  <si>
    <t>Arcus Japan B Acc EUR H</t>
  </si>
  <si>
    <t>abrdn-Japan Sustainable Eqty A Acc HEUR</t>
  </si>
  <si>
    <t>Benchmark 1: MSCI Japan NR EUR</t>
  </si>
  <si>
    <t>BNP Paribas Japan Sm Cp Cl H Eur C</t>
  </si>
  <si>
    <t>Benchmark 1: MSCI Japan Small Cap NR LCL</t>
  </si>
  <si>
    <t>EM Large Growth</t>
  </si>
  <si>
    <t>Carmignac Emergents A EUR Acc</t>
  </si>
  <si>
    <t>EM Large Blend</t>
  </si>
  <si>
    <t>Robeco QI EM Active Equities D €</t>
  </si>
  <si>
    <t>EM Large Value</t>
  </si>
  <si>
    <t>BSF Emerging Markets Eq Strats E2 EUR</t>
  </si>
  <si>
    <t>Frontier Markets Equity</t>
  </si>
  <si>
    <t>Schroder ISF Frntr Mkts Eq A USD Acc</t>
  </si>
  <si>
    <t>Latam Equity</t>
  </si>
  <si>
    <t>abrdn-Latin American Eqty A Acc HEUR</t>
  </si>
  <si>
    <t>Brazil Equity</t>
  </si>
  <si>
    <t>BNY Mellon Brazil Equity EUR H Acc H</t>
  </si>
  <si>
    <t>DWS Invest Brazilian Equities NC</t>
  </si>
  <si>
    <t>Asian Equity</t>
  </si>
  <si>
    <t>Fidelity Asian Special Sits A-Acc-EUR H</t>
  </si>
  <si>
    <t>Schroder ISF Asian Opports A Acc EUR</t>
  </si>
  <si>
    <t>China A shares</t>
  </si>
  <si>
    <t>abrdn-China A Share Sust Eq A Acc HEUR</t>
  </si>
  <si>
    <t>China Diversified Shares</t>
  </si>
  <si>
    <t>Ninety One GSF All China Eq A Acc EUR H</t>
  </si>
  <si>
    <t>Taiwan Large-Cap</t>
  </si>
  <si>
    <t>Schroder ISF Taiwanese Equity A Acc USD</t>
  </si>
  <si>
    <t>India Growth Large Equity</t>
  </si>
  <si>
    <t>Ashoka WhiteOak India Opps F EUR Acc</t>
  </si>
  <si>
    <t>GS India Equity E Acc EUR</t>
  </si>
  <si>
    <t>UTI India Dynamic Equity EURO Retail</t>
  </si>
  <si>
    <t>Benchmark 1: MSCI EM NR EUR</t>
  </si>
  <si>
    <t>EM Blend Mid</t>
  </si>
  <si>
    <t>Templeton Em Mkts Smlr Coms A(acc)EUR-H1</t>
  </si>
  <si>
    <t>Benchmark 1: MSCI EM Small NR USD</t>
  </si>
  <si>
    <t>Luxury Brands</t>
  </si>
  <si>
    <t>GAM Multistock Luxury Brands Eq EUR E</t>
  </si>
  <si>
    <t>Pictet-Premium Brands P EUR</t>
  </si>
  <si>
    <t>Global Brands</t>
  </si>
  <si>
    <t>MS INVF Global Brands A EUR</t>
  </si>
  <si>
    <t>Consumer trends</t>
  </si>
  <si>
    <t>Robeco Global Consumer Trends D EUR</t>
  </si>
  <si>
    <t>Benchmark 1: MSCI World/Consumer Disc NR EUR</t>
  </si>
  <si>
    <t>Energy Stocks</t>
  </si>
  <si>
    <t>CPR Invest Hydrogen A EUR Acc</t>
  </si>
  <si>
    <t>BGF Sustainable Energy A2</t>
  </si>
  <si>
    <t>BGF World Energy A2</t>
  </si>
  <si>
    <t>Benchmark 1: MSCI World/Energy NR EUR</t>
  </si>
  <si>
    <t>Materiales sost.</t>
  </si>
  <si>
    <t>Robeco Smart Materials Eqs D EUR</t>
  </si>
  <si>
    <t>Industrials</t>
  </si>
  <si>
    <t>Fidelity Global Industrials E-Acc-EUR</t>
  </si>
  <si>
    <t>Security</t>
  </si>
  <si>
    <t>Pictet-Security P EUR</t>
  </si>
  <si>
    <t>Benchmark 1: MSCI World/Industrials NR EUR</t>
  </si>
  <si>
    <t>European REITs</t>
  </si>
  <si>
    <t>Oddo BHF Immobilier CR-EUR</t>
  </si>
  <si>
    <t>European REITs Dividend</t>
  </si>
  <si>
    <t>DPAM B Real Est Eur Sus Div B</t>
  </si>
  <si>
    <t>Global REITs</t>
  </si>
  <si>
    <t>Janus Henderson Hrzn GlblPtyEqsA2EUR</t>
  </si>
  <si>
    <t>Benchmark 1: MSCI World/REITS NR USD</t>
  </si>
  <si>
    <t>Infraestructuras</t>
  </si>
  <si>
    <t>M&amp;G (Lux) Global Listed Infras A EUR Acc</t>
  </si>
  <si>
    <t>FTGF CB Infras Val A EUR Acc</t>
  </si>
  <si>
    <t>Benchmark 1: FTSE Dvlp Core Infra 50/50 NR Hdg EUR</t>
  </si>
  <si>
    <t>IA Growth Large</t>
  </si>
  <si>
    <t>Polar Cptl PLC-Artfcl Intllgnc R Acc</t>
  </si>
  <si>
    <t>IA High Growth Large</t>
  </si>
  <si>
    <t>Echiquier Artificial Intelligence B EUR</t>
  </si>
  <si>
    <t xml:space="preserve">Big Data Blend Mid </t>
  </si>
  <si>
    <t>EdRF Big Data R EUR</t>
  </si>
  <si>
    <t>Benchmark 1: Morningstar Gbl AI &amp; Big Data Cns GR EUR</t>
  </si>
  <si>
    <t>Gold miners</t>
  </si>
  <si>
    <t>BGF World Gold A2 EUR Hedged</t>
  </si>
  <si>
    <t xml:space="preserve">Commodities </t>
  </si>
  <si>
    <t>GSQrtx Mdfd Stgy Blmbrg Cmd TR A EUR</t>
  </si>
  <si>
    <t>Healthcare Blend Large</t>
  </si>
  <si>
    <t>AB Intl Health Care A EUR Acc</t>
  </si>
  <si>
    <t>Biotechnology</t>
  </si>
  <si>
    <t>Polar Capital Biotech R Inc</t>
  </si>
  <si>
    <t>BGF World Healthscience A2</t>
  </si>
  <si>
    <t>Benchmark 1: MSCI World/Health Care NR EUR</t>
  </si>
  <si>
    <t>Financial Services</t>
  </si>
  <si>
    <t>Fidelity Global Financial Svcs E-Acc-EUR</t>
  </si>
  <si>
    <t>Insurance stocks</t>
  </si>
  <si>
    <t>Polar Capital Global Ins R Acc</t>
  </si>
  <si>
    <t>Benchmark 1: MSCI World/Financials NR EUR</t>
  </si>
  <si>
    <t>Large Growth Tech</t>
  </si>
  <si>
    <t>BNP Paribas Disrpt Tech Cl C</t>
  </si>
  <si>
    <t>Fintech</t>
  </si>
  <si>
    <t>Robeco FinTech D EUR</t>
  </si>
  <si>
    <t>Large Mid Blend Tech</t>
  </si>
  <si>
    <t>CT (Lux) Global Tech DE</t>
  </si>
  <si>
    <t>BlueBox Funds Global Technology A € Acc</t>
  </si>
  <si>
    <t>Large Blend Tech</t>
  </si>
  <si>
    <t>Fidelity Global Technology A-Acc-EUR</t>
  </si>
  <si>
    <t>Benchmark 1: MSCI World/Information Tech NR EUR</t>
  </si>
  <si>
    <t>NB Next Gen Cnnctvity EUR A Acc</t>
  </si>
  <si>
    <t>Megatendedencias</t>
  </si>
  <si>
    <t>DPAM B Eqs NewGems Sust B Cap</t>
  </si>
  <si>
    <t>Pictet-Global Megatrend Sel R EUR</t>
  </si>
  <si>
    <t>Movilidad</t>
  </si>
  <si>
    <t>BNY Mellon Mobility Innovation EUR A Acc</t>
  </si>
  <si>
    <t>Disrupcion tecnológica</t>
  </si>
  <si>
    <t>CPR Invest Glbl Dsrpt Opp A EUR Acc</t>
  </si>
  <si>
    <t>Envejecimiento</t>
  </si>
  <si>
    <t>CPR Silver Age P</t>
  </si>
  <si>
    <t>Alimentos</t>
  </si>
  <si>
    <t>DPAM B Eqs Sust Food Trends B Cap</t>
  </si>
  <si>
    <t>Demografía</t>
  </si>
  <si>
    <t>FF - Global Demographics E-Acc-EUR H</t>
  </si>
  <si>
    <t>Absolute return Europeo</t>
  </si>
  <si>
    <t>Carmignac Pf L-S Eurp Eqs A EUR Acc</t>
  </si>
  <si>
    <t>Eleva Abs Ret Eurp A1 EUR acc</t>
  </si>
  <si>
    <t>Absolute return sesgo UK</t>
  </si>
  <si>
    <t>Janus HndrsnAbsolute Return A2 HEUR</t>
  </si>
  <si>
    <t>Long short Global</t>
  </si>
  <si>
    <t>Pictet TR - Atlas P EUR</t>
  </si>
  <si>
    <t>Long short Chino</t>
  </si>
  <si>
    <t>Pictet TR - Mandarin HP EUR</t>
  </si>
  <si>
    <t>Long short Europeo</t>
  </si>
  <si>
    <t>Real estate</t>
  </si>
  <si>
    <t>CT Real Estate Eq Mkt Netrl A Acc EUR</t>
  </si>
  <si>
    <t>US absolute return</t>
  </si>
  <si>
    <t>BSF Systematic US Eq Abs Ret A2 EUR H</t>
  </si>
  <si>
    <t>Europe absolute return</t>
  </si>
  <si>
    <t>BSF European Absolute Return A2 EUR</t>
  </si>
  <si>
    <t>M&amp;A deals en proceso</t>
  </si>
  <si>
    <t>GAMCO Intl SICAV Merger Arbtrg A (EUR)</t>
  </si>
  <si>
    <t>Categoría</t>
  </si>
  <si>
    <t>Fondo</t>
  </si>
  <si>
    <t>Retntabilidad semanal</t>
  </si>
  <si>
    <t>Rentabilidad mensual</t>
  </si>
  <si>
    <t>Rentabilidad 3 meses</t>
  </si>
  <si>
    <t>Rentabilidad YTD</t>
  </si>
  <si>
    <t>Rentabilidad 1 año</t>
  </si>
  <si>
    <t>Volatilidad 1 año</t>
  </si>
  <si>
    <t>Máxima caída 1 año</t>
  </si>
  <si>
    <t>Rentabilidad 3 años</t>
  </si>
  <si>
    <t>Rentabilidad 5 años</t>
  </si>
  <si>
    <t>Europe Blend Small/Mid Equity</t>
  </si>
  <si>
    <t>Europe Growth Mid-Cap Equity</t>
  </si>
  <si>
    <t>Europe Grwoth Mid-Cap Equity</t>
  </si>
  <si>
    <t>Europe Value Small-Cap Equity</t>
  </si>
  <si>
    <t>Europe Blend Small-Cap Equity</t>
  </si>
  <si>
    <t>US Growth Large-Cap</t>
  </si>
  <si>
    <t>US Value Large-Cap</t>
  </si>
  <si>
    <t>US Blend Large-Cap</t>
  </si>
  <si>
    <t>US Value Small/Micro</t>
  </si>
  <si>
    <t>US Growth Small</t>
  </si>
  <si>
    <t>US Blend Small</t>
  </si>
  <si>
    <t xml:space="preserve">Global Large-Cap Quality Growth </t>
  </si>
  <si>
    <t>Global Large-Cap Quality Growth</t>
  </si>
  <si>
    <t>Global Large-Cap Blend</t>
  </si>
  <si>
    <t>Global Large-Cap Growth</t>
  </si>
  <si>
    <t>Global Quality Value</t>
  </si>
  <si>
    <t>Global Large-Cap Value</t>
  </si>
  <si>
    <t>Global Large-Cap Blend sust.</t>
  </si>
  <si>
    <t>Japan Value Large/Mid</t>
  </si>
  <si>
    <t>Japan Blend Large-Cap</t>
  </si>
  <si>
    <t>Japan Blend Small/Mid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</si>
</sst>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&quot;€&quot;_-;\-* #,##0\ &quot;€&quot;_-;_-* &quot;-&quot;??\ &quot;€&quot;_-;_-@_-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color theme="1"/>
      <name val="Verdana"/>
      <family val="2"/>
    </font>
    <font>
      <i/>
      <sz val="10"/>
      <color theme="1"/>
      <name val="Verdana"/>
      <family val="2"/>
    </font>
    <font>
      <sz val="10"/>
      <color rgb="FFFF0000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center" wrapText="1"/>
    </xf>
    <xf numFmtId="49" fontId="5" fillId="2" borderId="0" xfId="0" applyNumberFormat="1" applyFont="1" applyFill="1" applyAlignment="1">
      <alignment horizontal="center"/>
    </xf>
    <xf numFmtId="49" fontId="1" fillId="2" borderId="0" xfId="0" applyNumberFormat="1" applyFont="1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2" borderId="0" xfId="0" applyNumberFormat="1" applyFont="1" applyFill="1" applyAlignment="1">
      <alignment horizontal="center"/>
    </xf>
    <xf numFmtId="164" fontId="1" fillId="0" borderId="0" xfId="0" applyNumberFormat="1" applyFont="1"/>
    <xf numFmtId="4" fontId="1" fillId="0" borderId="0" xfId="0" applyNumberFormat="1" applyFont="1" applyAlignment="1">
      <alignment horizontal="center"/>
    </xf>
    <xf numFmtId="49" fontId="6" fillId="3" borderId="0" xfId="0" applyNumberFormat="1" applyFont="1" applyFill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164" fontId="2" fillId="0" borderId="0" xfId="0" applyNumberFormat="1" applyFont="1"/>
    <xf numFmtId="49" fontId="7" fillId="3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8" fillId="2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116"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  <dxf>
      <numFmt numFmtId="0" formatCode="General"/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Direccion%20General%20Negocio\Analisis%20y%20Distribucion%20Producto\AN&#193;LISIS\3%20Focus%20Lists\Exportaciones%20MS\Focus%20list%20fondos%20Andbank_20250710.xlsx" TargetMode="External"/><Relationship Id="rId1" Type="http://schemas.openxmlformats.org/officeDocument/2006/relationships/externalLinkPath" Target="file:///Y:\Direccion%20General%20Negocio\Analisis%20y%20Distribucion%20Producto\AN&#193;LISIS\3%20Focus%20Lists\Exportaciones%20MS\Focus%20list%20fondos%20Andbank_2025071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Direccion%20General%20Negocio\Analisis%20y%20Distribucion%20Producto\Carpetas%20PERSONALES\Diego%20Ortiz\Indexados.xlsx" TargetMode="External"/><Relationship Id="rId1" Type="http://schemas.openxmlformats.org/officeDocument/2006/relationships/externalLinkPath" Target="file:///Y:\Direccion%20General%20Negocio\Analisis%20y%20Distribucion%20Producto\Carpetas%20PERSONALES\Diego%20Ortiz\Index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360"/>
      <sheetName val="00.1 Focus List - Terceros"/>
      <sheetName val="00.2 Focus List - Rentas"/>
      <sheetName val="00.3 Focus List - Socialmente R"/>
      <sheetName val="00.4 Focus List - Dólar"/>
      <sheetName val="00.5 Focus List - Planes"/>
      <sheetName val="00.6 Focus List - EPSVs"/>
      <sheetName val="00.7 Focus List - ETFs"/>
      <sheetName val="00.8 Focus List - ETFs (Complej"/>
      <sheetName val="00.9 Focus List - Talento"/>
      <sheetName val="00.10 Focus List - Indexados"/>
    </sheetNames>
    <sheetDataSet>
      <sheetData sheetId="0">
        <row r="1">
          <cell r="A1" t="str">
            <v>P360</v>
          </cell>
        </row>
      </sheetData>
      <sheetData sheetId="1">
        <row r="1">
          <cell r="A1" t="str">
            <v>00.1 Focus List - Terceros</v>
          </cell>
          <cell r="C1"/>
          <cell r="D1"/>
          <cell r="E1"/>
          <cell r="F1"/>
          <cell r="H1"/>
          <cell r="J1"/>
          <cell r="L1"/>
          <cell r="N1"/>
          <cell r="O1"/>
          <cell r="P1"/>
          <cell r="R1"/>
          <cell r="T1"/>
          <cell r="V1"/>
        </row>
        <row r="2">
          <cell r="A2" t="str">
            <v>Currency: Euro</v>
          </cell>
          <cell r="C2"/>
          <cell r="D2"/>
          <cell r="E2"/>
          <cell r="F2"/>
          <cell r="H2"/>
          <cell r="J2"/>
          <cell r="L2"/>
          <cell r="N2"/>
          <cell r="O2"/>
          <cell r="P2"/>
          <cell r="R2"/>
          <cell r="T2"/>
          <cell r="V2"/>
        </row>
        <row r="3">
          <cell r="A3" t="str">
            <v>Grouped by: Custom</v>
          </cell>
          <cell r="C3"/>
          <cell r="D3"/>
          <cell r="E3"/>
          <cell r="F3"/>
          <cell r="H3"/>
          <cell r="J3"/>
          <cell r="L3"/>
          <cell r="N3"/>
          <cell r="O3"/>
          <cell r="P3"/>
          <cell r="R3"/>
          <cell r="T3"/>
          <cell r="V3"/>
        </row>
        <row r="4">
          <cell r="A4" t="str">
            <v>Calculated on: 10/07/2025 6:48:28</v>
          </cell>
          <cell r="C4"/>
          <cell r="D4"/>
          <cell r="E4"/>
          <cell r="F4"/>
          <cell r="H4"/>
          <cell r="J4"/>
          <cell r="L4"/>
          <cell r="N4"/>
          <cell r="O4"/>
          <cell r="P4"/>
          <cell r="R4"/>
          <cell r="T4"/>
          <cell r="V4"/>
        </row>
        <row r="5">
          <cell r="A5" t="str">
            <v>Exported on: 10/07/2025 6:48:32</v>
          </cell>
          <cell r="C5"/>
          <cell r="D5"/>
          <cell r="E5"/>
          <cell r="F5"/>
          <cell r="H5"/>
          <cell r="J5"/>
          <cell r="L5"/>
          <cell r="N5"/>
          <cell r="O5"/>
          <cell r="P5"/>
          <cell r="R5"/>
          <cell r="T5"/>
          <cell r="V5"/>
        </row>
        <row r="6">
          <cell r="A6"/>
          <cell r="C6"/>
          <cell r="D6"/>
          <cell r="E6"/>
          <cell r="F6"/>
          <cell r="H6"/>
          <cell r="J6"/>
          <cell r="L6"/>
          <cell r="N6"/>
          <cell r="O6"/>
          <cell r="P6"/>
          <cell r="R6"/>
          <cell r="T6"/>
          <cell r="V6"/>
        </row>
        <row r="7">
          <cell r="A7"/>
          <cell r="C7"/>
          <cell r="D7"/>
          <cell r="E7"/>
          <cell r="F7" t="str">
            <v>Semanal</v>
          </cell>
          <cell r="H7" t="str">
            <v>Mensual</v>
          </cell>
          <cell r="J7" t="str">
            <v>Trimestral</v>
          </cell>
          <cell r="L7" t="str">
            <v>YTD</v>
          </cell>
          <cell r="N7" t="str">
            <v>12 Meses</v>
          </cell>
          <cell r="O7"/>
          <cell r="P7"/>
          <cell r="R7" t="str">
            <v>3 Años</v>
          </cell>
          <cell r="T7" t="str">
            <v>5 Años</v>
          </cell>
          <cell r="V7" t="str">
            <v>2024</v>
          </cell>
        </row>
        <row r="8">
          <cell r="A8"/>
          <cell r="C8"/>
          <cell r="D8"/>
          <cell r="E8"/>
          <cell r="F8" t="str">
            <v>01/07/2025</v>
          </cell>
          <cell r="H8" t="str">
            <v>08/06/2025</v>
          </cell>
          <cell r="J8" t="str">
            <v>08/04/2025</v>
          </cell>
          <cell r="L8" t="str">
            <v>01/01/2025</v>
          </cell>
          <cell r="N8" t="str">
            <v>08/07/2024</v>
          </cell>
          <cell r="O8"/>
          <cell r="P8"/>
          <cell r="R8" t="str">
            <v>08/07/2022</v>
          </cell>
          <cell r="T8" t="str">
            <v>08/07/2020</v>
          </cell>
          <cell r="V8" t="str">
            <v>01/01/2024</v>
          </cell>
        </row>
        <row r="9">
          <cell r="A9"/>
          <cell r="C9"/>
          <cell r="D9"/>
          <cell r="E9"/>
          <cell r="F9" t="str">
            <v>07/07/2025</v>
          </cell>
          <cell r="H9" t="str">
            <v>07/07/2025</v>
          </cell>
          <cell r="J9" t="str">
            <v>07/07/2025</v>
          </cell>
          <cell r="L9" t="str">
            <v>07/07/2025</v>
          </cell>
          <cell r="N9" t="str">
            <v>07/07/2025</v>
          </cell>
          <cell r="O9"/>
          <cell r="P9"/>
          <cell r="R9" t="str">
            <v>07/07/2025</v>
          </cell>
          <cell r="T9" t="str">
            <v>07/07/2025</v>
          </cell>
          <cell r="V9" t="str">
            <v>31/12/2024</v>
          </cell>
        </row>
        <row r="10">
          <cell r="A10" t="str">
            <v>Group/Investment</v>
          </cell>
          <cell r="C10" t="str">
            <v>Fund Size</v>
          </cell>
          <cell r="D10" t="str">
            <v>Base Currency</v>
          </cell>
          <cell r="E10" t="str">
            <v>Currency Hedged</v>
          </cell>
          <cell r="F10" t="str">
            <v>Return (Base Currency)</v>
          </cell>
          <cell r="H10" t="str">
            <v>Return (Base Currency)</v>
          </cell>
          <cell r="J10" t="str">
            <v>Return (Base Currency)</v>
          </cell>
          <cell r="L10" t="str">
            <v>Return (Base Currency)</v>
          </cell>
          <cell r="N10" t="str">
            <v>Return (Base Currency)</v>
          </cell>
          <cell r="O10" t="str">
            <v>Std Dev (Base Currency)</v>
          </cell>
          <cell r="P10" t="str">
            <v>Max Drawdown (Base Currency)</v>
          </cell>
          <cell r="R10" t="str">
            <v>Return (Base Currency)</v>
          </cell>
          <cell r="T10" t="str">
            <v>Return (Base Currency)</v>
          </cell>
          <cell r="V10" t="str">
            <v>Return</v>
          </cell>
        </row>
        <row r="11">
          <cell r="A11"/>
          <cell r="C11"/>
          <cell r="D11"/>
          <cell r="E11"/>
          <cell r="F11"/>
          <cell r="H11"/>
          <cell r="J11"/>
          <cell r="L11"/>
          <cell r="N11"/>
          <cell r="O11"/>
          <cell r="P11"/>
          <cell r="R11"/>
          <cell r="T11"/>
          <cell r="V11"/>
        </row>
        <row r="12">
          <cell r="A12" t="str">
            <v>Mercado Monetario Euro</v>
          </cell>
          <cell r="C12"/>
          <cell r="D12"/>
          <cell r="E12"/>
          <cell r="F12"/>
          <cell r="H12"/>
          <cell r="J12"/>
          <cell r="L12"/>
          <cell r="N12"/>
          <cell r="O12"/>
          <cell r="P12"/>
          <cell r="R12"/>
          <cell r="T12"/>
          <cell r="V12"/>
        </row>
        <row r="13">
          <cell r="A13" t="str">
            <v>Candriam Sst MM Euro C € Acc</v>
          </cell>
          <cell r="C13">
            <v>1515030566</v>
          </cell>
          <cell r="D13" t="str">
            <v>Euro</v>
          </cell>
          <cell r="E13"/>
          <cell r="F13">
            <v>4.0502999999999997E-2</v>
          </cell>
          <cell r="H13">
            <v>0.15713299999999999</v>
          </cell>
          <cell r="J13">
            <v>0.541049</v>
          </cell>
          <cell r="L13">
            <v>1.21312</v>
          </cell>
          <cell r="N13">
            <v>2.851566</v>
          </cell>
          <cell r="O13">
            <v>0.10766199999999999</v>
          </cell>
          <cell r="P13">
            <v>-6.7710000000000001E-3</v>
          </cell>
          <cell r="R13">
            <v>2.6853159999999998</v>
          </cell>
          <cell r="T13">
            <v>1.2862290000000001</v>
          </cell>
          <cell r="V13">
            <v>3.5950690000000001</v>
          </cell>
        </row>
        <row r="14">
          <cell r="A14" t="str">
            <v>JPM EUR lqdty LVNAV A (acc.)</v>
          </cell>
          <cell r="C14">
            <v>29582426954</v>
          </cell>
          <cell r="D14" t="str">
            <v>Euro</v>
          </cell>
          <cell r="E14"/>
          <cell r="F14">
            <v>3.3454999999999999E-2</v>
          </cell>
          <cell r="H14">
            <v>0.13460800000000001</v>
          </cell>
          <cell r="J14">
            <v>0.46320099999999997</v>
          </cell>
          <cell r="L14">
            <v>1.1042940000000001</v>
          </cell>
          <cell r="N14">
            <v>2.6436670000000002</v>
          </cell>
          <cell r="O14">
            <v>8.3420999999999995E-2</v>
          </cell>
          <cell r="P14"/>
          <cell r="R14"/>
          <cell r="T14"/>
          <cell r="V14">
            <v>3.3327309999999999</v>
          </cell>
        </row>
        <row r="15">
          <cell r="A15" t="str">
            <v>Amundi Fds Cash EUR A2 EUR C</v>
          </cell>
          <cell r="C15">
            <v>5526707762</v>
          </cell>
          <cell r="D15" t="str">
            <v>Euro</v>
          </cell>
          <cell r="E15"/>
          <cell r="F15">
            <v>2.8552000000000001E-2</v>
          </cell>
          <cell r="H15">
            <v>0.133384</v>
          </cell>
          <cell r="J15">
            <v>0.43000500000000003</v>
          </cell>
          <cell r="L15">
            <v>1.0188390000000001</v>
          </cell>
          <cell r="N15">
            <v>2.4965869999999999</v>
          </cell>
          <cell r="O15">
            <v>0.11647299999999999</v>
          </cell>
          <cell r="P15"/>
          <cell r="R15">
            <v>2.5294699999999999</v>
          </cell>
          <cell r="T15">
            <v>1.1950160000000001</v>
          </cell>
          <cell r="V15">
            <v>3.3886500000000002</v>
          </cell>
        </row>
        <row r="16">
          <cell r="A16" t="str">
            <v>Groupama Trésorerie IC</v>
          </cell>
          <cell r="C16">
            <v>7791780535</v>
          </cell>
          <cell r="D16" t="str">
            <v>Euro</v>
          </cell>
          <cell r="E16"/>
          <cell r="F16">
            <v>4.0154000000000002E-2</v>
          </cell>
          <cell r="H16">
            <v>0.16434399999999999</v>
          </cell>
          <cell r="J16">
            <v>0.58590200000000003</v>
          </cell>
          <cell r="L16">
            <v>1.3507359999999999</v>
          </cell>
          <cell r="N16">
            <v>3.133006</v>
          </cell>
          <cell r="O16">
            <v>0.117087</v>
          </cell>
          <cell r="P16"/>
          <cell r="R16">
            <v>3.01031</v>
          </cell>
          <cell r="T16">
            <v>1.6113299999999999</v>
          </cell>
          <cell r="V16">
            <v>3.957201</v>
          </cell>
        </row>
        <row r="17">
          <cell r="A17" t="str">
            <v>Benchmark 1: EAA Fund EUR Money Market</v>
          </cell>
          <cell r="C17"/>
          <cell r="D17" t="str">
            <v>Euro</v>
          </cell>
          <cell r="E17"/>
          <cell r="F17">
            <v>4.3000999999999998E-2</v>
          </cell>
          <cell r="H17">
            <v>0.13957700000000001</v>
          </cell>
          <cell r="J17">
            <v>0.50187599999999999</v>
          </cell>
          <cell r="L17">
            <v>1.129853</v>
          </cell>
          <cell r="N17">
            <v>2.8601860000000001</v>
          </cell>
          <cell r="O17">
            <v>0.137098</v>
          </cell>
          <cell r="P17">
            <v>-4.4775000000000002E-2</v>
          </cell>
          <cell r="R17">
            <v>2.6795749999999998</v>
          </cell>
          <cell r="T17">
            <v>1.3465119999999999</v>
          </cell>
          <cell r="V17">
            <v>3.643491</v>
          </cell>
        </row>
        <row r="18">
          <cell r="A18"/>
          <cell r="C18"/>
          <cell r="D18"/>
          <cell r="E18"/>
          <cell r="F18"/>
          <cell r="H18"/>
          <cell r="J18"/>
          <cell r="L18"/>
          <cell r="N18"/>
          <cell r="O18"/>
          <cell r="P18"/>
          <cell r="R18"/>
          <cell r="T18"/>
          <cell r="V18"/>
        </row>
        <row r="19">
          <cell r="A19" t="str">
            <v>Mercado Monetario Divisa no Euro</v>
          </cell>
          <cell r="C19"/>
          <cell r="D19"/>
          <cell r="E19"/>
          <cell r="F19"/>
          <cell r="H19"/>
          <cell r="J19"/>
          <cell r="L19"/>
          <cell r="N19"/>
          <cell r="O19"/>
          <cell r="P19"/>
          <cell r="R19"/>
          <cell r="T19"/>
          <cell r="V19"/>
        </row>
        <row r="20">
          <cell r="A20" t="str">
            <v>abrdn Liquidity-US Dollar Fund A-2AccUSD</v>
          </cell>
          <cell r="C20">
            <v>2818327139.6265998</v>
          </cell>
          <cell r="D20" t="str">
            <v>US Dollar</v>
          </cell>
          <cell r="E20"/>
          <cell r="F20">
            <v>6.7204E-2</v>
          </cell>
          <cell r="H20">
            <v>0.31478</v>
          </cell>
          <cell r="J20">
            <v>0.99751199999999995</v>
          </cell>
          <cell r="L20">
            <v>2.1115400000000002</v>
          </cell>
          <cell r="N20">
            <v>4.508114</v>
          </cell>
          <cell r="O20">
            <v>0.14405799999999999</v>
          </cell>
          <cell r="P20"/>
          <cell r="R20">
            <v>4.4945639999999996</v>
          </cell>
          <cell r="T20">
            <v>2.717638</v>
          </cell>
          <cell r="V20">
            <v>12.067055</v>
          </cell>
        </row>
        <row r="21">
          <cell r="A21" t="str">
            <v>Amundi Fds Cash USD A2 USD C</v>
          </cell>
          <cell r="C21">
            <v>3868003166.4472699</v>
          </cell>
          <cell r="D21" t="str">
            <v>US Dollar</v>
          </cell>
          <cell r="E21"/>
          <cell r="F21">
            <v>8.7594000000000005E-2</v>
          </cell>
          <cell r="H21">
            <v>0.36732399999999998</v>
          </cell>
          <cell r="J21">
            <v>1.036977</v>
          </cell>
          <cell r="L21">
            <v>2.1620740000000001</v>
          </cell>
          <cell r="N21">
            <v>4.6196099999999998</v>
          </cell>
          <cell r="O21">
            <v>0.193079</v>
          </cell>
          <cell r="P21"/>
          <cell r="R21">
            <v>4.7313390000000002</v>
          </cell>
          <cell r="T21">
            <v>2.8738139999999999</v>
          </cell>
          <cell r="V21">
            <v>12.205574</v>
          </cell>
        </row>
        <row r="22">
          <cell r="A22" t="str">
            <v>JPM GBP Standard Mny Mkt VNAV A (acc.)</v>
          </cell>
          <cell r="C22">
            <v>982751410.70722699</v>
          </cell>
          <cell r="D22" t="str">
            <v>Pound Sterling</v>
          </cell>
          <cell r="E22"/>
          <cell r="F22">
            <v>8.6021E-2</v>
          </cell>
          <cell r="H22">
            <v>0.38926899999999998</v>
          </cell>
          <cell r="J22">
            <v>1.1355839999999999</v>
          </cell>
          <cell r="L22">
            <v>2.3153450000000002</v>
          </cell>
          <cell r="N22">
            <v>4.6528749999999999</v>
          </cell>
          <cell r="O22">
            <v>0.14457800000000001</v>
          </cell>
          <cell r="P22">
            <v>-1.0905E-2</v>
          </cell>
          <cell r="R22">
            <v>4.1311369999999998</v>
          </cell>
          <cell r="T22">
            <v>2.464572</v>
          </cell>
          <cell r="V22">
            <v>9.887556</v>
          </cell>
        </row>
        <row r="23">
          <cell r="A23" t="str">
            <v>Nordea 1 - Norwegian Shrt-Term Bd BP NOK</v>
          </cell>
          <cell r="C23">
            <v>149014436.743673</v>
          </cell>
          <cell r="D23" t="str">
            <v>Norwegian Krone</v>
          </cell>
          <cell r="E23"/>
          <cell r="F23">
            <v>0.145897</v>
          </cell>
          <cell r="H23">
            <v>0.57708099999999996</v>
          </cell>
          <cell r="J23">
            <v>1.87236</v>
          </cell>
          <cell r="L23">
            <v>2.9556819999999999</v>
          </cell>
          <cell r="N23">
            <v>5.9258730000000002</v>
          </cell>
          <cell r="O23">
            <v>0.447102</v>
          </cell>
          <cell r="P23">
            <v>-0.40772799999999998</v>
          </cell>
          <cell r="R23">
            <v>5.4407480000000001</v>
          </cell>
          <cell r="T23">
            <v>3.4861759999999999</v>
          </cell>
          <cell r="V23">
            <v>1.4295089999999999</v>
          </cell>
        </row>
        <row r="24">
          <cell r="A24" t="str">
            <v>Nordea 1 - Swedish Short- Term Bd BP SEK</v>
          </cell>
          <cell r="C24">
            <v>232892608.83356699</v>
          </cell>
          <cell r="D24" t="str">
            <v>Swedish Krona</v>
          </cell>
          <cell r="E24"/>
          <cell r="F24">
            <v>1.6438999999999999E-2</v>
          </cell>
          <cell r="H24">
            <v>0.345026</v>
          </cell>
          <cell r="J24">
            <v>1.0629360000000001</v>
          </cell>
          <cell r="L24">
            <v>1.746518</v>
          </cell>
          <cell r="N24">
            <v>3.6785559999999999</v>
          </cell>
          <cell r="O24">
            <v>0.44844299999999998</v>
          </cell>
          <cell r="P24">
            <v>-0.19708500000000001</v>
          </cell>
          <cell r="R24">
            <v>3.7535769999999999</v>
          </cell>
          <cell r="T24">
            <v>1.920299</v>
          </cell>
          <cell r="V24">
            <v>1.4277</v>
          </cell>
        </row>
        <row r="25">
          <cell r="A25" t="str">
            <v>Pictet-Short-Term Money Market CHF P</v>
          </cell>
          <cell r="C25">
            <v>1402688643.808996</v>
          </cell>
          <cell r="D25" t="str">
            <v>Swiss Franc</v>
          </cell>
          <cell r="E25"/>
          <cell r="F25">
            <v>-7.1700000000000002E-3</v>
          </cell>
          <cell r="H25">
            <v>9.1699999999999995E-4</v>
          </cell>
          <cell r="J25">
            <v>1.9264E-2</v>
          </cell>
          <cell r="L25">
            <v>0.108172</v>
          </cell>
          <cell r="N25">
            <v>0.563697</v>
          </cell>
          <cell r="O25">
            <v>7.1748000000000006E-2</v>
          </cell>
          <cell r="P25">
            <v>-1.3197E-2</v>
          </cell>
          <cell r="R25">
            <v>0.87017299999999997</v>
          </cell>
          <cell r="T25">
            <v>0.204953</v>
          </cell>
          <cell r="V25">
            <v>0.25283800000000001</v>
          </cell>
        </row>
        <row r="26">
          <cell r="A26" t="str">
            <v>Pictet-Short-Term Money Market JPY R</v>
          </cell>
          <cell r="C26">
            <v>387089150.98952198</v>
          </cell>
          <cell r="D26" t="str">
            <v>Yen</v>
          </cell>
          <cell r="E26"/>
          <cell r="F26">
            <v>1.2050999999999999E-2</v>
          </cell>
          <cell r="H26">
            <v>3.3730999999999997E-2</v>
          </cell>
          <cell r="J26">
            <v>6.7180000000000004E-2</v>
          </cell>
          <cell r="L26">
            <v>9.4867999999999994E-2</v>
          </cell>
          <cell r="N26">
            <v>4.4067000000000002E-2</v>
          </cell>
          <cell r="O26">
            <v>7.1821999999999997E-2</v>
          </cell>
          <cell r="P26">
            <v>-6.3820000000000002E-2</v>
          </cell>
          <cell r="R26">
            <v>-0.14267199999999999</v>
          </cell>
          <cell r="T26">
            <v>-0.177033</v>
          </cell>
          <cell r="V26">
            <v>-4.4509999999999996</v>
          </cell>
        </row>
        <row r="27">
          <cell r="A27" t="str">
            <v>Schroder ISF US Dollar Liqdty A Acc USD</v>
          </cell>
          <cell r="C27">
            <v>493052847.58414</v>
          </cell>
          <cell r="D27" t="str">
            <v>US Dollar</v>
          </cell>
          <cell r="E27"/>
          <cell r="F27">
            <v>6.5948999999999994E-2</v>
          </cell>
          <cell r="H27">
            <v>0.32023400000000002</v>
          </cell>
          <cell r="J27">
            <v>0.95751699999999995</v>
          </cell>
          <cell r="L27">
            <v>2.0510290000000002</v>
          </cell>
          <cell r="N27">
            <v>4.4897530000000003</v>
          </cell>
          <cell r="O27">
            <v>0.144514</v>
          </cell>
          <cell r="P27"/>
          <cell r="R27">
            <v>4.3386529999999999</v>
          </cell>
          <cell r="T27">
            <v>2.4935689999999999</v>
          </cell>
          <cell r="V27">
            <v>12.060980000000001</v>
          </cell>
        </row>
        <row r="28">
          <cell r="A28" t="str">
            <v>Benchmark 1: EAA Fund EUR Money Market</v>
          </cell>
          <cell r="C28"/>
          <cell r="D28" t="str">
            <v>Euro</v>
          </cell>
          <cell r="E28"/>
          <cell r="F28">
            <v>4.3000999999999998E-2</v>
          </cell>
          <cell r="H28">
            <v>0.13957700000000001</v>
          </cell>
          <cell r="J28">
            <v>0.50187599999999999</v>
          </cell>
          <cell r="L28">
            <v>1.129853</v>
          </cell>
          <cell r="N28">
            <v>2.8601860000000001</v>
          </cell>
          <cell r="O28">
            <v>0.137098</v>
          </cell>
          <cell r="P28">
            <v>-4.4775000000000002E-2</v>
          </cell>
          <cell r="R28">
            <v>2.6795749999999998</v>
          </cell>
          <cell r="T28">
            <v>1.3465119999999999</v>
          </cell>
          <cell r="V28">
            <v>3.643491</v>
          </cell>
        </row>
        <row r="29">
          <cell r="A29"/>
          <cell r="C29"/>
          <cell r="D29"/>
          <cell r="E29"/>
          <cell r="F29"/>
          <cell r="H29"/>
          <cell r="J29"/>
          <cell r="L29"/>
          <cell r="N29"/>
          <cell r="O29"/>
          <cell r="P29"/>
          <cell r="R29"/>
          <cell r="T29"/>
          <cell r="V29"/>
        </row>
        <row r="30">
          <cell r="A30" t="str">
            <v>Renta Fija Gobiernos</v>
          </cell>
          <cell r="C30"/>
          <cell r="D30"/>
          <cell r="E30"/>
          <cell r="F30"/>
          <cell r="H30"/>
          <cell r="J30"/>
          <cell r="L30"/>
          <cell r="N30"/>
          <cell r="O30"/>
          <cell r="P30"/>
          <cell r="R30"/>
          <cell r="T30"/>
          <cell r="V30"/>
        </row>
        <row r="31">
          <cell r="A31" t="str">
            <v>Amundi Fds Euro Govt Rspnb A EUR C</v>
          </cell>
          <cell r="C31">
            <v>553614687</v>
          </cell>
          <cell r="D31" t="str">
            <v>Euro</v>
          </cell>
          <cell r="E31"/>
          <cell r="F31">
            <v>-0.154472</v>
          </cell>
          <cell r="H31">
            <v>-8.9488999999999999E-2</v>
          </cell>
          <cell r="J31">
            <v>0.68869400000000003</v>
          </cell>
          <cell r="L31">
            <v>-6.5099000000000004E-2</v>
          </cell>
          <cell r="N31">
            <v>3.3667199999999999</v>
          </cell>
          <cell r="O31">
            <v>4.5638969999999999</v>
          </cell>
          <cell r="P31">
            <v>-3.8916409999999999</v>
          </cell>
          <cell r="R31">
            <v>0.60978200000000005</v>
          </cell>
          <cell r="T31">
            <v>-2.5264440000000001</v>
          </cell>
          <cell r="V31">
            <v>2.1699320000000002</v>
          </cell>
        </row>
        <row r="32">
          <cell r="A32" t="str">
            <v>BGF Euro Bond A2</v>
          </cell>
          <cell r="C32">
            <v>1755092812</v>
          </cell>
          <cell r="D32" t="str">
            <v>Euro</v>
          </cell>
          <cell r="E32"/>
          <cell r="F32">
            <v>3.6165999999999997E-2</v>
          </cell>
          <cell r="H32">
            <v>0.25371500000000002</v>
          </cell>
          <cell r="J32">
            <v>1.691176</v>
          </cell>
          <cell r="L32">
            <v>0.985761</v>
          </cell>
          <cell r="N32">
            <v>4.1415660000000001</v>
          </cell>
          <cell r="O32">
            <v>3.7518030000000002</v>
          </cell>
          <cell r="P32">
            <v>-3.4829439999999998</v>
          </cell>
          <cell r="R32">
            <v>1.2600359999999999</v>
          </cell>
          <cell r="T32">
            <v>-1.981025</v>
          </cell>
          <cell r="V32">
            <v>1.935235</v>
          </cell>
        </row>
        <row r="33">
          <cell r="A33" t="str">
            <v>Franklin US Government A(acc)EUR-H1</v>
          </cell>
          <cell r="C33">
            <v>601406085</v>
          </cell>
          <cell r="D33" t="str">
            <v>Euro</v>
          </cell>
          <cell r="E33" t="str">
            <v>Fully Hedged</v>
          </cell>
          <cell r="F33">
            <v>-0.84643299999999999</v>
          </cell>
          <cell r="H33">
            <v>1.2345680000000001</v>
          </cell>
          <cell r="J33">
            <v>-0.243309</v>
          </cell>
          <cell r="L33">
            <v>1.863354</v>
          </cell>
          <cell r="N33">
            <v>1.863354</v>
          </cell>
          <cell r="O33">
            <v>5.2876000000000003</v>
          </cell>
          <cell r="P33">
            <v>-5.9382419999999998</v>
          </cell>
          <cell r="R33">
            <v>-1.3062670000000001</v>
          </cell>
          <cell r="T33">
            <v>-3.264535</v>
          </cell>
          <cell r="V33">
            <v>-1.7094</v>
          </cell>
        </row>
        <row r="34">
          <cell r="A34" t="str">
            <v>Generali IS Euro Bond 1/3Y EX</v>
          </cell>
          <cell r="C34">
            <v>1253681220</v>
          </cell>
          <cell r="D34" t="str">
            <v>Euro</v>
          </cell>
          <cell r="E34"/>
          <cell r="F34">
            <v>3.2265000000000002E-2</v>
          </cell>
          <cell r="H34">
            <v>0.22392400000000001</v>
          </cell>
          <cell r="J34">
            <v>0.84571600000000002</v>
          </cell>
          <cell r="L34">
            <v>1.840309</v>
          </cell>
          <cell r="N34">
            <v>4.7723839999999997</v>
          </cell>
          <cell r="O34">
            <v>1.3536600000000001</v>
          </cell>
          <cell r="P34">
            <v>-0.62269699999999994</v>
          </cell>
          <cell r="R34">
            <v>2.5434640000000002</v>
          </cell>
          <cell r="T34">
            <v>1.217632</v>
          </cell>
          <cell r="V34">
            <v>3.1417860000000002</v>
          </cell>
        </row>
        <row r="35">
          <cell r="A35" t="str">
            <v>JPM Euro Govt Short Dur Bd D (acc) EUR</v>
          </cell>
          <cell r="C35">
            <v>1541516206</v>
          </cell>
          <cell r="D35" t="str">
            <v>Euro</v>
          </cell>
          <cell r="E35"/>
          <cell r="F35">
            <v>4.4278999999999999E-2</v>
          </cell>
          <cell r="H35">
            <v>0.204009</v>
          </cell>
          <cell r="J35">
            <v>0.49817600000000001</v>
          </cell>
          <cell r="L35">
            <v>1.555196</v>
          </cell>
          <cell r="N35">
            <v>3.9856410000000002</v>
          </cell>
          <cell r="O35">
            <v>0.87085400000000002</v>
          </cell>
          <cell r="P35">
            <v>-0.45776899999999998</v>
          </cell>
          <cell r="R35">
            <v>1.667759</v>
          </cell>
          <cell r="T35">
            <v>0.47957899999999998</v>
          </cell>
          <cell r="V35">
            <v>2.8856830000000002</v>
          </cell>
        </row>
        <row r="36">
          <cell r="A36" t="str">
            <v>Benchmark 1: EAA Fund EUR Government Bond - Short Term</v>
          </cell>
          <cell r="C36"/>
          <cell r="D36" t="str">
            <v>Euro</v>
          </cell>
          <cell r="E36"/>
          <cell r="F36">
            <v>2.8874E-2</v>
          </cell>
          <cell r="H36">
            <v>-5.8057999999999998E-2</v>
          </cell>
          <cell r="J36">
            <v>0.26795999999999998</v>
          </cell>
          <cell r="L36">
            <v>0.157889</v>
          </cell>
          <cell r="N36">
            <v>3.3458839999999999</v>
          </cell>
          <cell r="O36">
            <v>1.756413</v>
          </cell>
          <cell r="P36">
            <v>-1.7077990000000001</v>
          </cell>
          <cell r="R36">
            <v>1.354792</v>
          </cell>
          <cell r="T36">
            <v>-0.38802599999999998</v>
          </cell>
          <cell r="V36">
            <v>3.14466</v>
          </cell>
        </row>
        <row r="37">
          <cell r="A37"/>
          <cell r="C37"/>
          <cell r="D37"/>
          <cell r="E37"/>
          <cell r="F37"/>
          <cell r="H37"/>
          <cell r="J37"/>
          <cell r="L37"/>
          <cell r="N37"/>
          <cell r="O37"/>
          <cell r="P37"/>
          <cell r="R37"/>
          <cell r="T37"/>
          <cell r="V37"/>
        </row>
        <row r="38">
          <cell r="A38" t="str">
            <v>Renta Fija Corto y Medio Plazo</v>
          </cell>
          <cell r="C38"/>
          <cell r="D38"/>
          <cell r="E38"/>
          <cell r="F38"/>
          <cell r="H38"/>
          <cell r="J38"/>
          <cell r="L38"/>
          <cell r="N38"/>
          <cell r="O38"/>
          <cell r="P38"/>
          <cell r="R38"/>
          <cell r="T38"/>
          <cell r="V38"/>
        </row>
        <row r="39">
          <cell r="A39" t="str">
            <v>DWS Euro Ultra Short Fixed Inc NC</v>
          </cell>
          <cell r="C39">
            <v>725739067</v>
          </cell>
          <cell r="D39" t="str">
            <v>Euro</v>
          </cell>
          <cell r="E39"/>
          <cell r="F39">
            <v>7.2228000000000001E-2</v>
          </cell>
          <cell r="H39">
            <v>0.277443</v>
          </cell>
          <cell r="J39">
            <v>0.75142399999999998</v>
          </cell>
          <cell r="L39">
            <v>1.5142260000000001</v>
          </cell>
          <cell r="N39">
            <v>3.511393</v>
          </cell>
          <cell r="O39">
            <v>0.203093</v>
          </cell>
          <cell r="P39">
            <v>-9.6898999999999999E-2</v>
          </cell>
          <cell r="R39">
            <v>3.4204129999999999</v>
          </cell>
          <cell r="T39">
            <v>1.735012</v>
          </cell>
          <cell r="V39">
            <v>4.4781979999999999</v>
          </cell>
        </row>
        <row r="40">
          <cell r="A40" t="str">
            <v>DWS Floating Rate Notes LC</v>
          </cell>
          <cell r="C40">
            <v>10707277665</v>
          </cell>
          <cell r="D40" t="str">
            <v>Euro</v>
          </cell>
          <cell r="E40"/>
          <cell r="F40">
            <v>6.5488000000000005E-2</v>
          </cell>
          <cell r="H40">
            <v>0.26246700000000001</v>
          </cell>
          <cell r="J40">
            <v>0.74725299999999995</v>
          </cell>
          <cell r="L40">
            <v>1.4720530000000001</v>
          </cell>
          <cell r="N40">
            <v>3.4179360000000001</v>
          </cell>
          <cell r="O40">
            <v>0.21317700000000001</v>
          </cell>
          <cell r="P40">
            <v>-0.15371099999999999</v>
          </cell>
          <cell r="R40">
            <v>3.6037240000000001</v>
          </cell>
          <cell r="T40">
            <v>1.950569</v>
          </cell>
          <cell r="V40">
            <v>4.4629349999999999</v>
          </cell>
        </row>
        <row r="41">
          <cell r="A41" t="str">
            <v>DWS Invest ESG Euro Bonds (Short) NC</v>
          </cell>
          <cell r="C41">
            <v>727340893</v>
          </cell>
          <cell r="D41" t="str">
            <v>Euro</v>
          </cell>
          <cell r="E41"/>
          <cell r="F41">
            <v>8.5452E-2</v>
          </cell>
          <cell r="H41">
            <v>0.32119900000000001</v>
          </cell>
          <cell r="J41">
            <v>0.84666699999999995</v>
          </cell>
          <cell r="L41">
            <v>1.663653</v>
          </cell>
          <cell r="N41">
            <v>4.3972369999999996</v>
          </cell>
          <cell r="O41">
            <v>1.180453</v>
          </cell>
          <cell r="P41">
            <v>-0.57015000000000005</v>
          </cell>
          <cell r="R41">
            <v>2.6845119999999998</v>
          </cell>
          <cell r="T41">
            <v>0.87798600000000004</v>
          </cell>
          <cell r="V41">
            <v>3.1716329999999999</v>
          </cell>
        </row>
        <row r="42">
          <cell r="A42" t="str">
            <v>Franklin Euro Short Dur Bd A(acc)EUR</v>
          </cell>
          <cell r="C42">
            <v>4517660688</v>
          </cell>
          <cell r="D42" t="str">
            <v>Euro</v>
          </cell>
          <cell r="E42"/>
          <cell r="F42">
            <v>9.2763999999999999E-2</v>
          </cell>
          <cell r="H42">
            <v>0.185701</v>
          </cell>
          <cell r="J42">
            <v>0.84112100000000001</v>
          </cell>
          <cell r="L42">
            <v>1.505174</v>
          </cell>
          <cell r="N42">
            <v>3.9499040000000001</v>
          </cell>
          <cell r="O42">
            <v>1.311547</v>
          </cell>
          <cell r="P42">
            <v>-0.65666000000000002</v>
          </cell>
          <cell r="R42">
            <v>2.53213</v>
          </cell>
          <cell r="T42">
            <v>1.350724</v>
          </cell>
          <cell r="V42">
            <v>3.304176</v>
          </cell>
        </row>
        <row r="43">
          <cell r="A43" t="str">
            <v>Evli Short Corporate Bond B</v>
          </cell>
          <cell r="C43">
            <v>1844613169</v>
          </cell>
          <cell r="D43" t="str">
            <v>Euro</v>
          </cell>
          <cell r="E43"/>
          <cell r="F43">
            <v>0.26373099999999999</v>
          </cell>
          <cell r="H43">
            <v>0.57214900000000002</v>
          </cell>
          <cell r="J43">
            <v>2.3958659999999998</v>
          </cell>
          <cell r="L43">
            <v>2.2965490000000002</v>
          </cell>
          <cell r="N43">
            <v>5.8707339999999997</v>
          </cell>
          <cell r="O43">
            <v>1.3000050000000001</v>
          </cell>
          <cell r="P43">
            <v>-1.200037</v>
          </cell>
          <cell r="R43">
            <v>5.3771519999999997</v>
          </cell>
          <cell r="T43">
            <v>2.6404179999999999</v>
          </cell>
          <cell r="V43">
            <v>5.4679320000000002</v>
          </cell>
        </row>
        <row r="44">
          <cell r="A44" t="str">
            <v>Ostrum Credit Short Dur R/A EUR</v>
          </cell>
          <cell r="C44">
            <v>418946404</v>
          </cell>
          <cell r="D44" t="str">
            <v>Euro</v>
          </cell>
          <cell r="E44"/>
          <cell r="F44">
            <v>0.20679700000000001</v>
          </cell>
          <cell r="H44">
            <v>0.47782200000000002</v>
          </cell>
          <cell r="J44">
            <v>1.799415</v>
          </cell>
          <cell r="L44">
            <v>1.967063</v>
          </cell>
          <cell r="N44">
            <v>5.1117610000000004</v>
          </cell>
          <cell r="O44">
            <v>1.2112799999999999</v>
          </cell>
          <cell r="P44">
            <v>-0.66249199999999997</v>
          </cell>
          <cell r="R44">
            <v>3.2742239999999998</v>
          </cell>
          <cell r="T44">
            <v>1.5502480000000001</v>
          </cell>
          <cell r="V44">
            <v>4.7135480000000003</v>
          </cell>
        </row>
        <row r="45">
          <cell r="A45" t="str">
            <v>Nordea 1 - Low Dur Eurp Cov Bd BP EUR</v>
          </cell>
          <cell r="C45">
            <v>2870507556</v>
          </cell>
          <cell r="D45" t="str">
            <v>Euro</v>
          </cell>
          <cell r="E45"/>
          <cell r="F45">
            <v>0.10105600000000001</v>
          </cell>
          <cell r="H45">
            <v>4.9359E-2</v>
          </cell>
          <cell r="J45">
            <v>0.79674999999999996</v>
          </cell>
          <cell r="L45">
            <v>2.4781529999999998</v>
          </cell>
          <cell r="N45">
            <v>4.6874719999999996</v>
          </cell>
          <cell r="O45">
            <v>1.0135799999999999</v>
          </cell>
          <cell r="P45">
            <v>-0.42477999999999999</v>
          </cell>
          <cell r="R45">
            <v>3.0020539999999998</v>
          </cell>
          <cell r="T45">
            <v>1.4172720000000001</v>
          </cell>
          <cell r="V45">
            <v>4.3759649999999999</v>
          </cell>
        </row>
        <row r="46">
          <cell r="A46" t="str">
            <v>PIMCO GIS Low Dur Inc E EUR Hdg Acc</v>
          </cell>
          <cell r="C46">
            <v>2634385844</v>
          </cell>
          <cell r="D46" t="str">
            <v>Euro</v>
          </cell>
          <cell r="E46" t="str">
            <v>Fully Hedged</v>
          </cell>
          <cell r="F46">
            <v>9.2592999999999995E-2</v>
          </cell>
          <cell r="H46">
            <v>1.217228</v>
          </cell>
          <cell r="J46">
            <v>2.5616699999999999</v>
          </cell>
          <cell r="L46">
            <v>3.6433369999999998</v>
          </cell>
          <cell r="N46">
            <v>5.4634150000000004</v>
          </cell>
          <cell r="O46">
            <v>2.8487559999999998</v>
          </cell>
          <cell r="P46">
            <v>-1.784038</v>
          </cell>
          <cell r="R46">
            <v>4.7307249999999996</v>
          </cell>
          <cell r="T46">
            <v>2.0858249999999998</v>
          </cell>
          <cell r="V46">
            <v>4.0918060000000001</v>
          </cell>
        </row>
        <row r="47">
          <cell r="A47" t="str">
            <v>PIMCO GIS US S/T E EUR Hedged Acc</v>
          </cell>
          <cell r="C47">
            <v>1579837546</v>
          </cell>
          <cell r="D47" t="str">
            <v>Euro</v>
          </cell>
          <cell r="E47" t="str">
            <v>Fully Hedged</v>
          </cell>
          <cell r="F47">
            <v>0</v>
          </cell>
          <cell r="H47">
            <v>9.6338999999999994E-2</v>
          </cell>
          <cell r="J47">
            <v>0.67829499999999998</v>
          </cell>
          <cell r="L47">
            <v>1.168452</v>
          </cell>
          <cell r="N47">
            <v>2.7695349999999999</v>
          </cell>
          <cell r="O47">
            <v>0.66211600000000004</v>
          </cell>
          <cell r="P47">
            <v>-0.19361100000000001</v>
          </cell>
          <cell r="R47">
            <v>2.8134190000000001</v>
          </cell>
          <cell r="T47">
            <v>0.970997</v>
          </cell>
          <cell r="V47">
            <v>3.9473760000000002</v>
          </cell>
        </row>
        <row r="48">
          <cell r="A48" t="str">
            <v>UBAM Dynamic US Dollar Bond AC EUR</v>
          </cell>
          <cell r="C48">
            <v>1369236860</v>
          </cell>
          <cell r="D48" t="str">
            <v>Euro</v>
          </cell>
          <cell r="E48"/>
          <cell r="F48">
            <v>9.3050999999999995E-2</v>
          </cell>
          <cell r="H48">
            <v>-2.460016</v>
          </cell>
          <cell r="J48">
            <v>-5.633451</v>
          </cell>
          <cell r="L48">
            <v>-9.4117309999999996</v>
          </cell>
          <cell r="N48">
            <v>-2.8541400000000001</v>
          </cell>
          <cell r="O48">
            <v>8.1195500000000003</v>
          </cell>
          <cell r="P48">
            <v>-11.544676000000001</v>
          </cell>
          <cell r="R48">
            <v>1.1249420000000001</v>
          </cell>
          <cell r="T48">
            <v>2.7317689999999999</v>
          </cell>
          <cell r="V48">
            <v>14.364587999999999</v>
          </cell>
        </row>
        <row r="49">
          <cell r="A49" t="str">
            <v>MS INVF Short Maturity Euro Bond A</v>
          </cell>
          <cell r="C49">
            <v>2518201487</v>
          </cell>
          <cell r="D49" t="str">
            <v>Euro</v>
          </cell>
          <cell r="E49"/>
          <cell r="F49">
            <v>9.6525E-2</v>
          </cell>
          <cell r="H49">
            <v>0.29013499999999998</v>
          </cell>
          <cell r="J49">
            <v>0.77745399999999998</v>
          </cell>
          <cell r="L49">
            <v>1.7165280000000001</v>
          </cell>
          <cell r="N49">
            <v>4.2211059999999998</v>
          </cell>
          <cell r="O49">
            <v>0.86306300000000002</v>
          </cell>
          <cell r="P49">
            <v>-0.440529</v>
          </cell>
          <cell r="R49">
            <v>2.2332619999999999</v>
          </cell>
          <cell r="T49">
            <v>0.78993999999999998</v>
          </cell>
          <cell r="V49">
            <v>3.292799</v>
          </cell>
        </row>
        <row r="50">
          <cell r="A50" t="str">
            <v>Vontobel Euro Short Term Bond B EUR</v>
          </cell>
          <cell r="C50">
            <v>169022284</v>
          </cell>
          <cell r="D50" t="str">
            <v>Euro</v>
          </cell>
          <cell r="E50"/>
          <cell r="F50">
            <v>0.10605199999999999</v>
          </cell>
          <cell r="H50">
            <v>0.32594099999999998</v>
          </cell>
          <cell r="J50">
            <v>0.72561699999999996</v>
          </cell>
          <cell r="L50">
            <v>1.52732</v>
          </cell>
          <cell r="N50">
            <v>3.9574159999999998</v>
          </cell>
          <cell r="O50">
            <v>0.97525700000000004</v>
          </cell>
          <cell r="P50">
            <v>-0.38681900000000002</v>
          </cell>
          <cell r="R50">
            <v>3.2267779999999999</v>
          </cell>
          <cell r="T50">
            <v>1.3330280000000001</v>
          </cell>
          <cell r="V50">
            <v>3.349631</v>
          </cell>
        </row>
        <row r="51">
          <cell r="A51" t="str">
            <v>Vontobel TwentyFour Sust S/T Bd Inc H €H</v>
          </cell>
          <cell r="C51">
            <v>1723975227</v>
          </cell>
          <cell r="D51" t="str">
            <v>Euro</v>
          </cell>
          <cell r="E51" t="str">
            <v>Fully Hedged</v>
          </cell>
          <cell r="F51">
            <v>4.8947999999999998E-2</v>
          </cell>
          <cell r="H51">
            <v>0.541072</v>
          </cell>
          <cell r="J51">
            <v>1.2984439999999999</v>
          </cell>
          <cell r="L51">
            <v>1.8029679999999999</v>
          </cell>
          <cell r="N51">
            <v>3.661629</v>
          </cell>
          <cell r="O51">
            <v>1.1111800000000001</v>
          </cell>
          <cell r="P51">
            <v>-0.59636199999999995</v>
          </cell>
          <cell r="R51">
            <v>2.8775559999999998</v>
          </cell>
          <cell r="T51">
            <v>0.67703100000000005</v>
          </cell>
          <cell r="V51">
            <v>3.5161889999999998</v>
          </cell>
        </row>
        <row r="52">
          <cell r="A52" t="str">
            <v>Benchmark 1: EAA Fund EUR Diversified Bond - Short Term</v>
          </cell>
          <cell r="C52"/>
          <cell r="D52" t="str">
            <v>Euro</v>
          </cell>
          <cell r="E52"/>
          <cell r="F52">
            <v>0.12175800000000001</v>
          </cell>
          <cell r="H52">
            <v>0.32953300000000002</v>
          </cell>
          <cell r="J52">
            <v>1.087304</v>
          </cell>
          <cell r="L52">
            <v>1.5463260000000001</v>
          </cell>
          <cell r="N52">
            <v>3.9908009999999998</v>
          </cell>
          <cell r="O52">
            <v>0.62802100000000005</v>
          </cell>
          <cell r="P52">
            <v>-0.39222000000000001</v>
          </cell>
          <cell r="R52">
            <v>2.8689200000000001</v>
          </cell>
          <cell r="T52">
            <v>1.077129</v>
          </cell>
          <cell r="V52">
            <v>3.770051</v>
          </cell>
        </row>
        <row r="53">
          <cell r="A53"/>
          <cell r="C53"/>
          <cell r="D53"/>
          <cell r="E53"/>
          <cell r="F53"/>
          <cell r="H53"/>
          <cell r="J53"/>
          <cell r="L53"/>
          <cell r="N53"/>
          <cell r="O53"/>
          <cell r="P53"/>
          <cell r="R53"/>
          <cell r="T53"/>
          <cell r="V53"/>
        </row>
        <row r="54">
          <cell r="A54" t="str">
            <v>Renta Fija Europa</v>
          </cell>
          <cell r="C54"/>
          <cell r="D54"/>
          <cell r="E54"/>
          <cell r="F54"/>
          <cell r="H54"/>
          <cell r="J54"/>
          <cell r="L54"/>
          <cell r="N54"/>
          <cell r="O54"/>
          <cell r="P54"/>
          <cell r="R54"/>
          <cell r="T54"/>
          <cell r="V54"/>
        </row>
        <row r="55">
          <cell r="A55" t="str">
            <v>Invesco Euro Corporate Bond E EUR Acc</v>
          </cell>
          <cell r="C55">
            <v>3326922476</v>
          </cell>
          <cell r="D55" t="str">
            <v>Euro</v>
          </cell>
          <cell r="E55"/>
          <cell r="F55">
            <v>0.35202</v>
          </cell>
          <cell r="H55">
            <v>0.61517699999999997</v>
          </cell>
          <cell r="J55">
            <v>2.729069</v>
          </cell>
          <cell r="L55">
            <v>1.464156</v>
          </cell>
          <cell r="N55">
            <v>4.7984970000000002</v>
          </cell>
          <cell r="O55">
            <v>2.8661720000000002</v>
          </cell>
          <cell r="P55">
            <v>-2.4776699999999998</v>
          </cell>
          <cell r="R55">
            <v>3.2185809999999999</v>
          </cell>
          <cell r="T55">
            <v>0.133213</v>
          </cell>
          <cell r="V55">
            <v>3.6083919999999998</v>
          </cell>
        </row>
        <row r="56">
          <cell r="A56" t="str">
            <v>MS INVF Euro Corporate Bond A</v>
          </cell>
          <cell r="C56">
            <v>5259151082</v>
          </cell>
          <cell r="D56" t="str">
            <v>Euro</v>
          </cell>
          <cell r="E56"/>
          <cell r="F56">
            <v>0.37002800000000002</v>
          </cell>
          <cell r="H56">
            <v>0.78023399999999998</v>
          </cell>
          <cell r="J56">
            <v>2.6490070000000001</v>
          </cell>
          <cell r="L56">
            <v>2.127259</v>
          </cell>
          <cell r="N56">
            <v>5.8123659999999999</v>
          </cell>
          <cell r="O56">
            <v>2.477579</v>
          </cell>
          <cell r="P56">
            <v>-1.864628</v>
          </cell>
          <cell r="R56">
            <v>4.4690000000000003</v>
          </cell>
          <cell r="T56">
            <v>0.65804200000000002</v>
          </cell>
          <cell r="V56">
            <v>4.773161</v>
          </cell>
        </row>
        <row r="57">
          <cell r="A57" t="str">
            <v>Evli Nordic Corporate Bond B</v>
          </cell>
          <cell r="C57">
            <v>1307619449</v>
          </cell>
          <cell r="D57" t="str">
            <v>Euro</v>
          </cell>
          <cell r="E57"/>
          <cell r="F57">
            <v>0.189583</v>
          </cell>
          <cell r="H57">
            <v>0.70789999999999997</v>
          </cell>
          <cell r="J57">
            <v>2.2165249999999999</v>
          </cell>
          <cell r="L57">
            <v>2.4732569999999998</v>
          </cell>
          <cell r="N57">
            <v>6.2895669999999999</v>
          </cell>
          <cell r="O57">
            <v>1.3492040000000001</v>
          </cell>
          <cell r="P57">
            <v>-1.3698980000000001</v>
          </cell>
          <cell r="R57">
            <v>5.9757439999999997</v>
          </cell>
          <cell r="T57">
            <v>2.6534520000000001</v>
          </cell>
          <cell r="V57">
            <v>6.7205640000000004</v>
          </cell>
        </row>
        <row r="58">
          <cell r="A58" t="str">
            <v>M&amp;G European Credit Investment P EUR Acc</v>
          </cell>
          <cell r="C58">
            <v>7605446813</v>
          </cell>
          <cell r="D58" t="str">
            <v>Euro</v>
          </cell>
          <cell r="E58"/>
          <cell r="F58">
            <v>0.28193499999999999</v>
          </cell>
          <cell r="H58">
            <v>0.49632599999999999</v>
          </cell>
          <cell r="J58">
            <v>1.8238810000000001</v>
          </cell>
          <cell r="L58">
            <v>1.7696289999999999</v>
          </cell>
          <cell r="N58">
            <v>5.822724</v>
          </cell>
          <cell r="O58">
            <v>2.6790029999999998</v>
          </cell>
          <cell r="P58">
            <v>-1.9383509999999999</v>
          </cell>
          <cell r="R58">
            <v>4.010141</v>
          </cell>
          <cell r="T58"/>
          <cell r="V58">
            <v>5.5584119999999997</v>
          </cell>
        </row>
        <row r="59">
          <cell r="A59" t="str">
            <v>Nordea 1 - European Covered Bond E EUR</v>
          </cell>
          <cell r="C59">
            <v>5722143874</v>
          </cell>
          <cell r="D59" t="str">
            <v>Euro</v>
          </cell>
          <cell r="E59"/>
          <cell r="F59">
            <v>7.2400999999999993E-2</v>
          </cell>
          <cell r="H59">
            <v>-8.3470000000000003E-3</v>
          </cell>
          <cell r="J59">
            <v>0.43972800000000001</v>
          </cell>
          <cell r="L59">
            <v>1.6087990000000001</v>
          </cell>
          <cell r="N59">
            <v>4.9398460000000002</v>
          </cell>
          <cell r="O59">
            <v>2.6734930000000001</v>
          </cell>
          <cell r="P59">
            <v>-1.6870620000000001</v>
          </cell>
          <cell r="R59">
            <v>0.53455699999999995</v>
          </cell>
          <cell r="T59">
            <v>-1.8731580000000001</v>
          </cell>
          <cell r="V59">
            <v>2.3280829999999999</v>
          </cell>
        </row>
        <row r="60">
          <cell r="A60" t="str">
            <v>Vontobel TwentyFour Abs RetCrdt H H EUR</v>
          </cell>
          <cell r="C60">
            <v>4154808742</v>
          </cell>
          <cell r="D60" t="str">
            <v>Euro</v>
          </cell>
          <cell r="E60" t="str">
            <v>Fully Hedged</v>
          </cell>
          <cell r="F60">
            <v>4.7348000000000001E-2</v>
          </cell>
          <cell r="H60">
            <v>0.580731</v>
          </cell>
          <cell r="J60">
            <v>1.3623719999999999</v>
          </cell>
          <cell r="L60">
            <v>1.89025</v>
          </cell>
          <cell r="N60">
            <v>3.7615400000000001</v>
          </cell>
          <cell r="O60">
            <v>1.1069119999999999</v>
          </cell>
          <cell r="P60">
            <v>-0.56774400000000003</v>
          </cell>
          <cell r="R60">
            <v>2.817015</v>
          </cell>
          <cell r="T60">
            <v>0.61318899999999998</v>
          </cell>
          <cell r="V60">
            <v>3.5967669999999998</v>
          </cell>
        </row>
        <row r="61">
          <cell r="A61" t="str">
            <v>abrdn Euro Corporate Bond Fund A Acc EUR</v>
          </cell>
          <cell r="C61">
            <v>1252096759</v>
          </cell>
          <cell r="D61" t="str">
            <v>Euro</v>
          </cell>
          <cell r="E61"/>
          <cell r="F61">
            <v>0.362124</v>
          </cell>
          <cell r="H61">
            <v>0.74269700000000005</v>
          </cell>
          <cell r="J61">
            <v>2.582659</v>
          </cell>
          <cell r="L61">
            <v>1.8486069999999999</v>
          </cell>
          <cell r="N61">
            <v>5.6942019999999998</v>
          </cell>
          <cell r="O61">
            <v>2.6007169999999999</v>
          </cell>
          <cell r="P61">
            <v>-1.945999</v>
          </cell>
          <cell r="R61">
            <v>3.5075150000000002</v>
          </cell>
          <cell r="T61">
            <v>-6.0054999999999997E-2</v>
          </cell>
          <cell r="V61">
            <v>4.3763870000000002</v>
          </cell>
        </row>
        <row r="62">
          <cell r="A62" t="str">
            <v>Benchmark 1: EAA Fund Europe Bond</v>
          </cell>
          <cell r="C62"/>
          <cell r="D62" t="str">
            <v>Euro</v>
          </cell>
          <cell r="E62"/>
          <cell r="F62">
            <v>4.1602E-2</v>
          </cell>
          <cell r="H62">
            <v>4.4975000000000001E-2</v>
          </cell>
          <cell r="J62">
            <v>1.5039100000000001</v>
          </cell>
          <cell r="L62">
            <v>0.92444000000000004</v>
          </cell>
          <cell r="N62">
            <v>3.9192710000000002</v>
          </cell>
          <cell r="O62">
            <v>2.770953</v>
          </cell>
          <cell r="P62">
            <v>-2.645346</v>
          </cell>
          <cell r="R62">
            <v>1.7571429999999999</v>
          </cell>
          <cell r="T62">
            <v>-1.141508</v>
          </cell>
          <cell r="V62">
            <v>2.4433470000000002</v>
          </cell>
        </row>
        <row r="63">
          <cell r="A63"/>
          <cell r="C63"/>
          <cell r="D63"/>
          <cell r="E63"/>
          <cell r="F63"/>
          <cell r="H63"/>
          <cell r="J63"/>
          <cell r="L63"/>
          <cell r="N63"/>
          <cell r="O63"/>
          <cell r="P63"/>
          <cell r="R63"/>
          <cell r="T63"/>
          <cell r="V63"/>
        </row>
        <row r="64">
          <cell r="A64" t="str">
            <v>Renta Fija EEUU</v>
          </cell>
          <cell r="C64"/>
          <cell r="D64"/>
          <cell r="E64"/>
          <cell r="F64"/>
          <cell r="H64"/>
          <cell r="J64"/>
          <cell r="L64"/>
          <cell r="N64"/>
          <cell r="O64"/>
          <cell r="P64"/>
          <cell r="R64"/>
          <cell r="T64"/>
          <cell r="V64"/>
        </row>
        <row r="65">
          <cell r="A65" t="str">
            <v>Allianz US Investment Grd Crdt AT H2 EUR</v>
          </cell>
          <cell r="C65">
            <v>530548908</v>
          </cell>
          <cell r="D65" t="str">
            <v>Euro</v>
          </cell>
          <cell r="E65" t="str">
            <v>Fully Hedged</v>
          </cell>
          <cell r="F65">
            <v>-0.208038</v>
          </cell>
          <cell r="H65">
            <v>1.3736790000000001</v>
          </cell>
          <cell r="J65">
            <v>1.188992</v>
          </cell>
          <cell r="L65">
            <v>1.941654</v>
          </cell>
          <cell r="N65">
            <v>3.4100929999999998</v>
          </cell>
          <cell r="O65">
            <v>6.2092890000000001</v>
          </cell>
          <cell r="P65">
            <v>-5.3023949999999997</v>
          </cell>
          <cell r="R65"/>
          <cell r="T65"/>
          <cell r="V65">
            <v>1.1826700000000001</v>
          </cell>
        </row>
        <row r="66">
          <cell r="A66" t="str">
            <v>AB Mortgage Income A2 EUR H</v>
          </cell>
          <cell r="C66">
            <v>1119985056</v>
          </cell>
          <cell r="D66" t="str">
            <v>Euro</v>
          </cell>
          <cell r="E66" t="str">
            <v>Fully Hedged</v>
          </cell>
          <cell r="F66">
            <v>-0.127551</v>
          </cell>
          <cell r="H66">
            <v>0.44900600000000002</v>
          </cell>
          <cell r="J66">
            <v>1.4248700000000001</v>
          </cell>
          <cell r="L66">
            <v>1.953125</v>
          </cell>
          <cell r="N66">
            <v>4.3304460000000002</v>
          </cell>
          <cell r="O66">
            <v>1.402334</v>
          </cell>
          <cell r="P66">
            <v>-1.285347</v>
          </cell>
          <cell r="R66"/>
          <cell r="T66"/>
          <cell r="V66"/>
        </row>
        <row r="67">
          <cell r="A67" t="str">
            <v>Amundi Fds US Bond A EUR H C</v>
          </cell>
          <cell r="C67">
            <v>1777603659</v>
          </cell>
          <cell r="D67" t="str">
            <v>Euro</v>
          </cell>
          <cell r="E67" t="str">
            <v>Fully Hedged</v>
          </cell>
          <cell r="F67">
            <v>-0.74738400000000005</v>
          </cell>
          <cell r="H67">
            <v>1.2856829999999999</v>
          </cell>
          <cell r="J67">
            <v>0.45385799999999998</v>
          </cell>
          <cell r="L67">
            <v>2.6955369999999998</v>
          </cell>
          <cell r="N67">
            <v>3.1284670000000001</v>
          </cell>
          <cell r="O67">
            <v>5.3594749999999998</v>
          </cell>
          <cell r="P67">
            <v>-5.7197129999999996</v>
          </cell>
          <cell r="R67">
            <v>0</v>
          </cell>
          <cell r="T67">
            <v>-2.0305749999999998</v>
          </cell>
          <cell r="V67">
            <v>-0.154415</v>
          </cell>
        </row>
        <row r="68">
          <cell r="A68" t="str">
            <v>MFS Meridian Limited Maturity A1 EUR</v>
          </cell>
          <cell r="C68">
            <v>1004518023</v>
          </cell>
          <cell r="D68" t="str">
            <v>Euro</v>
          </cell>
          <cell r="E68"/>
          <cell r="F68">
            <v>0.35893799999999998</v>
          </cell>
          <cell r="H68">
            <v>-2.169349</v>
          </cell>
          <cell r="J68">
            <v>-5.6680159999999997</v>
          </cell>
          <cell r="L68">
            <v>-9.3385210000000001</v>
          </cell>
          <cell r="N68">
            <v>-2.7139869999999999</v>
          </cell>
          <cell r="O68">
            <v>7.6154919999999997</v>
          </cell>
          <cell r="P68">
            <v>-10.954516</v>
          </cell>
          <cell r="R68">
            <v>-0.93573399999999995</v>
          </cell>
          <cell r="T68">
            <v>0.671489</v>
          </cell>
          <cell r="V68">
            <v>11.175189</v>
          </cell>
        </row>
        <row r="69">
          <cell r="A69" t="str">
            <v>Benchmark 1: EAA Fund USD Flexible Bond</v>
          </cell>
          <cell r="C69"/>
          <cell r="D69" t="str">
            <v>US Dollar</v>
          </cell>
          <cell r="E69"/>
          <cell r="F69">
            <v>-0.17244000000000001</v>
          </cell>
          <cell r="H69">
            <v>1.318103</v>
          </cell>
          <cell r="J69">
            <v>3.0624750000000001</v>
          </cell>
          <cell r="L69">
            <v>4.1203880000000002</v>
          </cell>
          <cell r="N69">
            <v>6.3611950000000004</v>
          </cell>
          <cell r="O69">
            <v>2.5675810000000001</v>
          </cell>
          <cell r="P69">
            <v>-2.3994879999999998</v>
          </cell>
          <cell r="R69">
            <v>5.0829890000000004</v>
          </cell>
          <cell r="T69">
            <v>1.9641850000000001</v>
          </cell>
          <cell r="V69">
            <v>11.192634999999999</v>
          </cell>
        </row>
        <row r="70">
          <cell r="A70"/>
          <cell r="C70"/>
          <cell r="D70"/>
          <cell r="E70"/>
          <cell r="F70"/>
          <cell r="H70"/>
          <cell r="J70"/>
          <cell r="L70"/>
          <cell r="N70"/>
          <cell r="O70"/>
          <cell r="P70"/>
          <cell r="R70"/>
          <cell r="T70"/>
          <cell r="V70"/>
        </row>
        <row r="71">
          <cell r="A71" t="str">
            <v>Renta Fija Global</v>
          </cell>
          <cell r="C71"/>
          <cell r="D71"/>
          <cell r="E71"/>
          <cell r="F71"/>
          <cell r="H71"/>
          <cell r="J71"/>
          <cell r="L71"/>
          <cell r="N71"/>
          <cell r="O71"/>
          <cell r="P71"/>
          <cell r="R71"/>
          <cell r="T71"/>
          <cell r="V71"/>
        </row>
        <row r="72">
          <cell r="A72" t="str">
            <v>BGF Fixed Income Global Opps A2 EUR Hdg</v>
          </cell>
          <cell r="C72">
            <v>6343859989</v>
          </cell>
          <cell r="D72" t="str">
            <v>Euro</v>
          </cell>
          <cell r="E72" t="str">
            <v>Fully Hedged</v>
          </cell>
          <cell r="F72">
            <v>0</v>
          </cell>
          <cell r="H72">
            <v>1.0679609999999999</v>
          </cell>
          <cell r="J72">
            <v>2.4606300000000001</v>
          </cell>
          <cell r="L72">
            <v>3.1714570000000002</v>
          </cell>
          <cell r="N72">
            <v>5.3643720000000004</v>
          </cell>
          <cell r="O72">
            <v>2.7596970000000001</v>
          </cell>
          <cell r="P72">
            <v>-2.0467840000000002</v>
          </cell>
          <cell r="R72">
            <v>2.6650480000000001</v>
          </cell>
          <cell r="T72">
            <v>0.84736100000000003</v>
          </cell>
          <cell r="V72">
            <v>2.7494740000000002</v>
          </cell>
        </row>
        <row r="73">
          <cell r="A73" t="str">
            <v>Carmignac Pf Flexible Bond A EUR Acc</v>
          </cell>
          <cell r="C73">
            <v>2226517475</v>
          </cell>
          <cell r="D73" t="str">
            <v>Euro</v>
          </cell>
          <cell r="E73"/>
          <cell r="F73">
            <v>0.41541899999999998</v>
          </cell>
          <cell r="H73">
            <v>0.71690100000000001</v>
          </cell>
          <cell r="J73">
            <v>1.3805959999999999</v>
          </cell>
          <cell r="L73">
            <v>4.0480229999999997</v>
          </cell>
          <cell r="N73">
            <v>5.9663320000000004</v>
          </cell>
          <cell r="O73">
            <v>2.033007</v>
          </cell>
          <cell r="P73">
            <v>-1.1088990000000001</v>
          </cell>
          <cell r="R73">
            <v>6.4512999999999998</v>
          </cell>
          <cell r="T73">
            <v>2.2567680000000001</v>
          </cell>
          <cell r="V73">
            <v>5.4206300000000001</v>
          </cell>
        </row>
        <row r="74">
          <cell r="A74" t="str">
            <v>Franklin Strategic Income A(acc)EUR-H1</v>
          </cell>
          <cell r="C74">
            <v>668206802</v>
          </cell>
          <cell r="D74" t="str">
            <v>Euro</v>
          </cell>
          <cell r="E74" t="str">
            <v>Fully Hedged</v>
          </cell>
          <cell r="F74">
            <v>-0.354296</v>
          </cell>
          <cell r="H74">
            <v>0.98743300000000001</v>
          </cell>
          <cell r="J74">
            <v>2.645985</v>
          </cell>
          <cell r="L74">
            <v>2.0871140000000001</v>
          </cell>
          <cell r="N74">
            <v>3.7822879999999999</v>
          </cell>
          <cell r="O74">
            <v>2.77711</v>
          </cell>
          <cell r="P74">
            <v>-2.7604630000000001</v>
          </cell>
          <cell r="R74">
            <v>2.9504869999999999</v>
          </cell>
          <cell r="T74">
            <v>-5.3254999999999997E-2</v>
          </cell>
          <cell r="V74">
            <v>2.1315930000000001</v>
          </cell>
        </row>
        <row r="75">
          <cell r="A75" t="str">
            <v>MFS Meridian Global Oppc Bd AH1 EUR</v>
          </cell>
          <cell r="C75">
            <v>548404694</v>
          </cell>
          <cell r="D75" t="str">
            <v>Euro</v>
          </cell>
          <cell r="E75" t="str">
            <v>Fully Hedged</v>
          </cell>
          <cell r="F75">
            <v>-0.30769200000000002</v>
          </cell>
          <cell r="H75">
            <v>0.72538899999999995</v>
          </cell>
          <cell r="J75">
            <v>0.93457900000000005</v>
          </cell>
          <cell r="L75">
            <v>1.25</v>
          </cell>
          <cell r="N75">
            <v>2.8571430000000002</v>
          </cell>
          <cell r="O75">
            <v>3.789917</v>
          </cell>
          <cell r="P75">
            <v>-3.756345</v>
          </cell>
          <cell r="R75">
            <v>1.7755300000000001</v>
          </cell>
          <cell r="T75">
            <v>-1.607008</v>
          </cell>
          <cell r="V75">
            <v>0.52356000000000003</v>
          </cell>
        </row>
        <row r="76">
          <cell r="A76" t="str">
            <v>MS INVF Global Fixed Income Opps AH EUR</v>
          </cell>
          <cell r="C76">
            <v>4052696515</v>
          </cell>
          <cell r="D76" t="str">
            <v>Euro</v>
          </cell>
          <cell r="E76" t="str">
            <v>Fully Hedged</v>
          </cell>
          <cell r="F76">
            <v>-9.3838000000000005E-2</v>
          </cell>
          <cell r="H76">
            <v>0.94816699999999998</v>
          </cell>
          <cell r="J76">
            <v>1.4934860000000001</v>
          </cell>
          <cell r="L76">
            <v>2.5361159999999998</v>
          </cell>
          <cell r="N76">
            <v>4.3449850000000003</v>
          </cell>
          <cell r="O76">
            <v>2.145111</v>
          </cell>
          <cell r="P76">
            <v>-1.734469</v>
          </cell>
          <cell r="R76">
            <v>3.06942</v>
          </cell>
          <cell r="T76">
            <v>0.48287400000000003</v>
          </cell>
          <cell r="V76">
            <v>2.805291</v>
          </cell>
        </row>
        <row r="77">
          <cell r="A77" t="str">
            <v>Muzinich Enhancedyield S-T HEUR Acc R</v>
          </cell>
          <cell r="C77">
            <v>7962895905</v>
          </cell>
          <cell r="D77" t="str">
            <v>Euro</v>
          </cell>
          <cell r="E77" t="str">
            <v>Fully Hedged</v>
          </cell>
          <cell r="F77">
            <v>0.12873299999999999</v>
          </cell>
          <cell r="H77">
            <v>0.53641799999999995</v>
          </cell>
          <cell r="J77">
            <v>2.1069900000000001</v>
          </cell>
          <cell r="L77">
            <v>2.1069900000000001</v>
          </cell>
          <cell r="N77">
            <v>4.5640919999999996</v>
          </cell>
          <cell r="O77">
            <v>1.177119</v>
          </cell>
          <cell r="P77">
            <v>-1.247563</v>
          </cell>
          <cell r="R77">
            <v>3.7551830000000002</v>
          </cell>
          <cell r="T77">
            <v>1.7609349999999999</v>
          </cell>
          <cell r="V77">
            <v>4.2993079999999999</v>
          </cell>
        </row>
        <row r="78">
          <cell r="A78" t="str">
            <v>PIMCO GIS Income E EUR Hedged Acc</v>
          </cell>
          <cell r="C78">
            <v>84357880982</v>
          </cell>
          <cell r="D78" t="str">
            <v>Euro</v>
          </cell>
          <cell r="E78" t="str">
            <v>Fully Hedged</v>
          </cell>
          <cell r="F78">
            <v>-0.50107400000000002</v>
          </cell>
          <cell r="H78">
            <v>1.38585</v>
          </cell>
          <cell r="J78">
            <v>2.0558000000000001</v>
          </cell>
          <cell r="L78">
            <v>3.4226190000000001</v>
          </cell>
          <cell r="N78">
            <v>4.9848939999999997</v>
          </cell>
          <cell r="O78">
            <v>3.564127</v>
          </cell>
          <cell r="P78">
            <v>-2.7456649999999998</v>
          </cell>
          <cell r="R78">
            <v>4.103192</v>
          </cell>
          <cell r="T78">
            <v>1.441802</v>
          </cell>
          <cell r="V78">
            <v>2.8308990000000001</v>
          </cell>
        </row>
        <row r="79">
          <cell r="A79" t="str">
            <v>Benchmark 1: EAA Fund Global Diversified Bond - EUR Hedged</v>
          </cell>
          <cell r="C79"/>
          <cell r="D79" t="str">
            <v>Euro</v>
          </cell>
          <cell r="E79"/>
          <cell r="F79">
            <v>-0.11755400000000001</v>
          </cell>
          <cell r="H79">
            <v>0.49766700000000003</v>
          </cell>
          <cell r="J79">
            <v>0.96965999999999997</v>
          </cell>
          <cell r="L79">
            <v>1.539625</v>
          </cell>
          <cell r="N79">
            <v>3.6317390000000001</v>
          </cell>
          <cell r="O79">
            <v>2.4203839999999999</v>
          </cell>
          <cell r="P79">
            <v>-2.3959229999999998</v>
          </cell>
          <cell r="R79">
            <v>1.1691130000000001</v>
          </cell>
          <cell r="T79">
            <v>-1.2856590000000001</v>
          </cell>
          <cell r="V79">
            <v>1.588246</v>
          </cell>
        </row>
        <row r="80">
          <cell r="A80"/>
          <cell r="C80"/>
          <cell r="D80"/>
          <cell r="E80"/>
          <cell r="F80"/>
          <cell r="H80"/>
          <cell r="J80"/>
          <cell r="L80"/>
          <cell r="N80"/>
          <cell r="O80"/>
          <cell r="P80"/>
          <cell r="R80"/>
          <cell r="T80"/>
          <cell r="V80"/>
        </row>
        <row r="81">
          <cell r="A81" t="str">
            <v>Renta Fija Investment Grade</v>
          </cell>
          <cell r="C81"/>
          <cell r="D81"/>
          <cell r="E81"/>
          <cell r="F81"/>
          <cell r="H81"/>
          <cell r="J81"/>
          <cell r="L81"/>
          <cell r="N81"/>
          <cell r="O81"/>
          <cell r="P81"/>
          <cell r="R81"/>
          <cell r="T81"/>
          <cell r="V81"/>
        </row>
        <row r="82">
          <cell r="A82" t="str">
            <v>Man GlInGd Opports D H EUR Acc</v>
          </cell>
          <cell r="C82">
            <v>4220366641</v>
          </cell>
          <cell r="D82" t="str">
            <v>Euro</v>
          </cell>
          <cell r="E82" t="str">
            <v>Fully Hedged</v>
          </cell>
          <cell r="F82">
            <v>-0.15983</v>
          </cell>
          <cell r="H82">
            <v>1.352082</v>
          </cell>
          <cell r="J82">
            <v>2.4203619999999999</v>
          </cell>
          <cell r="L82">
            <v>4.2020809999999997</v>
          </cell>
          <cell r="N82">
            <v>7.9581929999999996</v>
          </cell>
          <cell r="O82">
            <v>3.0796869999999998</v>
          </cell>
          <cell r="P82">
            <v>-2.2850079999999999</v>
          </cell>
          <cell r="R82"/>
          <cell r="T82"/>
          <cell r="V82">
            <v>10.682282000000001</v>
          </cell>
        </row>
        <row r="83">
          <cell r="A83" t="str">
            <v>Muzinich Glbl Shrt DurInvmtGrdHEURAccR</v>
          </cell>
          <cell r="C83">
            <v>1379281597</v>
          </cell>
          <cell r="D83" t="str">
            <v>Euro</v>
          </cell>
          <cell r="E83" t="str">
            <v>Fully Hedged</v>
          </cell>
          <cell r="F83">
            <v>8.4278000000000006E-2</v>
          </cell>
          <cell r="H83">
            <v>0.47001300000000001</v>
          </cell>
          <cell r="J83">
            <v>1.2984549999999999</v>
          </cell>
          <cell r="L83">
            <v>1.9263779999999999</v>
          </cell>
          <cell r="N83">
            <v>4.2223309999999996</v>
          </cell>
          <cell r="O83">
            <v>0.85426199999999997</v>
          </cell>
          <cell r="P83">
            <v>-0.50089799999999995</v>
          </cell>
          <cell r="R83">
            <v>3.8013669999999999</v>
          </cell>
          <cell r="T83">
            <v>1.642509</v>
          </cell>
          <cell r="V83">
            <v>4.2656869999999998</v>
          </cell>
        </row>
        <row r="84">
          <cell r="A84" t="str">
            <v>PIMCO GIS GlInGd Crdt E EURH Acc</v>
          </cell>
          <cell r="C84">
            <v>7093510959</v>
          </cell>
          <cell r="D84" t="str">
            <v>Euro</v>
          </cell>
          <cell r="E84" t="str">
            <v>Fully Hedged</v>
          </cell>
          <cell r="F84">
            <v>-0.43859599999999999</v>
          </cell>
          <cell r="H84">
            <v>1.0814250000000001</v>
          </cell>
          <cell r="J84">
            <v>1.5335460000000001</v>
          </cell>
          <cell r="L84">
            <v>2.055234</v>
          </cell>
          <cell r="N84">
            <v>3.5853980000000001</v>
          </cell>
          <cell r="O84">
            <v>4.0564640000000001</v>
          </cell>
          <cell r="P84">
            <v>-3.7013799999999999</v>
          </cell>
          <cell r="R84">
            <v>2.2585150000000001</v>
          </cell>
          <cell r="T84">
            <v>-1.9902610000000001</v>
          </cell>
          <cell r="V84">
            <v>1.7646900000000001</v>
          </cell>
        </row>
        <row r="85">
          <cell r="A85" t="str">
            <v>Benchmark 1: EAA Fund EUR Corporate Bond</v>
          </cell>
          <cell r="C85"/>
          <cell r="D85" t="str">
            <v>Euro</v>
          </cell>
          <cell r="E85"/>
          <cell r="F85">
            <v>0.344526</v>
          </cell>
          <cell r="H85">
            <v>0.66972299999999996</v>
          </cell>
          <cell r="J85">
            <v>2.4220670000000002</v>
          </cell>
          <cell r="L85">
            <v>1.9618599999999999</v>
          </cell>
          <cell r="N85">
            <v>5.6421200000000002</v>
          </cell>
          <cell r="O85">
            <v>2.228091</v>
          </cell>
          <cell r="P85">
            <v>-1.807326</v>
          </cell>
          <cell r="R85">
            <v>3.8004829999999998</v>
          </cell>
          <cell r="T85">
            <v>0.39633299999999999</v>
          </cell>
          <cell r="V85">
            <v>4.9180260000000002</v>
          </cell>
        </row>
        <row r="86">
          <cell r="A86"/>
          <cell r="C86"/>
          <cell r="D86"/>
          <cell r="E86"/>
          <cell r="F86"/>
          <cell r="H86"/>
          <cell r="J86"/>
          <cell r="L86"/>
          <cell r="N86"/>
          <cell r="O86"/>
          <cell r="P86"/>
          <cell r="R86"/>
          <cell r="T86"/>
          <cell r="V86"/>
        </row>
        <row r="87">
          <cell r="A87" t="str">
            <v>Renta Fija High Yield</v>
          </cell>
          <cell r="C87"/>
          <cell r="D87"/>
          <cell r="E87"/>
          <cell r="F87"/>
          <cell r="H87"/>
          <cell r="J87"/>
          <cell r="L87"/>
          <cell r="N87"/>
          <cell r="O87"/>
          <cell r="P87"/>
          <cell r="R87"/>
          <cell r="T87"/>
          <cell r="V87"/>
        </row>
        <row r="88">
          <cell r="A88" t="str">
            <v>AXAIMFIIS US Short Dur HY E Cap EUR H</v>
          </cell>
          <cell r="C88">
            <v>2003405625</v>
          </cell>
          <cell r="D88" t="str">
            <v>Euro</v>
          </cell>
          <cell r="E88" t="str">
            <v>Fully Hedged</v>
          </cell>
          <cell r="F88">
            <v>-1.5296000000000001E-2</v>
          </cell>
          <cell r="H88">
            <v>0.63120600000000004</v>
          </cell>
          <cell r="J88">
            <v>3.4583729999999999</v>
          </cell>
          <cell r="L88">
            <v>2.2846410000000001</v>
          </cell>
          <cell r="N88">
            <v>4.6677340000000003</v>
          </cell>
          <cell r="O88">
            <v>1.9592020000000001</v>
          </cell>
          <cell r="P88">
            <v>-2.1829999999999998</v>
          </cell>
          <cell r="R88">
            <v>4.0583320000000001</v>
          </cell>
          <cell r="T88">
            <v>1.585996</v>
          </cell>
          <cell r="V88">
            <v>3.6661380000000001</v>
          </cell>
        </row>
        <row r="89">
          <cell r="A89" t="str">
            <v>AXAWF US High Yield Bonds A Cap EUR H</v>
          </cell>
          <cell r="C89">
            <v>2238500754</v>
          </cell>
          <cell r="D89" t="str">
            <v>Euro</v>
          </cell>
          <cell r="E89" t="str">
            <v>Fully Hedged</v>
          </cell>
          <cell r="F89">
            <v>-3.5543999999999999E-2</v>
          </cell>
          <cell r="H89">
            <v>1.041901</v>
          </cell>
          <cell r="J89">
            <v>5.9125360000000002</v>
          </cell>
          <cell r="L89">
            <v>3.0787559999999998</v>
          </cell>
          <cell r="N89">
            <v>6.4739009999999997</v>
          </cell>
          <cell r="O89">
            <v>3.2448649999999999</v>
          </cell>
          <cell r="P89">
            <v>-3.9386809999999999</v>
          </cell>
          <cell r="R89">
            <v>6.145969</v>
          </cell>
          <cell r="T89">
            <v>2.665943</v>
          </cell>
          <cell r="V89">
            <v>5.4546279999999996</v>
          </cell>
        </row>
        <row r="90">
          <cell r="A90" t="str">
            <v>Candriam Bds Euro High Yld N EUR Cap</v>
          </cell>
          <cell r="C90">
            <v>3048942193</v>
          </cell>
          <cell r="D90" t="str">
            <v>Euro</v>
          </cell>
          <cell r="E90"/>
          <cell r="F90">
            <v>0.39138899999999999</v>
          </cell>
          <cell r="H90">
            <v>0.41455500000000001</v>
          </cell>
          <cell r="J90">
            <v>4.0224859999999998</v>
          </cell>
          <cell r="L90">
            <v>2.16228</v>
          </cell>
          <cell r="N90">
            <v>6.2612620000000003</v>
          </cell>
          <cell r="O90">
            <v>2.3410359999999999</v>
          </cell>
          <cell r="P90">
            <v>-2.7004049999999999</v>
          </cell>
          <cell r="R90">
            <v>8.259487</v>
          </cell>
          <cell r="T90">
            <v>3.2571669999999999</v>
          </cell>
          <cell r="V90">
            <v>6.7962980000000002</v>
          </cell>
        </row>
        <row r="91">
          <cell r="A91" t="str">
            <v>M&amp;G (Lux) Glb Fl Rt HY A H EUR Acc</v>
          </cell>
          <cell r="C91">
            <v>2712557885</v>
          </cell>
          <cell r="D91" t="str">
            <v>Euro</v>
          </cell>
          <cell r="E91" t="str">
            <v>Fully Hedged</v>
          </cell>
          <cell r="F91">
            <v>0.10209</v>
          </cell>
          <cell r="H91">
            <v>0.56654499999999997</v>
          </cell>
          <cell r="J91">
            <v>2.76403</v>
          </cell>
          <cell r="L91">
            <v>2.7486459999999999</v>
          </cell>
          <cell r="N91">
            <v>5.8490909999999996</v>
          </cell>
          <cell r="O91">
            <v>1.9693400000000001</v>
          </cell>
          <cell r="P91">
            <v>-2.456836</v>
          </cell>
          <cell r="R91">
            <v>8.9047999999999998</v>
          </cell>
          <cell r="T91">
            <v>5.9253910000000003</v>
          </cell>
          <cell r="V91">
            <v>6.6268929999999999</v>
          </cell>
        </row>
        <row r="92">
          <cell r="A92" t="str">
            <v>ODDO BHF Euro Credit Short Dur CR-EUR</v>
          </cell>
          <cell r="C92">
            <v>1923837234</v>
          </cell>
          <cell r="D92" t="str">
            <v>Euro</v>
          </cell>
          <cell r="E92"/>
          <cell r="F92">
            <v>0.12789500000000001</v>
          </cell>
          <cell r="H92">
            <v>0.24549399999999999</v>
          </cell>
          <cell r="J92">
            <v>3.1887720000000002</v>
          </cell>
          <cell r="L92">
            <v>1.999209</v>
          </cell>
          <cell r="N92">
            <v>4.5159919999999998</v>
          </cell>
          <cell r="O92">
            <v>2.3038599999999998</v>
          </cell>
          <cell r="P92">
            <v>-1.922134</v>
          </cell>
          <cell r="R92">
            <v>5.376557</v>
          </cell>
          <cell r="T92">
            <v>2.7845399999999998</v>
          </cell>
          <cell r="V92">
            <v>4.4337479999999996</v>
          </cell>
        </row>
        <row r="93">
          <cell r="A93" t="str">
            <v>PIMCO GIS Glb Hi Yld Bd E EURH Acc</v>
          </cell>
          <cell r="C93">
            <v>2457837078</v>
          </cell>
          <cell r="D93" t="str">
            <v>Euro</v>
          </cell>
          <cell r="E93" t="str">
            <v>Fully Hedged</v>
          </cell>
          <cell r="F93">
            <v>0.43426799999999999</v>
          </cell>
          <cell r="H93">
            <v>0.91233600000000004</v>
          </cell>
          <cell r="J93">
            <v>4.8207659999999999</v>
          </cell>
          <cell r="L93">
            <v>2.6220249999999998</v>
          </cell>
          <cell r="N93">
            <v>5.7796260000000004</v>
          </cell>
          <cell r="O93">
            <v>2.9186130000000001</v>
          </cell>
          <cell r="P93">
            <v>-3.5373610000000002</v>
          </cell>
          <cell r="R93">
            <v>6.3647999999999998</v>
          </cell>
          <cell r="T93">
            <v>2.2247050000000002</v>
          </cell>
          <cell r="V93">
            <v>4.9090299999999996</v>
          </cell>
        </row>
        <row r="94">
          <cell r="A94" t="str">
            <v>Robeco High Yield Bonds DH €</v>
          </cell>
          <cell r="C94">
            <v>5010223694</v>
          </cell>
          <cell r="D94" t="str">
            <v>Euro</v>
          </cell>
          <cell r="E94" t="str">
            <v>Fully Hedged</v>
          </cell>
          <cell r="F94">
            <v>-0.16144500000000001</v>
          </cell>
          <cell r="H94">
            <v>0.79686100000000004</v>
          </cell>
          <cell r="J94">
            <v>4.8477240000000004</v>
          </cell>
          <cell r="L94">
            <v>2.5299360000000002</v>
          </cell>
          <cell r="N94">
            <v>4.8213949999999999</v>
          </cell>
          <cell r="O94">
            <v>3.6718790000000001</v>
          </cell>
          <cell r="P94">
            <v>-3.898377</v>
          </cell>
          <cell r="R94">
            <v>5.46509</v>
          </cell>
          <cell r="T94">
            <v>2.190194</v>
          </cell>
          <cell r="V94">
            <v>3.7525520000000001</v>
          </cell>
        </row>
        <row r="95">
          <cell r="A95" t="str">
            <v>PIMCO GIS Asia HY Bd E EUR H Acc</v>
          </cell>
          <cell r="C95">
            <v>1250422489</v>
          </cell>
          <cell r="D95" t="str">
            <v>Euro</v>
          </cell>
          <cell r="E95" t="str">
            <v>Fully Hedged</v>
          </cell>
          <cell r="F95">
            <v>0</v>
          </cell>
          <cell r="H95">
            <v>1.3079670000000001</v>
          </cell>
          <cell r="J95">
            <v>4.6683050000000001</v>
          </cell>
          <cell r="L95">
            <v>2.8985509999999999</v>
          </cell>
          <cell r="N95">
            <v>5.0554870000000003</v>
          </cell>
          <cell r="O95">
            <v>5.3524330000000004</v>
          </cell>
          <cell r="P95">
            <v>-5.7377050000000001</v>
          </cell>
          <cell r="R95">
            <v>5.9667909999999997</v>
          </cell>
          <cell r="T95"/>
          <cell r="V95">
            <v>10.695183</v>
          </cell>
        </row>
        <row r="96">
          <cell r="A96" t="str">
            <v>Benchmark 1: EAA Fund Global High Yield Bond - EUR Hedged</v>
          </cell>
          <cell r="C96"/>
          <cell r="D96" t="str">
            <v>Euro</v>
          </cell>
          <cell r="E96"/>
          <cell r="F96">
            <v>0.16784199999999999</v>
          </cell>
          <cell r="H96">
            <v>0.97057000000000004</v>
          </cell>
          <cell r="J96">
            <v>4.6612929999999997</v>
          </cell>
          <cell r="L96">
            <v>2.6505380000000001</v>
          </cell>
          <cell r="N96">
            <v>6.4903589999999998</v>
          </cell>
          <cell r="O96">
            <v>2.3638439999999998</v>
          </cell>
          <cell r="P96">
            <v>-3.7245750000000002</v>
          </cell>
          <cell r="R96">
            <v>6.7663180000000001</v>
          </cell>
          <cell r="T96">
            <v>3.1015679999999999</v>
          </cell>
          <cell r="V96">
            <v>6.540654</v>
          </cell>
        </row>
        <row r="97">
          <cell r="A97"/>
          <cell r="C97"/>
          <cell r="D97"/>
          <cell r="E97"/>
          <cell r="F97"/>
          <cell r="H97"/>
          <cell r="J97"/>
          <cell r="L97"/>
          <cell r="N97"/>
          <cell r="O97"/>
          <cell r="P97"/>
          <cell r="R97"/>
          <cell r="T97"/>
          <cell r="V97"/>
        </row>
        <row r="98">
          <cell r="A98" t="str">
            <v>Renta Fija Emergente</v>
          </cell>
          <cell r="C98"/>
          <cell r="D98"/>
          <cell r="E98"/>
          <cell r="F98"/>
          <cell r="H98"/>
          <cell r="J98"/>
          <cell r="L98"/>
          <cell r="N98"/>
          <cell r="O98"/>
          <cell r="P98"/>
          <cell r="R98"/>
          <cell r="T98"/>
          <cell r="V98"/>
        </row>
        <row r="99">
          <cell r="A99" t="str">
            <v>abrdn-Emerg Mrkt Corp Bond A Acc HEUR</v>
          </cell>
          <cell r="C99">
            <v>858982752</v>
          </cell>
          <cell r="D99" t="str">
            <v>Euro</v>
          </cell>
          <cell r="E99" t="str">
            <v>Fully Hedged</v>
          </cell>
          <cell r="F99">
            <v>0.16009999999999999</v>
          </cell>
          <cell r="H99">
            <v>1.020694</v>
          </cell>
          <cell r="J99">
            <v>2.758591</v>
          </cell>
          <cell r="L99">
            <v>3.1518480000000002</v>
          </cell>
          <cell r="N99">
            <v>6.1417289999999998</v>
          </cell>
          <cell r="O99">
            <v>3.8451029999999999</v>
          </cell>
          <cell r="P99">
            <v>-2.817679</v>
          </cell>
          <cell r="R99">
            <v>5.0438260000000001</v>
          </cell>
          <cell r="T99">
            <v>0.58601499999999995</v>
          </cell>
          <cell r="V99">
            <v>5.9496250000000002</v>
          </cell>
        </row>
        <row r="100">
          <cell r="A100" t="str">
            <v>abrdn-Frontier Mrkts Bond A Acc HEUR</v>
          </cell>
          <cell r="C100">
            <v>486081945</v>
          </cell>
          <cell r="D100" t="str">
            <v>Euro</v>
          </cell>
          <cell r="E100" t="str">
            <v>Fully Hedged</v>
          </cell>
          <cell r="F100">
            <v>0.75004800000000005</v>
          </cell>
          <cell r="H100">
            <v>2.9055970000000002</v>
          </cell>
          <cell r="J100">
            <v>10.399087</v>
          </cell>
          <cell r="L100">
            <v>5.5429170000000001</v>
          </cell>
          <cell r="N100">
            <v>11.090691</v>
          </cell>
          <cell r="O100">
            <v>6.9230150000000004</v>
          </cell>
          <cell r="P100">
            <v>-8.3848179999999992</v>
          </cell>
          <cell r="R100">
            <v>12.341504</v>
          </cell>
          <cell r="T100">
            <v>4.0518169999999998</v>
          </cell>
          <cell r="V100">
            <v>11.945924</v>
          </cell>
        </row>
        <row r="101">
          <cell r="A101" t="str">
            <v>Eurizon Bond Aggregate RMB R EUR Acc</v>
          </cell>
          <cell r="C101">
            <v>256037486</v>
          </cell>
          <cell r="D101" t="str">
            <v>Euro</v>
          </cell>
          <cell r="E101"/>
          <cell r="F101">
            <v>-0.1062</v>
          </cell>
          <cell r="H101">
            <v>-1.940658</v>
          </cell>
          <cell r="J101">
            <v>-4.011304</v>
          </cell>
          <cell r="L101">
            <v>-8.3358319999999999</v>
          </cell>
          <cell r="N101">
            <v>-1.932793</v>
          </cell>
          <cell r="O101">
            <v>6.8355629999999996</v>
          </cell>
          <cell r="P101">
            <v>-10.051145</v>
          </cell>
          <cell r="R101">
            <v>-2.9824120000000001</v>
          </cell>
          <cell r="T101">
            <v>2.4790559999999999</v>
          </cell>
          <cell r="V101">
            <v>8.9691130000000001</v>
          </cell>
        </row>
        <row r="102">
          <cell r="A102" t="str">
            <v>GAM Multibond Local Emerging Bond EUR E</v>
          </cell>
          <cell r="C102">
            <v>224580431</v>
          </cell>
          <cell r="D102" t="str">
            <v>Euro</v>
          </cell>
          <cell r="E102" t="str">
            <v>Fully Hedged</v>
          </cell>
          <cell r="F102">
            <v>6.2198000000000003E-2</v>
          </cell>
          <cell r="H102">
            <v>1.7069399999999999</v>
          </cell>
          <cell r="J102">
            <v>7.2439080000000002</v>
          </cell>
          <cell r="L102">
            <v>9.4323940000000004</v>
          </cell>
          <cell r="N102">
            <v>6.8797519999999999</v>
          </cell>
          <cell r="O102">
            <v>7.3024800000000001</v>
          </cell>
          <cell r="P102">
            <v>-10.724043999999999</v>
          </cell>
          <cell r="R102">
            <v>3.9823219999999999</v>
          </cell>
          <cell r="T102">
            <v>-1.645222</v>
          </cell>
          <cell r="V102">
            <v>-8.2709430000000008</v>
          </cell>
        </row>
        <row r="103">
          <cell r="A103" t="str">
            <v>Loomis Sayles S/T Em Mkts Bd R/A H-EUR</v>
          </cell>
          <cell r="C103">
            <v>721900734</v>
          </cell>
          <cell r="D103" t="str">
            <v>Euro</v>
          </cell>
          <cell r="E103" t="str">
            <v>Fully Hedged</v>
          </cell>
          <cell r="F103">
            <v>2.9128999999999999E-2</v>
          </cell>
          <cell r="H103">
            <v>0.68412799999999996</v>
          </cell>
          <cell r="J103">
            <v>2.2023809999999999</v>
          </cell>
          <cell r="L103">
            <v>2.3343600000000002</v>
          </cell>
          <cell r="N103">
            <v>4.3346159999999996</v>
          </cell>
          <cell r="O103">
            <v>1.5246360000000001</v>
          </cell>
          <cell r="P103">
            <v>-1.6065830000000001</v>
          </cell>
          <cell r="R103">
            <v>2.8135270000000001</v>
          </cell>
          <cell r="T103">
            <v>0.18548300000000001</v>
          </cell>
          <cell r="V103">
            <v>4.2672030000000003</v>
          </cell>
        </row>
        <row r="104">
          <cell r="A104" t="str">
            <v>MS INVF Emerging Mkts Dbt Opps AH EUR</v>
          </cell>
          <cell r="C104">
            <v>1273082766</v>
          </cell>
          <cell r="D104" t="str">
            <v>Euro</v>
          </cell>
          <cell r="E104" t="str">
            <v>Fully Hedged</v>
          </cell>
          <cell r="F104">
            <v>0.53956800000000005</v>
          </cell>
          <cell r="H104">
            <v>1.4887440000000001</v>
          </cell>
          <cell r="J104">
            <v>5.312735</v>
          </cell>
          <cell r="L104">
            <v>5.5912350000000002</v>
          </cell>
          <cell r="N104">
            <v>9.9527929999999998</v>
          </cell>
          <cell r="O104">
            <v>3.4072269999999998</v>
          </cell>
          <cell r="P104">
            <v>-3.9358599999999999</v>
          </cell>
          <cell r="R104"/>
          <cell r="T104"/>
          <cell r="V104"/>
        </row>
        <row r="105">
          <cell r="A105" t="str">
            <v>M&amp;G (Lux) Em Mkts Bd A H EUR Acc</v>
          </cell>
          <cell r="C105">
            <v>2578317249</v>
          </cell>
          <cell r="D105" t="str">
            <v>Euro</v>
          </cell>
          <cell r="E105" t="str">
            <v>Fully Hedged</v>
          </cell>
          <cell r="F105">
            <v>0.52471999999999996</v>
          </cell>
          <cell r="H105">
            <v>2.0033820000000002</v>
          </cell>
          <cell r="J105">
            <v>6.1736510000000004</v>
          </cell>
          <cell r="L105">
            <v>6.5725600000000002</v>
          </cell>
          <cell r="N105">
            <v>8.2797400000000003</v>
          </cell>
          <cell r="O105">
            <v>4.333736</v>
          </cell>
          <cell r="P105">
            <v>-4.3274679999999996</v>
          </cell>
          <cell r="R105">
            <v>7.926393</v>
          </cell>
          <cell r="T105">
            <v>0.85246599999999995</v>
          </cell>
          <cell r="V105">
            <v>1.1658170000000001</v>
          </cell>
        </row>
        <row r="106">
          <cell r="A106" t="str">
            <v>Neuberger Berman EM DbtHrdCcy EUR M Acc</v>
          </cell>
          <cell r="C106">
            <v>2506542081</v>
          </cell>
          <cell r="D106" t="str">
            <v>Euro</v>
          </cell>
          <cell r="E106" t="str">
            <v>Fully Hedged</v>
          </cell>
          <cell r="F106">
            <v>8.9126999999999998E-2</v>
          </cell>
          <cell r="H106">
            <v>2.4635039999999999</v>
          </cell>
          <cell r="J106">
            <v>6.9523809999999999</v>
          </cell>
          <cell r="L106">
            <v>4.6598319999999998</v>
          </cell>
          <cell r="N106">
            <v>9.8825830000000003</v>
          </cell>
          <cell r="O106">
            <v>5.7184559999999998</v>
          </cell>
          <cell r="P106">
            <v>-6.41953</v>
          </cell>
          <cell r="R106">
            <v>8.7544050000000002</v>
          </cell>
          <cell r="T106">
            <v>-0.42208800000000002</v>
          </cell>
          <cell r="V106">
            <v>9.3781920000000003</v>
          </cell>
        </row>
        <row r="107">
          <cell r="A107" t="str">
            <v>Ninety One GSF Lat Am Corp Dbt A Acc € H</v>
          </cell>
          <cell r="C107">
            <v>674692904</v>
          </cell>
          <cell r="D107" t="str">
            <v>Euro</v>
          </cell>
          <cell r="E107" t="str">
            <v>Fully Hedged</v>
          </cell>
          <cell r="F107">
            <v>9.3413999999999997E-2</v>
          </cell>
          <cell r="H107">
            <v>0.94206299999999998</v>
          </cell>
          <cell r="J107">
            <v>2.9793370000000001</v>
          </cell>
          <cell r="L107">
            <v>3.326905</v>
          </cell>
          <cell r="N107">
            <v>5.7749259999999998</v>
          </cell>
          <cell r="O107">
            <v>2.3473359999999999</v>
          </cell>
          <cell r="P107">
            <v>-2.824859</v>
          </cell>
          <cell r="R107">
            <v>4.9271770000000004</v>
          </cell>
          <cell r="T107">
            <v>2.5014259999999999</v>
          </cell>
          <cell r="V107">
            <v>5.012645</v>
          </cell>
        </row>
        <row r="108">
          <cell r="A108" t="str">
            <v>Fidelity Asian Bond A-Acc-USD</v>
          </cell>
          <cell r="C108">
            <v>713286675.28419995</v>
          </cell>
          <cell r="D108" t="str">
            <v>US Dollar</v>
          </cell>
          <cell r="E108"/>
          <cell r="F108">
            <v>-0.39577800000000002</v>
          </cell>
          <cell r="H108">
            <v>0.86840300000000004</v>
          </cell>
          <cell r="J108">
            <v>1.206434</v>
          </cell>
          <cell r="L108">
            <v>2.7910140000000001</v>
          </cell>
          <cell r="N108">
            <v>4.9339820000000003</v>
          </cell>
          <cell r="O108">
            <v>3.9152640000000001</v>
          </cell>
          <cell r="P108">
            <v>-3.514589</v>
          </cell>
          <cell r="R108">
            <v>2.8473359999999999</v>
          </cell>
          <cell r="T108">
            <v>-0.54726799999999998</v>
          </cell>
          <cell r="V108">
            <v>10.049911</v>
          </cell>
        </row>
        <row r="109">
          <cell r="A109" t="str">
            <v>abrdn-Indian Bond A Acc H EUR</v>
          </cell>
          <cell r="C109">
            <v>71547081</v>
          </cell>
          <cell r="D109" t="str">
            <v>Euro</v>
          </cell>
          <cell r="E109" t="str">
            <v>Fully Hedged</v>
          </cell>
          <cell r="F109">
            <v>0.178701</v>
          </cell>
          <cell r="H109">
            <v>-1.083321</v>
          </cell>
          <cell r="J109">
            <v>0.15476799999999999</v>
          </cell>
          <cell r="L109">
            <v>2.7252190000000001</v>
          </cell>
          <cell r="N109">
            <v>2.28606</v>
          </cell>
          <cell r="O109">
            <v>4.4353680000000004</v>
          </cell>
          <cell r="P109">
            <v>-4.2636820000000002</v>
          </cell>
          <cell r="R109">
            <v>1.2452540000000001</v>
          </cell>
          <cell r="T109">
            <v>-0.10649599999999999</v>
          </cell>
          <cell r="V109">
            <v>2.2862610000000001</v>
          </cell>
        </row>
        <row r="110">
          <cell r="A110" t="str">
            <v>DPAM L Bonds Emerging Markets Sust B EUR</v>
          </cell>
          <cell r="C110">
            <v>3509435206</v>
          </cell>
          <cell r="D110" t="str">
            <v>Euro</v>
          </cell>
          <cell r="E110"/>
          <cell r="F110">
            <v>0.16454099999999999</v>
          </cell>
          <cell r="H110">
            <v>-0.300259</v>
          </cell>
          <cell r="J110">
            <v>2.0108920000000001</v>
          </cell>
          <cell r="L110">
            <v>-0.53104600000000002</v>
          </cell>
          <cell r="N110">
            <v>2.2751139999999999</v>
          </cell>
          <cell r="O110">
            <v>5.4798340000000003</v>
          </cell>
          <cell r="P110">
            <v>-7.827064</v>
          </cell>
          <cell r="R110">
            <v>5.3608250000000002</v>
          </cell>
          <cell r="T110">
            <v>2.762921</v>
          </cell>
          <cell r="V110">
            <v>2.4482110000000001</v>
          </cell>
        </row>
        <row r="111">
          <cell r="A111" t="str">
            <v>Benchmark 1: EAA Fund Global Emerging Markets Bond - Local Currency</v>
          </cell>
          <cell r="C111"/>
          <cell r="D111" t="str">
            <v>US Dollar</v>
          </cell>
          <cell r="E111"/>
          <cell r="F111">
            <v>0.28281800000000001</v>
          </cell>
          <cell r="H111">
            <v>2.5136470000000002</v>
          </cell>
          <cell r="J111">
            <v>8.9878970000000002</v>
          </cell>
          <cell r="L111">
            <v>12.580276</v>
          </cell>
          <cell r="N111">
            <v>11.201358000000001</v>
          </cell>
          <cell r="O111">
            <v>6.0944839999999996</v>
          </cell>
          <cell r="P111">
            <v>-8.4295489999999997</v>
          </cell>
          <cell r="R111">
            <v>8.6069320000000005</v>
          </cell>
          <cell r="T111">
            <v>2.0509659999999998</v>
          </cell>
          <cell r="V111">
            <v>2.3492169999999999</v>
          </cell>
        </row>
        <row r="112">
          <cell r="A112"/>
          <cell r="C112"/>
          <cell r="D112"/>
          <cell r="E112"/>
          <cell r="F112"/>
          <cell r="H112"/>
          <cell r="J112"/>
          <cell r="L112"/>
          <cell r="N112"/>
          <cell r="O112"/>
          <cell r="P112"/>
          <cell r="R112"/>
          <cell r="T112"/>
          <cell r="V112"/>
        </row>
        <row r="113">
          <cell r="A113" t="str">
            <v>Renta Fija Convertibles</v>
          </cell>
          <cell r="C113"/>
          <cell r="D113"/>
          <cell r="E113"/>
          <cell r="F113"/>
          <cell r="H113"/>
          <cell r="J113"/>
          <cell r="L113"/>
          <cell r="N113"/>
          <cell r="O113"/>
          <cell r="P113"/>
          <cell r="R113"/>
          <cell r="T113"/>
          <cell r="V113"/>
        </row>
        <row r="114">
          <cell r="A114" t="str">
            <v>M&amp;G (Lux) Glb Cnvrts A H EUR Acc</v>
          </cell>
          <cell r="C114">
            <v>154906427</v>
          </cell>
          <cell r="D114" t="str">
            <v>Euro</v>
          </cell>
          <cell r="E114" t="str">
            <v>Fully Hedged</v>
          </cell>
          <cell r="F114">
            <v>0.25944400000000001</v>
          </cell>
          <cell r="H114">
            <v>2.3930929999999999</v>
          </cell>
          <cell r="J114">
            <v>11.785291000000001</v>
          </cell>
          <cell r="L114">
            <v>8.3669039999999999</v>
          </cell>
          <cell r="N114">
            <v>11.831054</v>
          </cell>
          <cell r="O114">
            <v>8.1073160000000009</v>
          </cell>
          <cell r="P114">
            <v>-8.310003</v>
          </cell>
          <cell r="R114">
            <v>6.5641439999999998</v>
          </cell>
          <cell r="T114">
            <v>2.4022230000000002</v>
          </cell>
          <cell r="V114">
            <v>6.7609510000000004</v>
          </cell>
        </row>
        <row r="115">
          <cell r="A115" t="str">
            <v>Benchmark 1: EAA Fund Convertible Bond - Global, EUR Hedged</v>
          </cell>
          <cell r="C115"/>
          <cell r="D115" t="str">
            <v>Euro</v>
          </cell>
          <cell r="E115"/>
          <cell r="F115">
            <v>9.1357999999999995E-2</v>
          </cell>
          <cell r="H115">
            <v>1.1265430000000001</v>
          </cell>
          <cell r="J115">
            <v>9.0966649999999998</v>
          </cell>
          <cell r="L115">
            <v>5.5556109999999999</v>
          </cell>
          <cell r="N115">
            <v>9.0427540000000004</v>
          </cell>
          <cell r="O115">
            <v>5.7170110000000003</v>
          </cell>
          <cell r="P115">
            <v>-7.1224920000000003</v>
          </cell>
          <cell r="R115">
            <v>4.6962710000000003</v>
          </cell>
          <cell r="T115">
            <v>1.610582</v>
          </cell>
          <cell r="V115">
            <v>4.713101</v>
          </cell>
        </row>
        <row r="116">
          <cell r="A116"/>
          <cell r="C116"/>
          <cell r="D116"/>
          <cell r="E116"/>
          <cell r="F116"/>
          <cell r="H116"/>
          <cell r="J116"/>
          <cell r="L116"/>
          <cell r="N116"/>
          <cell r="O116"/>
          <cell r="P116"/>
          <cell r="R116"/>
          <cell r="T116"/>
          <cell r="V116"/>
        </row>
        <row r="117">
          <cell r="A117" t="str">
            <v>Renta Fija Alternativa: Moderados</v>
          </cell>
          <cell r="C117"/>
          <cell r="D117"/>
          <cell r="E117"/>
          <cell r="F117"/>
          <cell r="H117"/>
          <cell r="J117"/>
          <cell r="L117"/>
          <cell r="N117"/>
          <cell r="O117"/>
          <cell r="P117"/>
          <cell r="R117"/>
          <cell r="T117"/>
          <cell r="V117"/>
        </row>
        <row r="118">
          <cell r="A118" t="str">
            <v>AXAWF Euro Credit Total Ret A Cap EUR</v>
          </cell>
          <cell r="C118">
            <v>4014092743</v>
          </cell>
          <cell r="D118" t="str">
            <v>Euro</v>
          </cell>
          <cell r="E118"/>
          <cell r="F118">
            <v>0.415188</v>
          </cell>
          <cell r="H118">
            <v>0.77284900000000001</v>
          </cell>
          <cell r="J118">
            <v>4.0813490000000003</v>
          </cell>
          <cell r="L118">
            <v>2.9169529999999999</v>
          </cell>
          <cell r="N118">
            <v>8.4237169999999999</v>
          </cell>
          <cell r="O118">
            <v>2.7278150000000001</v>
          </cell>
          <cell r="P118">
            <v>-2.5788549999999999</v>
          </cell>
          <cell r="R118">
            <v>10.576205</v>
          </cell>
          <cell r="T118">
            <v>4.8475910000000004</v>
          </cell>
          <cell r="V118">
            <v>8.5369580000000003</v>
          </cell>
        </row>
        <row r="119">
          <cell r="A119" t="str">
            <v>Allianz Credit Opportunities AT EUR</v>
          </cell>
          <cell r="C119">
            <v>626435052</v>
          </cell>
          <cell r="D119" t="str">
            <v>Euro</v>
          </cell>
          <cell r="E119"/>
          <cell r="F119">
            <v>0.173121</v>
          </cell>
          <cell r="H119">
            <v>0.37432700000000002</v>
          </cell>
          <cell r="J119">
            <v>1.8434459999999999</v>
          </cell>
          <cell r="L119">
            <v>2.136752</v>
          </cell>
          <cell r="N119">
            <v>5.175548</v>
          </cell>
          <cell r="O119">
            <v>0.63050499999999998</v>
          </cell>
          <cell r="P119">
            <v>-0.56190099999999998</v>
          </cell>
          <cell r="R119">
            <v>3.9623080000000002</v>
          </cell>
          <cell r="T119">
            <v>1.664723</v>
          </cell>
          <cell r="V119">
            <v>6.237654</v>
          </cell>
        </row>
        <row r="120">
          <cell r="A120" t="str">
            <v>Candriam Bds Crdt Opps C EUR Cap</v>
          </cell>
          <cell r="C120">
            <v>670242927</v>
          </cell>
          <cell r="D120" t="str">
            <v>Euro</v>
          </cell>
          <cell r="E120"/>
          <cell r="F120">
            <v>0.115484</v>
          </cell>
          <cell r="H120">
            <v>0.203431</v>
          </cell>
          <cell r="J120">
            <v>1.527147</v>
          </cell>
          <cell r="L120">
            <v>1.3419989999999999</v>
          </cell>
          <cell r="N120">
            <v>3.8824709999999998</v>
          </cell>
          <cell r="O120">
            <v>0.92812099999999997</v>
          </cell>
          <cell r="P120">
            <v>-0.74873299999999998</v>
          </cell>
          <cell r="R120">
            <v>5.0754840000000003</v>
          </cell>
          <cell r="T120">
            <v>1.7054879999999999</v>
          </cell>
          <cell r="V120">
            <v>4.3219450000000004</v>
          </cell>
        </row>
        <row r="121">
          <cell r="A121" t="str">
            <v>Carmignac Sécurité AW EUR Acc</v>
          </cell>
          <cell r="C121">
            <v>5109793507</v>
          </cell>
          <cell r="D121" t="str">
            <v>Euro</v>
          </cell>
          <cell r="E121"/>
          <cell r="F121">
            <v>0.26902300000000001</v>
          </cell>
          <cell r="H121">
            <v>0.54108299999999998</v>
          </cell>
          <cell r="J121">
            <v>1.3473900000000001</v>
          </cell>
          <cell r="L121">
            <v>1.8320970000000001</v>
          </cell>
          <cell r="N121">
            <v>4.6054110000000001</v>
          </cell>
          <cell r="O121">
            <v>0.97195799999999999</v>
          </cell>
          <cell r="P121">
            <v>-0.54298800000000003</v>
          </cell>
          <cell r="R121">
            <v>4.652698</v>
          </cell>
          <cell r="T121">
            <v>1.916417</v>
          </cell>
          <cell r="V121">
            <v>5.2837399999999999</v>
          </cell>
        </row>
        <row r="122">
          <cell r="A122" t="str">
            <v>M&amp;G (Lux) Optimal Income A EUR Acc</v>
          </cell>
          <cell r="C122">
            <v>8653930810</v>
          </cell>
          <cell r="D122" t="str">
            <v>Euro</v>
          </cell>
          <cell r="E122" t="str">
            <v>Fully Hedged</v>
          </cell>
          <cell r="F122">
            <v>-0.34849400000000003</v>
          </cell>
          <cell r="H122">
            <v>0.53349400000000002</v>
          </cell>
          <cell r="J122">
            <v>0.91301299999999996</v>
          </cell>
          <cell r="L122">
            <v>2.9397859999999998</v>
          </cell>
          <cell r="N122">
            <v>3.2147250000000001</v>
          </cell>
          <cell r="O122">
            <v>5.5045029999999997</v>
          </cell>
          <cell r="P122">
            <v>-5.6792990000000003</v>
          </cell>
          <cell r="R122">
            <v>4.0504619999999996</v>
          </cell>
          <cell r="T122">
            <v>0.98389700000000002</v>
          </cell>
          <cell r="V122">
            <v>-0.42860300000000001</v>
          </cell>
        </row>
        <row r="123">
          <cell r="A123" t="str">
            <v>DNCA Invest Alpha Bonds A EUR</v>
          </cell>
          <cell r="C123">
            <v>18531437691</v>
          </cell>
          <cell r="D123" t="str">
            <v>Euro</v>
          </cell>
          <cell r="E123"/>
          <cell r="F123">
            <v>-0.19592499999999999</v>
          </cell>
          <cell r="H123">
            <v>0.43375399999999997</v>
          </cell>
          <cell r="J123">
            <v>2.0105740000000001</v>
          </cell>
          <cell r="L123">
            <v>3.0256449999999999</v>
          </cell>
          <cell r="N123">
            <v>3.7643610000000001</v>
          </cell>
          <cell r="O123">
            <v>2.3526940000000001</v>
          </cell>
          <cell r="P123">
            <v>-2.4881139999999999</v>
          </cell>
          <cell r="R123">
            <v>5.7766950000000001</v>
          </cell>
          <cell r="T123">
            <v>5.3691259999999996</v>
          </cell>
          <cell r="V123">
            <v>3.8303229999999999</v>
          </cell>
        </row>
        <row r="124">
          <cell r="A124" t="str">
            <v>Benchmark 1: EAA Fund Multistrategy EUR</v>
          </cell>
          <cell r="C124"/>
          <cell r="D124" t="str">
            <v>Euro</v>
          </cell>
          <cell r="E124"/>
          <cell r="F124">
            <v>9.5615000000000006E-2</v>
          </cell>
          <cell r="H124">
            <v>9.2477000000000004E-2</v>
          </cell>
          <cell r="J124">
            <v>3.5937060000000001</v>
          </cell>
          <cell r="L124">
            <v>1.2436720000000001</v>
          </cell>
          <cell r="N124">
            <v>2.4245649999999999</v>
          </cell>
          <cell r="O124">
            <v>2.4342480000000002</v>
          </cell>
          <cell r="P124">
            <v>-3.7027920000000001</v>
          </cell>
          <cell r="R124">
            <v>2.7735609999999999</v>
          </cell>
          <cell r="T124">
            <v>2.3067449999999998</v>
          </cell>
          <cell r="V124">
            <v>5.1406090000000004</v>
          </cell>
        </row>
        <row r="125">
          <cell r="A125"/>
          <cell r="C125"/>
          <cell r="D125"/>
          <cell r="E125"/>
          <cell r="F125"/>
          <cell r="H125"/>
          <cell r="J125"/>
          <cell r="L125"/>
          <cell r="N125"/>
          <cell r="O125"/>
          <cell r="P125"/>
          <cell r="R125"/>
          <cell r="T125"/>
          <cell r="V125"/>
        </row>
        <row r="126">
          <cell r="A126" t="str">
            <v>Deuda Financiera</v>
          </cell>
          <cell r="C126"/>
          <cell r="D126"/>
          <cell r="E126"/>
          <cell r="F126"/>
          <cell r="H126"/>
          <cell r="J126"/>
          <cell r="L126"/>
          <cell r="N126"/>
          <cell r="O126"/>
          <cell r="P126"/>
          <cell r="R126"/>
          <cell r="T126"/>
          <cell r="V126"/>
        </row>
        <row r="127">
          <cell r="A127" t="str">
            <v>Algebris Financial Credit R EUR Acc</v>
          </cell>
          <cell r="C127">
            <v>14940595149</v>
          </cell>
          <cell r="D127" t="str">
            <v>Euro</v>
          </cell>
          <cell r="E127"/>
          <cell r="F127">
            <v>0.335262</v>
          </cell>
          <cell r="H127">
            <v>1.0125759999999999</v>
          </cell>
          <cell r="J127">
            <v>5.5040659999999999</v>
          </cell>
          <cell r="L127">
            <v>3.3819919999999999</v>
          </cell>
          <cell r="N127">
            <v>7.2667359999999999</v>
          </cell>
          <cell r="O127">
            <v>4.1179870000000003</v>
          </cell>
          <cell r="P127">
            <v>-4.6157209999999997</v>
          </cell>
          <cell r="R127">
            <v>8.2005870000000005</v>
          </cell>
          <cell r="T127">
            <v>3.9771909999999999</v>
          </cell>
          <cell r="V127">
            <v>8.3554580000000005</v>
          </cell>
        </row>
        <row r="128">
          <cell r="A128" t="str">
            <v>Amundi Fds Glb Subrdntd Bd A EUR C</v>
          </cell>
          <cell r="C128">
            <v>806976096</v>
          </cell>
          <cell r="D128" t="str">
            <v>Euro</v>
          </cell>
          <cell r="E128"/>
          <cell r="F128">
            <v>0.29150500000000001</v>
          </cell>
          <cell r="H128">
            <v>1.4035089999999999</v>
          </cell>
          <cell r="J128">
            <v>4.6798029999999997</v>
          </cell>
          <cell r="L128">
            <v>3.8223880000000001</v>
          </cell>
          <cell r="N128">
            <v>12.346447</v>
          </cell>
          <cell r="O128">
            <v>2.877815</v>
          </cell>
          <cell r="P128">
            <v>-3.5050680000000001</v>
          </cell>
          <cell r="R128">
            <v>9.5970429999999993</v>
          </cell>
          <cell r="T128">
            <v>4.3345269999999996</v>
          </cell>
          <cell r="V128">
            <v>19.120166000000001</v>
          </cell>
        </row>
        <row r="129">
          <cell r="A129" t="str">
            <v>Benchmark 1: Markit iBoxx EUR Corp Subordinated TR</v>
          </cell>
          <cell r="C129"/>
          <cell r="D129" t="str">
            <v>Euro</v>
          </cell>
          <cell r="E129"/>
          <cell r="F129">
            <v>0.42832599999999998</v>
          </cell>
          <cell r="H129">
            <v>0.94461700000000004</v>
          </cell>
          <cell r="J129">
            <v>3.6333449999999998</v>
          </cell>
          <cell r="L129">
            <v>3.0259490000000002</v>
          </cell>
          <cell r="N129">
            <v>7.782826</v>
          </cell>
          <cell r="O129">
            <v>2.1076760000000001</v>
          </cell>
          <cell r="P129">
            <v>-2.1759360000000001</v>
          </cell>
          <cell r="R129">
            <v>6.5998640000000002</v>
          </cell>
          <cell r="T129">
            <v>2.2182149999999998</v>
          </cell>
          <cell r="V129">
            <v>7.5562870000000002</v>
          </cell>
        </row>
        <row r="130">
          <cell r="A130"/>
          <cell r="C130"/>
          <cell r="D130"/>
          <cell r="E130"/>
          <cell r="F130"/>
          <cell r="H130"/>
          <cell r="J130"/>
          <cell r="L130"/>
          <cell r="N130"/>
          <cell r="O130"/>
          <cell r="P130"/>
          <cell r="R130"/>
          <cell r="T130"/>
          <cell r="V130"/>
        </row>
        <row r="131">
          <cell r="A131" t="str">
            <v>Mixtos Conservadores</v>
          </cell>
          <cell r="C131"/>
          <cell r="D131"/>
          <cell r="E131"/>
          <cell r="F131"/>
          <cell r="H131"/>
          <cell r="J131"/>
          <cell r="L131"/>
          <cell r="N131"/>
          <cell r="O131"/>
          <cell r="P131"/>
          <cell r="R131"/>
          <cell r="T131"/>
          <cell r="V131"/>
        </row>
        <row r="132">
          <cell r="A132" t="str">
            <v>Amundi Fds Global MA Cnsrv A EUR C</v>
          </cell>
          <cell r="C132">
            <v>2054338247</v>
          </cell>
          <cell r="D132" t="str">
            <v>Euro</v>
          </cell>
          <cell r="E132"/>
          <cell r="F132">
            <v>-8.8377999999999998E-2</v>
          </cell>
          <cell r="H132">
            <v>0.72765100000000005</v>
          </cell>
          <cell r="J132">
            <v>6.7180619999999998</v>
          </cell>
          <cell r="L132">
            <v>2.757158</v>
          </cell>
          <cell r="N132">
            <v>5.440696</v>
          </cell>
          <cell r="O132">
            <v>4.7138799999999996</v>
          </cell>
          <cell r="P132">
            <v>-5.9345860000000004</v>
          </cell>
          <cell r="R132">
            <v>2.6554859999999998</v>
          </cell>
          <cell r="T132">
            <v>1.68628</v>
          </cell>
          <cell r="V132">
            <v>4.1166999999999998</v>
          </cell>
        </row>
        <row r="133">
          <cell r="A133" t="str">
            <v>DWS Concept DJE Alpha Renten Global LC</v>
          </cell>
          <cell r="C133">
            <v>589646822</v>
          </cell>
          <cell r="D133" t="str">
            <v>Euro</v>
          </cell>
          <cell r="E133"/>
          <cell r="F133">
            <v>-6.3043000000000002E-2</v>
          </cell>
          <cell r="H133">
            <v>0.51430200000000004</v>
          </cell>
          <cell r="J133">
            <v>2.4486569999999999</v>
          </cell>
          <cell r="L133">
            <v>0.33051999999999998</v>
          </cell>
          <cell r="N133">
            <v>3.767547</v>
          </cell>
          <cell r="O133">
            <v>3.8340040000000002</v>
          </cell>
          <cell r="P133">
            <v>-4.7878959999999999</v>
          </cell>
          <cell r="R133">
            <v>2.9292750000000001</v>
          </cell>
          <cell r="T133">
            <v>1.6518740000000001</v>
          </cell>
          <cell r="V133">
            <v>6.2859689999999997</v>
          </cell>
        </row>
        <row r="134">
          <cell r="A134" t="str">
            <v>Ethna-AKTIV SIA-T</v>
          </cell>
          <cell r="C134">
            <v>1980823451</v>
          </cell>
          <cell r="D134" t="str">
            <v>Euro</v>
          </cell>
          <cell r="E134"/>
          <cell r="F134">
            <v>0.76355600000000001</v>
          </cell>
          <cell r="H134">
            <v>1.922601</v>
          </cell>
          <cell r="J134">
            <v>8.0397979999999993</v>
          </cell>
          <cell r="L134">
            <v>2.8355519999999999</v>
          </cell>
          <cell r="N134">
            <v>5.0287480000000002</v>
          </cell>
          <cell r="O134">
            <v>8.6265169999999998</v>
          </cell>
          <cell r="P134">
            <v>-8.9993940000000006</v>
          </cell>
          <cell r="R134">
            <v>4.3155530000000004</v>
          </cell>
          <cell r="T134">
            <v>4.168323</v>
          </cell>
          <cell r="V134">
            <v>6.4360200000000001</v>
          </cell>
        </row>
        <row r="135">
          <cell r="A135" t="str">
            <v>Invesco Pan European Hi Inc E EUR Acc</v>
          </cell>
          <cell r="C135">
            <v>6787174612</v>
          </cell>
          <cell r="D135" t="str">
            <v>Euro</v>
          </cell>
          <cell r="E135"/>
          <cell r="F135">
            <v>0.25210100000000002</v>
          </cell>
          <cell r="H135">
            <v>4.1929000000000001E-2</v>
          </cell>
          <cell r="J135">
            <v>4.9714029999999996</v>
          </cell>
          <cell r="L135">
            <v>2.535453</v>
          </cell>
          <cell r="N135">
            <v>4.1466609999999999</v>
          </cell>
          <cell r="O135">
            <v>4.066935</v>
          </cell>
          <cell r="P135">
            <v>-5.6784970000000001</v>
          </cell>
          <cell r="R135">
            <v>5.81114</v>
          </cell>
          <cell r="T135">
            <v>2.9722569999999999</v>
          </cell>
          <cell r="V135">
            <v>4.6783609999999998</v>
          </cell>
        </row>
        <row r="136">
          <cell r="A136" t="str">
            <v>Nordea 1 - Stable Return BP EUR</v>
          </cell>
          <cell r="C136">
            <v>2841885732</v>
          </cell>
          <cell r="D136" t="str">
            <v>Euro</v>
          </cell>
          <cell r="E136"/>
          <cell r="F136">
            <v>-9.5439999999999997E-2</v>
          </cell>
          <cell r="H136">
            <v>-0.37401499999999999</v>
          </cell>
          <cell r="J136">
            <v>2.7200730000000002</v>
          </cell>
          <cell r="L136">
            <v>0.380774</v>
          </cell>
          <cell r="N136">
            <v>5.1734770000000001</v>
          </cell>
          <cell r="O136">
            <v>8.2726050000000004</v>
          </cell>
          <cell r="P136">
            <v>-6.4065919999999998</v>
          </cell>
          <cell r="R136">
            <v>0.52679900000000002</v>
          </cell>
          <cell r="T136">
            <v>1.446358</v>
          </cell>
          <cell r="V136">
            <v>1.8389519999999999</v>
          </cell>
        </row>
        <row r="137">
          <cell r="A137" t="str">
            <v>Benchmark 1: EAA Fund EUR Cautious Allocation - Global</v>
          </cell>
          <cell r="C137"/>
          <cell r="D137" t="str">
            <v>Euro</v>
          </cell>
          <cell r="E137"/>
          <cell r="F137">
            <v>0.175206</v>
          </cell>
          <cell r="H137">
            <v>0.26330199999999998</v>
          </cell>
          <cell r="J137">
            <v>4.0291110000000003</v>
          </cell>
          <cell r="L137">
            <v>0.88305900000000004</v>
          </cell>
          <cell r="N137">
            <v>3.6563340000000002</v>
          </cell>
          <cell r="O137">
            <v>2.929983</v>
          </cell>
          <cell r="P137">
            <v>-4.8812920000000002</v>
          </cell>
          <cell r="R137">
            <v>3.3376540000000001</v>
          </cell>
          <cell r="T137">
            <v>1.57683</v>
          </cell>
          <cell r="V137">
            <v>5.3668370000000003</v>
          </cell>
        </row>
        <row r="138">
          <cell r="A138"/>
          <cell r="C138"/>
          <cell r="D138"/>
          <cell r="E138"/>
          <cell r="F138"/>
          <cell r="H138"/>
          <cell r="J138"/>
          <cell r="L138"/>
          <cell r="N138"/>
          <cell r="O138"/>
          <cell r="P138"/>
          <cell r="R138"/>
          <cell r="T138"/>
          <cell r="V138"/>
        </row>
        <row r="139">
          <cell r="A139" t="str">
            <v>Mixtos Flexibles</v>
          </cell>
          <cell r="C139"/>
          <cell r="D139"/>
          <cell r="E139"/>
          <cell r="F139"/>
          <cell r="H139"/>
          <cell r="J139"/>
          <cell r="L139"/>
          <cell r="N139"/>
          <cell r="O139"/>
          <cell r="P139"/>
          <cell r="R139"/>
          <cell r="T139"/>
          <cell r="V139"/>
        </row>
        <row r="140">
          <cell r="A140" t="str">
            <v>abrdn-Diversified Growth A Acc EUR</v>
          </cell>
          <cell r="C140">
            <v>224231395</v>
          </cell>
          <cell r="D140" t="str">
            <v>Euro</v>
          </cell>
          <cell r="E140"/>
          <cell r="F140">
            <v>1.0484020000000001</v>
          </cell>
          <cell r="H140">
            <v>2.4327519999999998</v>
          </cell>
          <cell r="J140">
            <v>10.280533999999999</v>
          </cell>
          <cell r="L140">
            <v>5.0930429999999998</v>
          </cell>
          <cell r="N140">
            <v>7.504359</v>
          </cell>
          <cell r="O140">
            <v>6.5499700000000001</v>
          </cell>
          <cell r="P140">
            <v>-7.0310350000000001</v>
          </cell>
          <cell r="R140">
            <v>5.0083070000000003</v>
          </cell>
          <cell r="T140">
            <v>4.7011240000000001</v>
          </cell>
          <cell r="V140">
            <v>3.7615669999999999</v>
          </cell>
        </row>
        <row r="141">
          <cell r="A141" t="str">
            <v>Capital Group Glob Alloc (LUX) B</v>
          </cell>
          <cell r="C141">
            <v>1428175447</v>
          </cell>
          <cell r="D141" t="str">
            <v>Euro</v>
          </cell>
          <cell r="E141"/>
          <cell r="F141">
            <v>0.196464</v>
          </cell>
          <cell r="H141">
            <v>-0.63322000000000001</v>
          </cell>
          <cell r="J141">
            <v>5.1004639999999997</v>
          </cell>
          <cell r="L141">
            <v>-4.6728969999999999</v>
          </cell>
          <cell r="N141">
            <v>2</v>
          </cell>
          <cell r="O141">
            <v>11.224816000000001</v>
          </cell>
          <cell r="P141">
            <v>-13.695555000000001</v>
          </cell>
          <cell r="R141">
            <v>3.4423210000000002</v>
          </cell>
          <cell r="T141">
            <v>4.7838390000000004</v>
          </cell>
          <cell r="V141">
            <v>15.738242</v>
          </cell>
        </row>
        <row r="142">
          <cell r="A142" t="str">
            <v>Carmignac Pf Emerg Patrim A EUR Acc</v>
          </cell>
          <cell r="C142">
            <v>299372660</v>
          </cell>
          <cell r="D142" t="str">
            <v>Euro</v>
          </cell>
          <cell r="E142"/>
          <cell r="F142">
            <v>0.253807</v>
          </cell>
          <cell r="H142">
            <v>0.58711199999999997</v>
          </cell>
          <cell r="J142">
            <v>5.93757</v>
          </cell>
          <cell r="L142">
            <v>2.6788940000000001</v>
          </cell>
          <cell r="N142">
            <v>2.1992240000000001</v>
          </cell>
          <cell r="O142">
            <v>7.0432620000000004</v>
          </cell>
          <cell r="P142">
            <v>-7.4485830000000002</v>
          </cell>
          <cell r="R142">
            <v>5.5130759999999999</v>
          </cell>
          <cell r="T142">
            <v>2.4912269999999999</v>
          </cell>
          <cell r="V142">
            <v>1.883321</v>
          </cell>
        </row>
        <row r="143">
          <cell r="A143" t="str">
            <v>DWS Concept Kaldemorgen EUR LC</v>
          </cell>
          <cell r="C143">
            <v>14576550583</v>
          </cell>
          <cell r="D143" t="str">
            <v>Euro</v>
          </cell>
          <cell r="E143"/>
          <cell r="F143">
            <v>0.159909</v>
          </cell>
          <cell r="H143">
            <v>-0.39189000000000002</v>
          </cell>
          <cell r="J143">
            <v>4.5671359999999996</v>
          </cell>
          <cell r="L143">
            <v>1.0777479999999999</v>
          </cell>
          <cell r="N143">
            <v>1.899948</v>
          </cell>
          <cell r="O143">
            <v>6.3718209999999997</v>
          </cell>
          <cell r="P143">
            <v>-6.9683109999999999</v>
          </cell>
          <cell r="R143">
            <v>3.2394280000000002</v>
          </cell>
          <cell r="T143">
            <v>3.48861</v>
          </cell>
          <cell r="V143">
            <v>5.297974</v>
          </cell>
        </row>
        <row r="144">
          <cell r="A144" t="str">
            <v>First Eagle Amundi International AE-C</v>
          </cell>
          <cell r="C144">
            <v>6091725343</v>
          </cell>
          <cell r="D144" t="str">
            <v>Euro</v>
          </cell>
          <cell r="E144"/>
          <cell r="F144">
            <v>0.24115400000000001</v>
          </cell>
          <cell r="H144">
            <v>-1.399907</v>
          </cell>
          <cell r="J144">
            <v>7.254346</v>
          </cell>
          <cell r="L144">
            <v>-1.8236730000000001</v>
          </cell>
          <cell r="N144">
            <v>4.2984660000000003</v>
          </cell>
          <cell r="O144">
            <v>11.486363000000001</v>
          </cell>
          <cell r="P144">
            <v>-13.068579</v>
          </cell>
          <cell r="R144">
            <v>6.8832560000000003</v>
          </cell>
          <cell r="T144">
            <v>8.5306979999999992</v>
          </cell>
          <cell r="V144">
            <v>16.964822000000002</v>
          </cell>
        </row>
        <row r="145">
          <cell r="A145" t="str">
            <v>FvS Multiple Opportunities II ET</v>
          </cell>
          <cell r="C145">
            <v>10291752394</v>
          </cell>
          <cell r="D145" t="str">
            <v>Euro</v>
          </cell>
          <cell r="E145"/>
          <cell r="F145">
            <v>0.58657099999999995</v>
          </cell>
          <cell r="H145">
            <v>-1.838508</v>
          </cell>
          <cell r="J145">
            <v>2.865208</v>
          </cell>
          <cell r="L145">
            <v>-1.8318970000000001</v>
          </cell>
          <cell r="N145">
            <v>2.6478869999999999</v>
          </cell>
          <cell r="O145">
            <v>7.732075</v>
          </cell>
          <cell r="P145">
            <v>-9.9123490000000007</v>
          </cell>
          <cell r="R145">
            <v>3.7647870000000001</v>
          </cell>
          <cell r="T145">
            <v>2.9568620000000001</v>
          </cell>
          <cell r="V145">
            <v>8.912191</v>
          </cell>
        </row>
        <row r="146">
          <cell r="A146" t="str">
            <v>M&amp;G (Lux) Dynamic Allocation A EUR Acc</v>
          </cell>
          <cell r="C146">
            <v>1785785623</v>
          </cell>
          <cell r="D146" t="str">
            <v>Euro</v>
          </cell>
          <cell r="E146"/>
          <cell r="F146">
            <v>-0.206342</v>
          </cell>
          <cell r="H146">
            <v>0.31022899999999998</v>
          </cell>
          <cell r="J146">
            <v>6.0190169999999998</v>
          </cell>
          <cell r="L146">
            <v>4.9230479999999996</v>
          </cell>
          <cell r="N146">
            <v>4.1428940000000001</v>
          </cell>
          <cell r="O146">
            <v>7.7865339999999996</v>
          </cell>
          <cell r="P146">
            <v>-7.6718039999999998</v>
          </cell>
          <cell r="R146">
            <v>5.4237130000000002</v>
          </cell>
          <cell r="T146">
            <v>4.9601629999999997</v>
          </cell>
          <cell r="V146">
            <v>2.6085060000000002</v>
          </cell>
        </row>
        <row r="147">
          <cell r="A147" t="str">
            <v>MFS Meridian Prudent Capital A1 EUR</v>
          </cell>
          <cell r="C147">
            <v>2507271412</v>
          </cell>
          <cell r="D147" t="str">
            <v>Euro</v>
          </cell>
          <cell r="E147"/>
          <cell r="F147">
            <v>0.58823499999999995</v>
          </cell>
          <cell r="H147">
            <v>-1.8494900000000001</v>
          </cell>
          <cell r="J147">
            <v>5.5555560000000002</v>
          </cell>
          <cell r="L147">
            <v>1.316656</v>
          </cell>
          <cell r="N147">
            <v>7.472067</v>
          </cell>
          <cell r="O147">
            <v>9.8649679999999993</v>
          </cell>
          <cell r="P147">
            <v>-8.5893420000000003</v>
          </cell>
          <cell r="R147">
            <v>5.1955499999999999</v>
          </cell>
          <cell r="T147">
            <v>3.673854</v>
          </cell>
          <cell r="V147">
            <v>11.038015</v>
          </cell>
        </row>
        <row r="148">
          <cell r="A148" t="str">
            <v>R-co Valor C EUR</v>
          </cell>
          <cell r="C148">
            <v>7000726329</v>
          </cell>
          <cell r="D148" t="str">
            <v>Euro</v>
          </cell>
          <cell r="E148"/>
          <cell r="F148">
            <v>1.2673490000000001</v>
          </cell>
          <cell r="H148">
            <v>1.897907</v>
          </cell>
          <cell r="J148">
            <v>14.502361000000001</v>
          </cell>
          <cell r="L148">
            <v>3.5184839999999999</v>
          </cell>
          <cell r="N148">
            <v>10.984807</v>
          </cell>
          <cell r="O148">
            <v>13.374216000000001</v>
          </cell>
          <cell r="P148">
            <v>-15.581573000000001</v>
          </cell>
          <cell r="R148">
            <v>10.690353999999999</v>
          </cell>
          <cell r="T148">
            <v>9.6249160000000007</v>
          </cell>
          <cell r="V148">
            <v>16.708476000000001</v>
          </cell>
        </row>
        <row r="149">
          <cell r="A149" t="str">
            <v>Sextant Grand Large A</v>
          </cell>
          <cell r="C149">
            <v>499673177</v>
          </cell>
          <cell r="D149" t="str">
            <v>Euro</v>
          </cell>
          <cell r="E149"/>
          <cell r="F149">
            <v>0.17391999999999999</v>
          </cell>
          <cell r="H149">
            <v>-2.4795999999999999E-2</v>
          </cell>
          <cell r="J149">
            <v>5.0686239999999998</v>
          </cell>
          <cell r="L149">
            <v>0.37342799999999998</v>
          </cell>
          <cell r="N149">
            <v>2.3156469999999998</v>
          </cell>
          <cell r="O149">
            <v>4.8167210000000003</v>
          </cell>
          <cell r="P149">
            <v>-6.2753740000000002</v>
          </cell>
          <cell r="R149">
            <v>3.128619</v>
          </cell>
          <cell r="T149">
            <v>2.8234840000000001</v>
          </cell>
          <cell r="V149">
            <v>1.177543</v>
          </cell>
        </row>
        <row r="150">
          <cell r="A150" t="str">
            <v>Trojan (Ireland) I EUR Acc</v>
          </cell>
          <cell r="C150">
            <v>659246444</v>
          </cell>
          <cell r="D150" t="str">
            <v>Euro</v>
          </cell>
          <cell r="E150" t="str">
            <v>Fully Hedged</v>
          </cell>
          <cell r="F150">
            <v>0.76278900000000005</v>
          </cell>
          <cell r="H150">
            <v>-0.13148199999999999</v>
          </cell>
          <cell r="J150">
            <v>2.1518030000000001</v>
          </cell>
          <cell r="L150">
            <v>1.78392</v>
          </cell>
          <cell r="N150">
            <v>3.6061380000000001</v>
          </cell>
          <cell r="O150">
            <v>5.0197139999999996</v>
          </cell>
          <cell r="P150">
            <v>-3.544943</v>
          </cell>
          <cell r="R150">
            <v>1.532041</v>
          </cell>
          <cell r="T150">
            <v>2.1873</v>
          </cell>
          <cell r="V150">
            <v>4.2703680000000004</v>
          </cell>
        </row>
        <row r="151">
          <cell r="A151" t="str">
            <v>Benchmark 1: EAA Fund EUR Flexible Allocation - Global</v>
          </cell>
          <cell r="C151"/>
          <cell r="D151" t="str">
            <v>Euro</v>
          </cell>
          <cell r="E151"/>
          <cell r="F151">
            <v>0.30704599999999999</v>
          </cell>
          <cell r="H151">
            <v>0.19056500000000001</v>
          </cell>
          <cell r="J151">
            <v>8.1938139999999997</v>
          </cell>
          <cell r="L151">
            <v>1.106644</v>
          </cell>
          <cell r="N151">
            <v>3.849329</v>
          </cell>
          <cell r="O151">
            <v>5.0504170000000004</v>
          </cell>
          <cell r="P151">
            <v>-9.6801960000000005</v>
          </cell>
          <cell r="R151">
            <v>4.979565</v>
          </cell>
          <cell r="T151">
            <v>3.8995289999999998</v>
          </cell>
          <cell r="V151">
            <v>8.6468500000000006</v>
          </cell>
        </row>
        <row r="152">
          <cell r="A152"/>
          <cell r="C152"/>
          <cell r="D152"/>
          <cell r="E152"/>
          <cell r="F152"/>
          <cell r="H152"/>
          <cell r="J152"/>
          <cell r="L152"/>
          <cell r="N152"/>
          <cell r="O152"/>
          <cell r="P152"/>
          <cell r="R152"/>
          <cell r="T152"/>
          <cell r="V152"/>
        </row>
        <row r="153">
          <cell r="A153" t="str">
            <v>Renta Variable Monopaís</v>
          </cell>
          <cell r="C153"/>
          <cell r="D153"/>
          <cell r="E153"/>
          <cell r="F153"/>
          <cell r="H153"/>
          <cell r="J153"/>
          <cell r="L153"/>
          <cell r="N153"/>
          <cell r="O153"/>
          <cell r="P153"/>
          <cell r="R153"/>
          <cell r="T153"/>
          <cell r="V153"/>
        </row>
        <row r="154">
          <cell r="A154" t="str">
            <v>AXAWF Switzerland Eq A Cap EUR</v>
          </cell>
          <cell r="C154">
            <v>283716481</v>
          </cell>
          <cell r="D154" t="str">
            <v>Euro</v>
          </cell>
          <cell r="E154"/>
          <cell r="F154">
            <v>2.0732E-2</v>
          </cell>
          <cell r="H154">
            <v>-2.000813</v>
          </cell>
          <cell r="J154">
            <v>14.419542</v>
          </cell>
          <cell r="L154">
            <v>4.8234659999999998</v>
          </cell>
          <cell r="N154">
            <v>4.088457</v>
          </cell>
          <cell r="O154">
            <v>13.500183</v>
          </cell>
          <cell r="P154">
            <v>-15.863514</v>
          </cell>
          <cell r="R154">
            <v>5.8355240000000004</v>
          </cell>
          <cell r="T154">
            <v>6.6821840000000003</v>
          </cell>
          <cell r="V154">
            <v>4.2704959999999996</v>
          </cell>
        </row>
        <row r="155">
          <cell r="A155" t="str">
            <v>BGF United Kingdom A2 GBP</v>
          </cell>
          <cell r="C155">
            <v>202314336</v>
          </cell>
          <cell r="D155" t="str">
            <v>Euro</v>
          </cell>
          <cell r="E155"/>
          <cell r="F155">
            <v>-0.54551899999999998</v>
          </cell>
          <cell r="H155">
            <v>-2.5630709999999999</v>
          </cell>
          <cell r="J155">
            <v>12.047317</v>
          </cell>
          <cell r="L155">
            <v>-0.30575600000000003</v>
          </cell>
          <cell r="N155">
            <v>5.010529</v>
          </cell>
          <cell r="O155">
            <v>15.995385000000001</v>
          </cell>
          <cell r="P155">
            <v>-17.839293000000001</v>
          </cell>
          <cell r="R155">
            <v>9.2833710000000007</v>
          </cell>
          <cell r="T155">
            <v>6.0658339999999997</v>
          </cell>
          <cell r="V155">
            <v>15.521008</v>
          </cell>
        </row>
        <row r="156">
          <cell r="A156" t="str">
            <v>DWS Deutschland LC</v>
          </cell>
          <cell r="C156">
            <v>3636650247</v>
          </cell>
          <cell r="D156" t="str">
            <v>Euro</v>
          </cell>
          <cell r="E156"/>
          <cell r="F156">
            <v>-2.1433000000000001E-2</v>
          </cell>
          <cell r="H156">
            <v>-1.257976</v>
          </cell>
          <cell r="J156">
            <v>21.296434000000001</v>
          </cell>
          <cell r="L156">
            <v>18.252272000000001</v>
          </cell>
          <cell r="N156">
            <v>21.95787</v>
          </cell>
          <cell r="O156">
            <v>19.171510999999999</v>
          </cell>
          <cell r="P156">
            <v>-17.353967999999998</v>
          </cell>
          <cell r="R156">
            <v>17.931553999999998</v>
          </cell>
          <cell r="T156">
            <v>8.9225639999999995</v>
          </cell>
          <cell r="V156">
            <v>8.2056260000000005</v>
          </cell>
        </row>
        <row r="157">
          <cell r="A157" t="str">
            <v>Fidelity Iberia A-Acc-EUR</v>
          </cell>
          <cell r="C157">
            <v>239175102</v>
          </cell>
          <cell r="D157" t="str">
            <v>Euro</v>
          </cell>
          <cell r="E157"/>
          <cell r="F157">
            <v>1.5818430000000001</v>
          </cell>
          <cell r="H157">
            <v>0.47619</v>
          </cell>
          <cell r="J157">
            <v>22.420224000000001</v>
          </cell>
          <cell r="L157">
            <v>23.340292000000002</v>
          </cell>
          <cell r="N157">
            <v>26.185390999999999</v>
          </cell>
          <cell r="O157">
            <v>14.276052999999999</v>
          </cell>
          <cell r="P157">
            <v>-10.695781</v>
          </cell>
          <cell r="R157">
            <v>22.064225</v>
          </cell>
          <cell r="T157">
            <v>13.651773</v>
          </cell>
          <cell r="V157">
            <v>17.229561</v>
          </cell>
        </row>
        <row r="158">
          <cell r="A158" t="str">
            <v>Fidelity Italy A-Acc-EUR</v>
          </cell>
          <cell r="C158">
            <v>404598959</v>
          </cell>
          <cell r="D158" t="str">
            <v>Euro</v>
          </cell>
          <cell r="E158"/>
          <cell r="F158">
            <v>1.084746</v>
          </cell>
          <cell r="H158">
            <v>0.67521900000000001</v>
          </cell>
          <cell r="J158">
            <v>28.923476000000001</v>
          </cell>
          <cell r="L158">
            <v>23.734439999999999</v>
          </cell>
          <cell r="N158">
            <v>23.529412000000001</v>
          </cell>
          <cell r="O158">
            <v>18.270316000000001</v>
          </cell>
          <cell r="P158">
            <v>-17.304255000000001</v>
          </cell>
          <cell r="R158">
            <v>23.340903999999998</v>
          </cell>
          <cell r="T158">
            <v>17.705411999999999</v>
          </cell>
          <cell r="V158">
            <v>10.753660999999999</v>
          </cell>
        </row>
        <row r="159">
          <cell r="A159" t="str">
            <v>Nordea 1 - Nordic Equity BP EUR</v>
          </cell>
          <cell r="C159">
            <v>209737465</v>
          </cell>
          <cell r="D159" t="str">
            <v>Euro</v>
          </cell>
          <cell r="E159"/>
          <cell r="F159">
            <v>0.91430800000000001</v>
          </cell>
          <cell r="H159">
            <v>-1.8097179999999999</v>
          </cell>
          <cell r="J159">
            <v>13.372983</v>
          </cell>
          <cell r="L159">
            <v>7.0088359999999996</v>
          </cell>
          <cell r="N159">
            <v>0.28598200000000001</v>
          </cell>
          <cell r="O159">
            <v>15.285428</v>
          </cell>
          <cell r="P159">
            <v>-15.004816999999999</v>
          </cell>
          <cell r="R159">
            <v>5.4520239999999998</v>
          </cell>
          <cell r="T159">
            <v>8.2302520000000001</v>
          </cell>
          <cell r="V159">
            <v>1.3663240000000001</v>
          </cell>
        </row>
        <row r="160">
          <cell r="A160" t="str">
            <v>Magallanes Iberian Equity M FI</v>
          </cell>
          <cell r="C160">
            <v>161564402</v>
          </cell>
          <cell r="D160" t="str">
            <v>Euro</v>
          </cell>
          <cell r="E160"/>
          <cell r="F160">
            <v>1.7149730000000001</v>
          </cell>
          <cell r="H160">
            <v>1.669057</v>
          </cell>
          <cell r="J160">
            <v>22.517916</v>
          </cell>
          <cell r="L160">
            <v>27.176368</v>
          </cell>
          <cell r="N160">
            <v>32.419207</v>
          </cell>
          <cell r="O160">
            <v>11.840095</v>
          </cell>
          <cell r="P160">
            <v>-10.369858000000001</v>
          </cell>
          <cell r="R160">
            <v>20.427623000000001</v>
          </cell>
          <cell r="T160">
            <v>18.570378000000002</v>
          </cell>
          <cell r="V160">
            <v>18.388677000000001</v>
          </cell>
        </row>
        <row r="161">
          <cell r="A161" t="str">
            <v>Oddo BHF Avenir CR-EUR</v>
          </cell>
          <cell r="C161">
            <v>491833185</v>
          </cell>
          <cell r="D161" t="str">
            <v>Euro</v>
          </cell>
          <cell r="E161"/>
          <cell r="F161">
            <v>-0.30917499999999998</v>
          </cell>
          <cell r="H161">
            <v>0.892791</v>
          </cell>
          <cell r="J161">
            <v>16.231321999999999</v>
          </cell>
          <cell r="L161">
            <v>3.4278409999999999</v>
          </cell>
          <cell r="N161">
            <v>-5.2721119999999999</v>
          </cell>
          <cell r="O161">
            <v>14.78703</v>
          </cell>
          <cell r="P161">
            <v>-18.783598999999999</v>
          </cell>
          <cell r="R161">
            <v>3.2276760000000002</v>
          </cell>
          <cell r="T161">
            <v>3.6345610000000002</v>
          </cell>
          <cell r="V161">
            <v>-7.985913</v>
          </cell>
        </row>
        <row r="162">
          <cell r="A162" t="str">
            <v>Benchmark 1: EAA Fund Global Large-Cap Blend Equity</v>
          </cell>
          <cell r="C162"/>
          <cell r="D162" t="str">
            <v>US Dollar</v>
          </cell>
          <cell r="E162"/>
          <cell r="F162">
            <v>0.45356200000000002</v>
          </cell>
          <cell r="H162">
            <v>3.0242930000000001</v>
          </cell>
          <cell r="J162">
            <v>22.649502999999999</v>
          </cell>
          <cell r="L162">
            <v>10.665934</v>
          </cell>
          <cell r="N162">
            <v>12.245562</v>
          </cell>
          <cell r="O162">
            <v>10.169499999999999</v>
          </cell>
          <cell r="P162">
            <v>-14.468828999999999</v>
          </cell>
          <cell r="R162">
            <v>14.500857</v>
          </cell>
          <cell r="T162">
            <v>10.640116000000001</v>
          </cell>
          <cell r="V162">
            <v>19.568079000000001</v>
          </cell>
        </row>
        <row r="163">
          <cell r="A163"/>
          <cell r="C163"/>
          <cell r="D163"/>
          <cell r="E163"/>
          <cell r="F163"/>
          <cell r="H163"/>
          <cell r="J163"/>
          <cell r="L163"/>
          <cell r="N163"/>
          <cell r="O163"/>
          <cell r="P163"/>
          <cell r="R163"/>
          <cell r="T163"/>
          <cell r="V163"/>
        </row>
        <row r="164">
          <cell r="A164" t="str">
            <v>Renta Variable Euro</v>
          </cell>
          <cell r="C164"/>
          <cell r="D164"/>
          <cell r="E164"/>
          <cell r="F164"/>
          <cell r="H164"/>
          <cell r="J164"/>
          <cell r="L164"/>
          <cell r="N164"/>
          <cell r="O164"/>
          <cell r="P164"/>
          <cell r="R164"/>
          <cell r="T164"/>
          <cell r="V164"/>
        </row>
        <row r="165">
          <cell r="A165" t="str">
            <v>Janus Henderson Hrzn Euroland A2 EUR</v>
          </cell>
          <cell r="C165">
            <v>850380400</v>
          </cell>
          <cell r="D165" t="str">
            <v>Euro</v>
          </cell>
          <cell r="E165"/>
          <cell r="F165">
            <v>-0.37667099999999998</v>
          </cell>
          <cell r="H165">
            <v>-0.72648000000000001</v>
          </cell>
          <cell r="J165">
            <v>20.325800000000001</v>
          </cell>
          <cell r="L165">
            <v>14.527169000000001</v>
          </cell>
          <cell r="N165">
            <v>12.530881000000001</v>
          </cell>
          <cell r="O165">
            <v>16.768284999999999</v>
          </cell>
          <cell r="P165">
            <v>-15.074310000000001</v>
          </cell>
          <cell r="R165">
            <v>16.913777</v>
          </cell>
          <cell r="T165">
            <v>12.051562000000001</v>
          </cell>
          <cell r="V165">
            <v>9.0978390000000005</v>
          </cell>
        </row>
        <row r="166">
          <cell r="A166" t="str">
            <v>Benchmark 1: MSCI Euro NR EUR</v>
          </cell>
          <cell r="C166"/>
          <cell r="D166" t="str">
            <v>Euro</v>
          </cell>
          <cell r="E166"/>
          <cell r="F166">
            <v>0.6532</v>
          </cell>
          <cell r="H166">
            <v>-1.2261919999999999</v>
          </cell>
          <cell r="J166">
            <v>17.121825999999999</v>
          </cell>
          <cell r="L166">
            <v>12.006302</v>
          </cell>
          <cell r="N166">
            <v>10.263128</v>
          </cell>
          <cell r="O166">
            <v>16.325247999999998</v>
          </cell>
          <cell r="P166">
            <v>-15.747175</v>
          </cell>
          <cell r="R166">
            <v>16.468548999999999</v>
          </cell>
          <cell r="T166">
            <v>11.939076999999999</v>
          </cell>
          <cell r="V166">
            <v>8.9584689999999991</v>
          </cell>
        </row>
        <row r="167">
          <cell r="A167"/>
          <cell r="C167"/>
          <cell r="D167"/>
          <cell r="E167"/>
          <cell r="F167"/>
          <cell r="H167"/>
          <cell r="J167"/>
          <cell r="L167"/>
          <cell r="N167"/>
          <cell r="O167"/>
          <cell r="P167"/>
          <cell r="R167"/>
          <cell r="T167"/>
          <cell r="V167"/>
        </row>
        <row r="168">
          <cell r="A168" t="str">
            <v>Renta Variable Europa</v>
          </cell>
          <cell r="C168"/>
          <cell r="D168"/>
          <cell r="E168"/>
          <cell r="F168"/>
          <cell r="H168"/>
          <cell r="J168"/>
          <cell r="L168"/>
          <cell r="N168"/>
          <cell r="O168"/>
          <cell r="P168"/>
          <cell r="R168"/>
          <cell r="T168"/>
          <cell r="V168"/>
        </row>
        <row r="169">
          <cell r="A169" t="str">
            <v>BGF European Value A2</v>
          </cell>
          <cell r="C169">
            <v>1316263289</v>
          </cell>
          <cell r="D169" t="str">
            <v>Euro</v>
          </cell>
          <cell r="E169"/>
          <cell r="F169">
            <v>-6.1311999999999998E-2</v>
          </cell>
          <cell r="H169">
            <v>-2.0600860000000001</v>
          </cell>
          <cell r="J169">
            <v>17.097701000000001</v>
          </cell>
          <cell r="L169">
            <v>10.90591</v>
          </cell>
          <cell r="N169">
            <v>13.815461000000001</v>
          </cell>
          <cell r="O169">
            <v>16.467541000000001</v>
          </cell>
          <cell r="P169">
            <v>-15.32802</v>
          </cell>
          <cell r="R169">
            <v>14.794047000000001</v>
          </cell>
          <cell r="T169">
            <v>13.306889</v>
          </cell>
          <cell r="V169">
            <v>12.057518999999999</v>
          </cell>
        </row>
        <row r="170">
          <cell r="A170" t="str">
            <v>BSF European Opps Extension A2 EUR</v>
          </cell>
          <cell r="C170">
            <v>570668040</v>
          </cell>
          <cell r="D170" t="str">
            <v>Euro</v>
          </cell>
          <cell r="E170"/>
          <cell r="F170">
            <v>0.206451</v>
          </cell>
          <cell r="H170">
            <v>-2.547539</v>
          </cell>
          <cell r="J170">
            <v>20.149239999999999</v>
          </cell>
          <cell r="L170">
            <v>4.8116789999999998</v>
          </cell>
          <cell r="N170">
            <v>0.64006300000000005</v>
          </cell>
          <cell r="O170">
            <v>18.372968</v>
          </cell>
          <cell r="P170">
            <v>-19.290904999999999</v>
          </cell>
          <cell r="R170">
            <v>9.8034929999999996</v>
          </cell>
          <cell r="T170">
            <v>10.942781999999999</v>
          </cell>
          <cell r="V170">
            <v>6.2531090000000003</v>
          </cell>
        </row>
        <row r="171">
          <cell r="A171" t="str">
            <v>Comgest Growth Europe EUR R Acc</v>
          </cell>
          <cell r="C171">
            <v>4374906864</v>
          </cell>
          <cell r="D171" t="str">
            <v>Euro</v>
          </cell>
          <cell r="E171"/>
          <cell r="F171">
            <v>0.51007400000000003</v>
          </cell>
          <cell r="H171">
            <v>-3.2170920000000001</v>
          </cell>
          <cell r="J171">
            <v>11.014085</v>
          </cell>
          <cell r="L171">
            <v>-2.3538160000000001</v>
          </cell>
          <cell r="N171">
            <v>-9.3189139999999995</v>
          </cell>
          <cell r="O171">
            <v>16.423582</v>
          </cell>
          <cell r="P171">
            <v>-19.318182</v>
          </cell>
          <cell r="R171">
            <v>5.7218330000000002</v>
          </cell>
          <cell r="T171">
            <v>6.5339830000000001</v>
          </cell>
          <cell r="V171">
            <v>-4.9520000000000002E-2</v>
          </cell>
        </row>
        <row r="172">
          <cell r="A172" t="str">
            <v>Eleva European Selection A2 EUR acc</v>
          </cell>
          <cell r="C172">
            <v>7443275280</v>
          </cell>
          <cell r="D172" t="str">
            <v>Euro</v>
          </cell>
          <cell r="E172"/>
          <cell r="F172">
            <v>0.28340500000000002</v>
          </cell>
          <cell r="H172">
            <v>-1.3729739999999999</v>
          </cell>
          <cell r="J172">
            <v>18.184066999999999</v>
          </cell>
          <cell r="L172">
            <v>6.5997209999999997</v>
          </cell>
          <cell r="N172">
            <v>6.8202150000000001</v>
          </cell>
          <cell r="O172">
            <v>15.160396</v>
          </cell>
          <cell r="P172">
            <v>-17.383732999999999</v>
          </cell>
          <cell r="R172">
            <v>12.542156</v>
          </cell>
          <cell r="T172">
            <v>11.342798</v>
          </cell>
          <cell r="V172">
            <v>11.363077000000001</v>
          </cell>
        </row>
        <row r="173">
          <cell r="A173" t="str">
            <v>Invesco Pan European Equity A EUR Acc</v>
          </cell>
          <cell r="C173">
            <v>997899586</v>
          </cell>
          <cell r="D173" t="str">
            <v>Euro</v>
          </cell>
          <cell r="E173"/>
          <cell r="F173">
            <v>3.5111999999999997E-2</v>
          </cell>
          <cell r="H173">
            <v>-1.2820510000000001</v>
          </cell>
          <cell r="J173">
            <v>18.166736</v>
          </cell>
          <cell r="L173">
            <v>10.340821</v>
          </cell>
          <cell r="N173">
            <v>4.2062910000000002</v>
          </cell>
          <cell r="O173">
            <v>17.730848000000002</v>
          </cell>
          <cell r="P173">
            <v>-17.191282999999999</v>
          </cell>
          <cell r="R173">
            <v>11.000273999999999</v>
          </cell>
          <cell r="T173">
            <v>11.143205</v>
          </cell>
          <cell r="V173">
            <v>-1.8623970000000001</v>
          </cell>
        </row>
        <row r="174">
          <cell r="A174" t="str">
            <v>JPM Europe Equity Plus D perf (acc) EUR</v>
          </cell>
          <cell r="C174">
            <v>3127573336</v>
          </cell>
          <cell r="D174" t="str">
            <v>Euro</v>
          </cell>
          <cell r="E174"/>
          <cell r="F174">
            <v>0.22701499999999999</v>
          </cell>
          <cell r="H174">
            <v>-2.2869790000000001</v>
          </cell>
          <cell r="J174">
            <v>18.048127999999998</v>
          </cell>
          <cell r="L174">
            <v>13.544791999999999</v>
          </cell>
          <cell r="N174">
            <v>14.378238</v>
          </cell>
          <cell r="O174">
            <v>15.464904000000001</v>
          </cell>
          <cell r="P174">
            <v>-14.783607999999999</v>
          </cell>
          <cell r="R174">
            <v>16.158299</v>
          </cell>
          <cell r="T174">
            <v>13.475832</v>
          </cell>
          <cell r="V174">
            <v>16.591709000000002</v>
          </cell>
        </row>
        <row r="175">
          <cell r="A175" t="str">
            <v>Magallanes European Equity M FI</v>
          </cell>
          <cell r="C175">
            <v>1135100502</v>
          </cell>
          <cell r="D175" t="str">
            <v>Euro</v>
          </cell>
          <cell r="E175"/>
          <cell r="F175">
            <v>1.6227309999999999</v>
          </cell>
          <cell r="H175">
            <v>0.51924599999999999</v>
          </cell>
          <cell r="J175">
            <v>22.618480999999999</v>
          </cell>
          <cell r="L175">
            <v>12.998943000000001</v>
          </cell>
          <cell r="N175">
            <v>5.6421780000000004</v>
          </cell>
          <cell r="O175">
            <v>18.824597000000001</v>
          </cell>
          <cell r="P175">
            <v>-18.701657000000001</v>
          </cell>
          <cell r="R175">
            <v>14.185423999999999</v>
          </cell>
          <cell r="T175">
            <v>16.174534000000001</v>
          </cell>
          <cell r="V175">
            <v>-1.9192560000000001</v>
          </cell>
        </row>
        <row r="176">
          <cell r="A176" t="str">
            <v>Ostrum Europe MinVol R/A EUR</v>
          </cell>
          <cell r="C176">
            <v>256323276</v>
          </cell>
          <cell r="D176" t="str">
            <v>Euro</v>
          </cell>
          <cell r="E176"/>
          <cell r="F176">
            <v>0.279414</v>
          </cell>
          <cell r="H176">
            <v>-2.4280520000000001</v>
          </cell>
          <cell r="J176">
            <v>11.840984000000001</v>
          </cell>
          <cell r="L176">
            <v>8.9623179999999998</v>
          </cell>
          <cell r="N176">
            <v>9.6241409999999998</v>
          </cell>
          <cell r="O176">
            <v>11.090816</v>
          </cell>
          <cell r="P176">
            <v>-9.7649419999999996</v>
          </cell>
          <cell r="R176">
            <v>6.5856519999999996</v>
          </cell>
          <cell r="T176">
            <v>6.3168959999999998</v>
          </cell>
          <cell r="V176">
            <v>8.2115589999999994</v>
          </cell>
        </row>
        <row r="177">
          <cell r="A177" t="str">
            <v>Benchmark 1: MSCI Europe NR EUR</v>
          </cell>
          <cell r="C177"/>
          <cell r="D177" t="str">
            <v>Euro</v>
          </cell>
          <cell r="E177"/>
          <cell r="F177">
            <v>0.44708399999999998</v>
          </cell>
          <cell r="H177">
            <v>-1.8770910000000001</v>
          </cell>
          <cell r="J177">
            <v>15.852796</v>
          </cell>
          <cell r="L177">
            <v>9.0319199999999995</v>
          </cell>
          <cell r="N177">
            <v>7.5394160000000001</v>
          </cell>
          <cell r="O177">
            <v>14.438931999999999</v>
          </cell>
          <cell r="P177">
            <v>-16.295041000000001</v>
          </cell>
          <cell r="R177">
            <v>12.194525000000001</v>
          </cell>
          <cell r="T177">
            <v>10.973718</v>
          </cell>
          <cell r="V177">
            <v>8.5864399999999996</v>
          </cell>
        </row>
        <row r="178">
          <cell r="A178"/>
          <cell r="C178"/>
          <cell r="D178"/>
          <cell r="E178"/>
          <cell r="F178"/>
          <cell r="H178"/>
          <cell r="J178"/>
          <cell r="L178"/>
          <cell r="N178"/>
          <cell r="O178"/>
          <cell r="P178"/>
          <cell r="R178"/>
          <cell r="T178"/>
          <cell r="V178"/>
        </row>
        <row r="179">
          <cell r="A179" t="str">
            <v>Renta Variable Europa Small Caps</v>
          </cell>
          <cell r="C179"/>
          <cell r="D179"/>
          <cell r="E179"/>
          <cell r="F179"/>
          <cell r="H179"/>
          <cell r="J179"/>
          <cell r="L179"/>
          <cell r="N179"/>
          <cell r="O179"/>
          <cell r="P179"/>
          <cell r="R179"/>
          <cell r="T179"/>
          <cell r="V179"/>
        </row>
        <row r="180">
          <cell r="A180" t="str">
            <v>Bellevue (Lux) Bellevue Entrpr Eurp Sm B</v>
          </cell>
          <cell r="C180">
            <v>141844185</v>
          </cell>
          <cell r="D180" t="str">
            <v>Euro</v>
          </cell>
          <cell r="E180"/>
          <cell r="F180">
            <v>1.1148450000000001</v>
          </cell>
          <cell r="H180">
            <v>2.3605939999999999</v>
          </cell>
          <cell r="J180">
            <v>25.614916000000001</v>
          </cell>
          <cell r="L180">
            <v>19.574148000000001</v>
          </cell>
          <cell r="N180">
            <v>8.4345859999999995</v>
          </cell>
          <cell r="O180">
            <v>15.564142</v>
          </cell>
          <cell r="P180">
            <v>-15.243378</v>
          </cell>
          <cell r="R180">
            <v>12.728005</v>
          </cell>
          <cell r="T180">
            <v>8.8859410000000008</v>
          </cell>
          <cell r="V180">
            <v>2.8017059999999998</v>
          </cell>
        </row>
        <row r="181">
          <cell r="A181" t="str">
            <v>Echiquier Agenor SRI Mid Cap Europe A</v>
          </cell>
          <cell r="C181">
            <v>1495508802</v>
          </cell>
          <cell r="D181" t="str">
            <v>Euro</v>
          </cell>
          <cell r="E181"/>
          <cell r="F181">
            <v>9.2090000000000005E-2</v>
          </cell>
          <cell r="H181">
            <v>-1.2739290000000001</v>
          </cell>
          <cell r="J181">
            <v>17.315632000000001</v>
          </cell>
          <cell r="L181">
            <v>4.3340529999999999</v>
          </cell>
          <cell r="N181">
            <v>0.44358199999999998</v>
          </cell>
          <cell r="O181">
            <v>15.14687</v>
          </cell>
          <cell r="P181">
            <v>-17.694220999999999</v>
          </cell>
          <cell r="R181">
            <v>2.7005569999999999</v>
          </cell>
          <cell r="T181">
            <v>0.66596299999999997</v>
          </cell>
          <cell r="V181">
            <v>0.86412100000000003</v>
          </cell>
        </row>
        <row r="182">
          <cell r="A182" t="str">
            <v>Groupama Avenir Euro NC</v>
          </cell>
          <cell r="C182">
            <v>437973826</v>
          </cell>
          <cell r="D182" t="str">
            <v>Euro</v>
          </cell>
          <cell r="E182"/>
          <cell r="F182">
            <v>-0.118479</v>
          </cell>
          <cell r="H182">
            <v>1.1126309999999999</v>
          </cell>
          <cell r="J182">
            <v>23.468115999999998</v>
          </cell>
          <cell r="L182">
            <v>8.908398</v>
          </cell>
          <cell r="N182">
            <v>0.53180700000000003</v>
          </cell>
          <cell r="O182">
            <v>18.472835</v>
          </cell>
          <cell r="P182">
            <v>-19.769988999999999</v>
          </cell>
          <cell r="R182">
            <v>3.0276339999999999</v>
          </cell>
          <cell r="T182">
            <v>2.5304820000000001</v>
          </cell>
          <cell r="V182">
            <v>-6.3001569999999996</v>
          </cell>
        </row>
        <row r="183">
          <cell r="A183" t="str">
            <v>Lonvia Mid-Cap Europe Retail</v>
          </cell>
          <cell r="C183">
            <v>103158898</v>
          </cell>
          <cell r="D183" t="str">
            <v>Euro</v>
          </cell>
          <cell r="E183"/>
          <cell r="F183">
            <v>-0.29345900000000003</v>
          </cell>
          <cell r="H183">
            <v>-0.839476</v>
          </cell>
          <cell r="J183">
            <v>23.218333000000001</v>
          </cell>
          <cell r="L183">
            <v>3.5391439999999998</v>
          </cell>
          <cell r="N183">
            <v>0.86460700000000001</v>
          </cell>
          <cell r="O183">
            <v>19.395178999999999</v>
          </cell>
          <cell r="P183">
            <v>-21.862497999999999</v>
          </cell>
          <cell r="R183">
            <v>0.64024499999999995</v>
          </cell>
          <cell r="T183"/>
          <cell r="V183">
            <v>-2.4707729999999999</v>
          </cell>
        </row>
        <row r="184">
          <cell r="A184" t="str">
            <v>Alken Small Cap Europe A</v>
          </cell>
          <cell r="C184">
            <v>507654465</v>
          </cell>
          <cell r="D184" t="str">
            <v>Euro</v>
          </cell>
          <cell r="E184"/>
          <cell r="F184">
            <v>-0.49831399999999998</v>
          </cell>
          <cell r="H184">
            <v>1.8396440000000001</v>
          </cell>
          <cell r="J184">
            <v>33.086908000000001</v>
          </cell>
          <cell r="L184">
            <v>42.599637999999999</v>
          </cell>
          <cell r="N184">
            <v>47.631807999999999</v>
          </cell>
          <cell r="O184">
            <v>17.72795</v>
          </cell>
          <cell r="P184">
            <v>-12.962635000000001</v>
          </cell>
          <cell r="R184">
            <v>25.524253999999999</v>
          </cell>
          <cell r="T184">
            <v>26.419924999999999</v>
          </cell>
          <cell r="V184">
            <v>13.507963999999999</v>
          </cell>
        </row>
        <row r="185">
          <cell r="A185" t="str">
            <v>Sextant PME A</v>
          </cell>
          <cell r="C185">
            <v>379258209</v>
          </cell>
          <cell r="D185" t="str">
            <v>Euro</v>
          </cell>
          <cell r="E185"/>
          <cell r="F185">
            <v>0.22451699999999999</v>
          </cell>
          <cell r="H185">
            <v>0.77099399999999996</v>
          </cell>
          <cell r="J185">
            <v>18.640879999999999</v>
          </cell>
          <cell r="L185">
            <v>12.065503</v>
          </cell>
          <cell r="N185">
            <v>4.8985940000000001</v>
          </cell>
          <cell r="O185">
            <v>13.615403000000001</v>
          </cell>
          <cell r="P185">
            <v>-12.085495999999999</v>
          </cell>
          <cell r="R185">
            <v>6.2790340000000002</v>
          </cell>
          <cell r="T185">
            <v>9.3331160000000004</v>
          </cell>
          <cell r="V185">
            <v>-4.4434550000000002</v>
          </cell>
        </row>
        <row r="186">
          <cell r="A186" t="str">
            <v>Benchmark 1: MSCI Europe Small Cap NR EUR</v>
          </cell>
          <cell r="C186"/>
          <cell r="D186" t="str">
            <v>Euro</v>
          </cell>
          <cell r="E186"/>
          <cell r="F186">
            <v>7.2216000000000002E-2</v>
          </cell>
          <cell r="H186">
            <v>0.18460299999999999</v>
          </cell>
          <cell r="J186">
            <v>23.072745000000001</v>
          </cell>
          <cell r="L186">
            <v>11.541795</v>
          </cell>
          <cell r="N186">
            <v>9.6756740000000008</v>
          </cell>
          <cell r="O186">
            <v>15.63077</v>
          </cell>
          <cell r="P186">
            <v>-15.267398</v>
          </cell>
          <cell r="R186">
            <v>9.3605099999999997</v>
          </cell>
          <cell r="T186">
            <v>9.0071390000000005</v>
          </cell>
          <cell r="V186">
            <v>5.6547999999999998</v>
          </cell>
        </row>
        <row r="187">
          <cell r="A187"/>
          <cell r="C187"/>
          <cell r="D187"/>
          <cell r="E187"/>
          <cell r="F187"/>
          <cell r="H187"/>
          <cell r="J187"/>
          <cell r="L187"/>
          <cell r="N187"/>
          <cell r="O187"/>
          <cell r="P187"/>
          <cell r="R187"/>
          <cell r="T187"/>
          <cell r="V187"/>
        </row>
        <row r="188">
          <cell r="A188" t="str">
            <v>RV EEUU</v>
          </cell>
          <cell r="C188"/>
          <cell r="D188"/>
          <cell r="E188"/>
          <cell r="F188"/>
          <cell r="H188"/>
          <cell r="J188"/>
          <cell r="L188"/>
          <cell r="N188"/>
          <cell r="O188"/>
          <cell r="P188"/>
          <cell r="R188"/>
          <cell r="T188"/>
          <cell r="V188"/>
        </row>
        <row r="189">
          <cell r="A189" t="str">
            <v>AB Select US Equity A EUR H</v>
          </cell>
          <cell r="C189">
            <v>4950951619</v>
          </cell>
          <cell r="D189" t="str">
            <v>Euro</v>
          </cell>
          <cell r="E189" t="str">
            <v>Fully Hedged</v>
          </cell>
          <cell r="F189">
            <v>0.30804199999999998</v>
          </cell>
          <cell r="H189">
            <v>3.843572</v>
          </cell>
          <cell r="J189">
            <v>21.361318000000001</v>
          </cell>
          <cell r="L189">
            <v>6.9674969999999998</v>
          </cell>
          <cell r="N189">
            <v>12.042738</v>
          </cell>
          <cell r="O189">
            <v>18.245345</v>
          </cell>
          <cell r="P189">
            <v>-17.545007999999999</v>
          </cell>
          <cell r="R189">
            <v>14.197882999999999</v>
          </cell>
          <cell r="T189">
            <v>13.355581000000001</v>
          </cell>
          <cell r="V189">
            <v>22.464504000000002</v>
          </cell>
        </row>
        <row r="190">
          <cell r="A190" t="str">
            <v>Amundi Fds US Eq Fundm Gr A EUR H C</v>
          </cell>
          <cell r="C190">
            <v>3115763558</v>
          </cell>
          <cell r="D190" t="str">
            <v>Euro</v>
          </cell>
          <cell r="E190" t="str">
            <v>Fully Hedged</v>
          </cell>
          <cell r="F190">
            <v>0.69864000000000004</v>
          </cell>
          <cell r="H190">
            <v>3.578538</v>
          </cell>
          <cell r="J190">
            <v>25.173102</v>
          </cell>
          <cell r="L190">
            <v>6.3038819999999998</v>
          </cell>
          <cell r="N190">
            <v>4.6969329999999996</v>
          </cell>
          <cell r="O190">
            <v>20.615946000000001</v>
          </cell>
          <cell r="P190">
            <v>-20.893194999999999</v>
          </cell>
          <cell r="R190">
            <v>15.744043</v>
          </cell>
          <cell r="T190">
            <v>11.396001999999999</v>
          </cell>
          <cell r="V190">
            <v>14.550732999999999</v>
          </cell>
        </row>
        <row r="191">
          <cell r="A191" t="str">
            <v>Brandes US Value A Euro</v>
          </cell>
          <cell r="C191">
            <v>1468728855</v>
          </cell>
          <cell r="D191" t="str">
            <v>Euro</v>
          </cell>
          <cell r="E191"/>
          <cell r="F191">
            <v>1.6666669999999999</v>
          </cell>
          <cell r="H191">
            <v>0.98292800000000002</v>
          </cell>
          <cell r="J191">
            <v>7.341215</v>
          </cell>
          <cell r="L191">
            <v>-5.9730249999999998</v>
          </cell>
          <cell r="N191">
            <v>4.9180330000000003</v>
          </cell>
          <cell r="O191">
            <v>19.131957</v>
          </cell>
          <cell r="P191">
            <v>-18.272955</v>
          </cell>
          <cell r="R191">
            <v>7.527495</v>
          </cell>
          <cell r="T191">
            <v>14.383905</v>
          </cell>
          <cell r="V191">
            <v>21.545677000000001</v>
          </cell>
        </row>
        <row r="192">
          <cell r="A192" t="str">
            <v>Brown Advisory US Sust Gr EUR A Acc Hdg</v>
          </cell>
          <cell r="C192">
            <v>3756806231</v>
          </cell>
          <cell r="D192" t="str">
            <v>Euro</v>
          </cell>
          <cell r="E192" t="str">
            <v>Fully Hedged</v>
          </cell>
          <cell r="F192">
            <v>0.543848</v>
          </cell>
          <cell r="H192">
            <v>3.4265729999999999</v>
          </cell>
          <cell r="J192">
            <v>29.623138000000001</v>
          </cell>
          <cell r="L192">
            <v>4.3754410000000004</v>
          </cell>
          <cell r="N192">
            <v>6.9414319999999998</v>
          </cell>
          <cell r="O192">
            <v>24.216629000000001</v>
          </cell>
          <cell r="P192">
            <v>-25.315615000000001</v>
          </cell>
          <cell r="R192">
            <v>14.00736</v>
          </cell>
          <cell r="T192"/>
          <cell r="V192">
            <v>17.107441000000001</v>
          </cell>
        </row>
        <row r="193">
          <cell r="A193" t="str">
            <v>Brown Advisory US Equity Growth € A Hdg</v>
          </cell>
          <cell r="C193">
            <v>470526383</v>
          </cell>
          <cell r="D193" t="str">
            <v>Euro</v>
          </cell>
          <cell r="E193" t="str">
            <v>Fully Hedged</v>
          </cell>
          <cell r="F193">
            <v>0.19375200000000001</v>
          </cell>
          <cell r="H193">
            <v>2.6041669999999999</v>
          </cell>
          <cell r="J193">
            <v>26.668707999999999</v>
          </cell>
          <cell r="L193">
            <v>6.2130939999999999</v>
          </cell>
          <cell r="N193">
            <v>9.3287530000000007</v>
          </cell>
          <cell r="O193">
            <v>21.552917999999998</v>
          </cell>
          <cell r="P193">
            <v>-22.358899999999998</v>
          </cell>
          <cell r="R193">
            <v>12.094046000000001</v>
          </cell>
          <cell r="T193">
            <v>5.9967790000000001</v>
          </cell>
          <cell r="V193">
            <v>13.855594</v>
          </cell>
        </row>
        <row r="194">
          <cell r="A194" t="str">
            <v>Findlay Park American A EUR Acc</v>
          </cell>
          <cell r="C194">
            <v>8874447456</v>
          </cell>
          <cell r="D194" t="str">
            <v>Euro</v>
          </cell>
          <cell r="E194"/>
          <cell r="F194">
            <v>0.42580000000000001</v>
          </cell>
          <cell r="H194">
            <v>-1.5308489999999999</v>
          </cell>
          <cell r="J194">
            <v>8.0329119999999996</v>
          </cell>
          <cell r="L194">
            <v>-8.3675080000000008</v>
          </cell>
          <cell r="N194">
            <v>-2.4285600000000001</v>
          </cell>
          <cell r="O194">
            <v>18.357541999999999</v>
          </cell>
          <cell r="P194">
            <v>-21.031908000000001</v>
          </cell>
          <cell r="R194"/>
          <cell r="T194"/>
          <cell r="V194">
            <v>17.539121000000002</v>
          </cell>
        </row>
        <row r="195">
          <cell r="A195" t="str">
            <v>FTGF CB US Lg Cp Gr A EURH Acc</v>
          </cell>
          <cell r="C195">
            <v>1655705469</v>
          </cell>
          <cell r="D195" t="str">
            <v>Euro</v>
          </cell>
          <cell r="E195" t="str">
            <v>Fully Hedged</v>
          </cell>
          <cell r="F195">
            <v>-0.11452900000000001</v>
          </cell>
          <cell r="H195">
            <v>2.38822</v>
          </cell>
          <cell r="J195">
            <v>24.719100999999998</v>
          </cell>
          <cell r="L195">
            <v>3.9609019999999999</v>
          </cell>
          <cell r="N195">
            <v>8.4870459999999994</v>
          </cell>
          <cell r="O195">
            <v>22.281482</v>
          </cell>
          <cell r="P195">
            <v>-21.503872000000001</v>
          </cell>
          <cell r="R195">
            <v>18.440092</v>
          </cell>
          <cell r="T195">
            <v>10.338412</v>
          </cell>
          <cell r="V195">
            <v>23.582663</v>
          </cell>
        </row>
        <row r="196">
          <cell r="A196" t="str">
            <v>Neuberger Berman US Lrg Cp Val EURAAcc</v>
          </cell>
          <cell r="C196">
            <v>753250022</v>
          </cell>
          <cell r="D196" t="str">
            <v>Euro</v>
          </cell>
          <cell r="E196" t="str">
            <v>Fully Hedged</v>
          </cell>
          <cell r="F196">
            <v>1.1216569999999999</v>
          </cell>
          <cell r="H196">
            <v>3.4421889999999999</v>
          </cell>
          <cell r="J196">
            <v>14.565004999999999</v>
          </cell>
          <cell r="L196">
            <v>6.1594199999999999</v>
          </cell>
          <cell r="N196">
            <v>8.1180810000000001</v>
          </cell>
          <cell r="O196">
            <v>14.212929000000001</v>
          </cell>
          <cell r="P196">
            <v>-14.755481</v>
          </cell>
          <cell r="R196"/>
          <cell r="T196"/>
          <cell r="V196">
            <v>7.7073150000000004</v>
          </cell>
        </row>
        <row r="197">
          <cell r="A197" t="str">
            <v>Ossiam Shiller Bcly CAPE® US R/A H-EUR</v>
          </cell>
          <cell r="C197">
            <v>4370310</v>
          </cell>
          <cell r="D197" t="str">
            <v>Euro</v>
          </cell>
          <cell r="E197" t="str">
            <v>Fully Hedged</v>
          </cell>
          <cell r="F197">
            <v>0.74545499999999998</v>
          </cell>
          <cell r="H197">
            <v>2.4309090000000002</v>
          </cell>
          <cell r="J197">
            <v>11.724971999999999</v>
          </cell>
          <cell r="L197">
            <v>3.1171489999999999</v>
          </cell>
          <cell r="N197">
            <v>8.7643540000000009</v>
          </cell>
          <cell r="O197">
            <v>15.806843000000001</v>
          </cell>
          <cell r="P197">
            <v>-14.266889000000001</v>
          </cell>
          <cell r="R197"/>
          <cell r="T197"/>
          <cell r="V197"/>
        </row>
        <row r="198">
          <cell r="A198" t="str">
            <v>Robeco BP US Premium Equities DH €</v>
          </cell>
          <cell r="C198">
            <v>5015050745</v>
          </cell>
          <cell r="D198" t="str">
            <v>Euro</v>
          </cell>
          <cell r="E198" t="str">
            <v>Fully Hedged</v>
          </cell>
          <cell r="F198">
            <v>0.88866599999999996</v>
          </cell>
          <cell r="H198">
            <v>3.5546530000000001</v>
          </cell>
          <cell r="J198">
            <v>16.723596000000001</v>
          </cell>
          <cell r="L198">
            <v>6.7874999999999996</v>
          </cell>
          <cell r="N198">
            <v>10.671374</v>
          </cell>
          <cell r="O198">
            <v>16.739481000000001</v>
          </cell>
          <cell r="P198">
            <v>-15.328659999999999</v>
          </cell>
          <cell r="R198">
            <v>8.7021979999999992</v>
          </cell>
          <cell r="T198">
            <v>11.903912999999999</v>
          </cell>
          <cell r="V198">
            <v>6.3229059999999997</v>
          </cell>
        </row>
        <row r="199">
          <cell r="A199" t="str">
            <v>T. Rowe Price US Blue Chip Eq An EUR</v>
          </cell>
          <cell r="C199">
            <v>825723274</v>
          </cell>
          <cell r="D199" t="str">
            <v>Euro</v>
          </cell>
          <cell r="E199" t="str">
            <v>Fully Hedged</v>
          </cell>
          <cell r="F199">
            <v>0.68459700000000001</v>
          </cell>
          <cell r="H199">
            <v>3.259779</v>
          </cell>
          <cell r="J199">
            <v>31.902626999999999</v>
          </cell>
          <cell r="L199">
            <v>5.4275469999999997</v>
          </cell>
          <cell r="N199">
            <v>12.821918</v>
          </cell>
          <cell r="O199">
            <v>23.818597</v>
          </cell>
          <cell r="P199">
            <v>-23.254670999999998</v>
          </cell>
          <cell r="R199">
            <v>21.212416000000001</v>
          </cell>
          <cell r="T199">
            <v>9.7531759999999998</v>
          </cell>
          <cell r="V199">
            <v>33.219650000000001</v>
          </cell>
        </row>
        <row r="200">
          <cell r="A200" t="str">
            <v>Benchmark 1: S&amp;P 500 NR Hdg EUR</v>
          </cell>
          <cell r="C200"/>
          <cell r="D200" t="str">
            <v>Euro</v>
          </cell>
          <cell r="E200" t="str">
            <v>Fully Hedged</v>
          </cell>
          <cell r="F200">
            <v>0.37185499999999999</v>
          </cell>
          <cell r="H200">
            <v>3.5383840000000002</v>
          </cell>
          <cell r="J200">
            <v>22.398546</v>
          </cell>
          <cell r="L200">
            <v>5.4237169999999999</v>
          </cell>
          <cell r="N200">
            <v>10.933261</v>
          </cell>
          <cell r="O200">
            <v>19.680202000000001</v>
          </cell>
          <cell r="P200">
            <v>-18.755898999999999</v>
          </cell>
          <cell r="R200">
            <v>15.407755</v>
          </cell>
          <cell r="T200">
            <v>13.432804000000001</v>
          </cell>
          <cell r="V200">
            <v>22.474682999999999</v>
          </cell>
        </row>
        <row r="201">
          <cell r="A201"/>
          <cell r="C201"/>
          <cell r="D201"/>
          <cell r="E201"/>
          <cell r="F201"/>
          <cell r="H201"/>
          <cell r="J201"/>
          <cell r="L201"/>
          <cell r="N201"/>
          <cell r="O201"/>
          <cell r="P201"/>
          <cell r="R201"/>
          <cell r="T201"/>
          <cell r="V201"/>
        </row>
        <row r="202">
          <cell r="A202" t="str">
            <v>RV EEUU Small Caps</v>
          </cell>
          <cell r="C202"/>
          <cell r="D202"/>
          <cell r="E202"/>
          <cell r="F202"/>
          <cell r="H202"/>
          <cell r="J202"/>
          <cell r="L202"/>
          <cell r="N202"/>
          <cell r="O202"/>
          <cell r="P202"/>
          <cell r="R202"/>
          <cell r="T202"/>
          <cell r="V202"/>
        </row>
        <row r="203">
          <cell r="A203" t="str">
            <v>T. Rowe Price US Smlr Cm Eq An (EUR)</v>
          </cell>
          <cell r="C203">
            <v>2896480088</v>
          </cell>
          <cell r="D203" t="str">
            <v>Euro</v>
          </cell>
          <cell r="E203" t="str">
            <v>Fully Hedged</v>
          </cell>
          <cell r="F203">
            <v>2.2209569999999998</v>
          </cell>
          <cell r="H203">
            <v>4.3604649999999996</v>
          </cell>
          <cell r="J203">
            <v>22.191967000000002</v>
          </cell>
          <cell r="L203">
            <v>-0.93818999999999997</v>
          </cell>
          <cell r="N203">
            <v>4.8481310000000004</v>
          </cell>
          <cell r="O203">
            <v>21.656565000000001</v>
          </cell>
          <cell r="P203">
            <v>-26.355803000000002</v>
          </cell>
          <cell r="R203">
            <v>6.1659220000000001</v>
          </cell>
          <cell r="T203">
            <v>6.8977740000000001</v>
          </cell>
          <cell r="V203">
            <v>4.3778839999999999</v>
          </cell>
        </row>
        <row r="204">
          <cell r="A204" t="str">
            <v>FTGF RY US SmCp Opp A EURH Acc</v>
          </cell>
          <cell r="C204">
            <v>721278614</v>
          </cell>
          <cell r="D204" t="str">
            <v>Euro</v>
          </cell>
          <cell r="E204" t="str">
            <v>Fully Hedged</v>
          </cell>
          <cell r="F204">
            <v>2.5301260000000001</v>
          </cell>
          <cell r="H204">
            <v>5.5575900000000003</v>
          </cell>
          <cell r="J204">
            <v>29.510221999999999</v>
          </cell>
          <cell r="L204">
            <v>-1.0173859999999999</v>
          </cell>
          <cell r="N204">
            <v>5.7221460000000004</v>
          </cell>
          <cell r="O204">
            <v>27.677938999999999</v>
          </cell>
          <cell r="P204">
            <v>-30.591631</v>
          </cell>
          <cell r="R204">
            <v>8.1404119999999995</v>
          </cell>
          <cell r="T204">
            <v>13.927174000000001</v>
          </cell>
          <cell r="V204">
            <v>7.4938710000000004</v>
          </cell>
        </row>
        <row r="205">
          <cell r="A205" t="str">
            <v>Neuberger Berman US Sm Cap EUR Adv Acc H</v>
          </cell>
          <cell r="C205">
            <v>560347951</v>
          </cell>
          <cell r="D205" t="str">
            <v>Euro</v>
          </cell>
          <cell r="E205" t="str">
            <v>Fully Hedged</v>
          </cell>
          <cell r="F205">
            <v>1.470588</v>
          </cell>
          <cell r="H205">
            <v>1.7699119999999999</v>
          </cell>
          <cell r="J205">
            <v>16.161615999999999</v>
          </cell>
          <cell r="L205">
            <v>-4.5379079999999998</v>
          </cell>
          <cell r="N205">
            <v>0.17421600000000001</v>
          </cell>
          <cell r="O205">
            <v>21.796961</v>
          </cell>
          <cell r="P205">
            <v>-28.282330000000002</v>
          </cell>
          <cell r="R205">
            <v>3.2751709999999998</v>
          </cell>
          <cell r="T205">
            <v>4.7474259999999999</v>
          </cell>
          <cell r="V205">
            <v>6.0446</v>
          </cell>
        </row>
        <row r="206">
          <cell r="A206" t="str">
            <v>Benchmark 1: Russell 2000 NR EUR</v>
          </cell>
          <cell r="C206"/>
          <cell r="D206" t="str">
            <v>Euro</v>
          </cell>
          <cell r="E206"/>
          <cell r="F206">
            <v>1.812011</v>
          </cell>
          <cell r="H206">
            <v>0.85082800000000003</v>
          </cell>
          <cell r="J206">
            <v>14.113897</v>
          </cell>
          <cell r="L206">
            <v>-11.964126</v>
          </cell>
          <cell r="N206">
            <v>1.73604</v>
          </cell>
          <cell r="O206">
            <v>26.622951</v>
          </cell>
          <cell r="P206">
            <v>-30.981332999999999</v>
          </cell>
          <cell r="R206">
            <v>3.818648</v>
          </cell>
          <cell r="T206">
            <v>9.539263</v>
          </cell>
          <cell r="V206">
            <v>18.532620999999999</v>
          </cell>
        </row>
        <row r="207">
          <cell r="A207"/>
          <cell r="C207"/>
          <cell r="D207"/>
          <cell r="E207"/>
          <cell r="F207"/>
          <cell r="H207"/>
          <cell r="J207"/>
          <cell r="L207"/>
          <cell r="N207"/>
          <cell r="O207"/>
          <cell r="P207"/>
          <cell r="R207"/>
          <cell r="T207"/>
          <cell r="V207"/>
        </row>
        <row r="208">
          <cell r="A208" t="str">
            <v>Renta Variable Global</v>
          </cell>
          <cell r="C208"/>
          <cell r="D208"/>
          <cell r="E208"/>
          <cell r="F208"/>
          <cell r="H208"/>
          <cell r="J208"/>
          <cell r="L208"/>
          <cell r="N208"/>
          <cell r="O208"/>
          <cell r="P208"/>
          <cell r="R208"/>
          <cell r="T208"/>
          <cell r="V208"/>
        </row>
        <row r="209">
          <cell r="A209" t="str">
            <v>Incometric Nartex Equity R Cap EUR Acc</v>
          </cell>
          <cell r="C209">
            <v>425711862</v>
          </cell>
          <cell r="D209" t="str">
            <v>Euro</v>
          </cell>
          <cell r="E209"/>
          <cell r="F209">
            <v>0.42037600000000003</v>
          </cell>
          <cell r="H209">
            <v>-1.3202659999999999</v>
          </cell>
          <cell r="J209">
            <v>9.786429</v>
          </cell>
          <cell r="L209">
            <v>-6.729444</v>
          </cell>
          <cell r="N209">
            <v>-0.139344</v>
          </cell>
          <cell r="O209">
            <v>16.074587999999999</v>
          </cell>
          <cell r="P209">
            <v>-19.849209999999999</v>
          </cell>
          <cell r="R209">
            <v>9.1624990000000004</v>
          </cell>
          <cell r="T209"/>
          <cell r="V209">
            <v>19.845844</v>
          </cell>
        </row>
        <row r="210">
          <cell r="A210" t="str">
            <v>JPM Global Select Equity A (acc) EUR</v>
          </cell>
          <cell r="C210">
            <v>9142709039</v>
          </cell>
          <cell r="D210" t="str">
            <v>Euro</v>
          </cell>
          <cell r="E210"/>
          <cell r="F210">
            <v>0.90715000000000001</v>
          </cell>
          <cell r="H210">
            <v>0.66748600000000002</v>
          </cell>
          <cell r="J210">
            <v>14.366132</v>
          </cell>
          <cell r="L210">
            <v>-5.6387229999999997</v>
          </cell>
          <cell r="N210">
            <v>-1.5813919999999999</v>
          </cell>
          <cell r="O210">
            <v>18.266680999999998</v>
          </cell>
          <cell r="P210">
            <v>-20.639049</v>
          </cell>
          <cell r="R210">
            <v>11.735313</v>
          </cell>
          <cell r="T210">
            <v>13.398493999999999</v>
          </cell>
          <cell r="V210">
            <v>22.678470000000001</v>
          </cell>
        </row>
        <row r="211">
          <cell r="A211" t="str">
            <v>Capital Group New Pers (LUX) B</v>
          </cell>
          <cell r="C211">
            <v>15189474550</v>
          </cell>
          <cell r="D211" t="str">
            <v>Euro</v>
          </cell>
          <cell r="E211"/>
          <cell r="F211">
            <v>0.13111900000000001</v>
          </cell>
          <cell r="H211">
            <v>-0.130776</v>
          </cell>
          <cell r="J211">
            <v>17.607803000000001</v>
          </cell>
          <cell r="L211">
            <v>-1.6738200000000001</v>
          </cell>
          <cell r="N211">
            <v>4.278562</v>
          </cell>
          <cell r="O211">
            <v>19.613249</v>
          </cell>
          <cell r="P211">
            <v>-21.829267999999999</v>
          </cell>
          <cell r="R211">
            <v>10.671573</v>
          </cell>
          <cell r="T211">
            <v>10.384846</v>
          </cell>
          <cell r="V211">
            <v>22.825516</v>
          </cell>
        </row>
        <row r="212">
          <cell r="A212" t="str">
            <v>BNY Mellon Global Equity Inc EUR A Acc</v>
          </cell>
          <cell r="C212">
            <v>485520697</v>
          </cell>
          <cell r="D212" t="str">
            <v>Euro</v>
          </cell>
          <cell r="E212"/>
          <cell r="F212">
            <v>0.80316500000000002</v>
          </cell>
          <cell r="H212">
            <v>3.2232999999999998E-2</v>
          </cell>
          <cell r="J212">
            <v>8.8167790000000004</v>
          </cell>
          <cell r="L212">
            <v>-5.5625000000000001E-2</v>
          </cell>
          <cell r="N212">
            <v>7.6704720000000002</v>
          </cell>
          <cell r="O212">
            <v>14.469359000000001</v>
          </cell>
          <cell r="P212">
            <v>-17.074303</v>
          </cell>
          <cell r="R212">
            <v>6.5174560000000001</v>
          </cell>
          <cell r="T212">
            <v>9.6528910000000003</v>
          </cell>
          <cell r="V212">
            <v>12.930649000000001</v>
          </cell>
        </row>
        <row r="213">
          <cell r="A213" t="str">
            <v>FF - Global Equity Inc ESG A-Acc-EUR</v>
          </cell>
          <cell r="C213">
            <v>835099746</v>
          </cell>
          <cell r="D213" t="str">
            <v>Euro</v>
          </cell>
          <cell r="E213"/>
          <cell r="F213">
            <v>0.49603199999999997</v>
          </cell>
          <cell r="H213">
            <v>-2.9693489999999998</v>
          </cell>
          <cell r="J213">
            <v>8.6327079999999992</v>
          </cell>
          <cell r="L213">
            <v>2.999492</v>
          </cell>
          <cell r="N213">
            <v>12.368275000000001</v>
          </cell>
          <cell r="O213">
            <v>12.618887000000001</v>
          </cell>
          <cell r="P213">
            <v>-12.167299999999999</v>
          </cell>
          <cell r="R213">
            <v>11.587730000000001</v>
          </cell>
          <cell r="T213">
            <v>11.551337999999999</v>
          </cell>
          <cell r="V213">
            <v>20.600836999999999</v>
          </cell>
        </row>
        <row r="214">
          <cell r="A214" t="str">
            <v>Guinness Global Equity Income D EUR Acc</v>
          </cell>
          <cell r="C214">
            <v>6093682383</v>
          </cell>
          <cell r="D214" t="str">
            <v>Euro</v>
          </cell>
          <cell r="E214"/>
          <cell r="F214">
            <v>0.58130599999999999</v>
          </cell>
          <cell r="H214">
            <v>-1.8690910000000001</v>
          </cell>
          <cell r="J214">
            <v>7.8867609999999999</v>
          </cell>
          <cell r="L214">
            <v>-3.9979490000000002</v>
          </cell>
          <cell r="N214">
            <v>3.815115</v>
          </cell>
          <cell r="O214">
            <v>11.445876</v>
          </cell>
          <cell r="P214">
            <v>-14.417042</v>
          </cell>
          <cell r="R214">
            <v>8.0420029999999993</v>
          </cell>
          <cell r="T214">
            <v>11.751707</v>
          </cell>
          <cell r="V214">
            <v>19.536093000000001</v>
          </cell>
        </row>
        <row r="215">
          <cell r="A215" t="str">
            <v>Fundsmith Equity T EUR Acc</v>
          </cell>
          <cell r="C215">
            <v>7176674703</v>
          </cell>
          <cell r="D215" t="str">
            <v>Euro</v>
          </cell>
          <cell r="E215"/>
          <cell r="F215">
            <v>0.46583799999999997</v>
          </cell>
          <cell r="H215">
            <v>-1.18692</v>
          </cell>
          <cell r="J215">
            <v>11.916589999999999</v>
          </cell>
          <cell r="L215">
            <v>-4.8010510000000002</v>
          </cell>
          <cell r="N215">
            <v>-2.036759</v>
          </cell>
          <cell r="O215">
            <v>17.575776999999999</v>
          </cell>
          <cell r="P215">
            <v>-20.888914</v>
          </cell>
          <cell r="R215">
            <v>6.1168769999999997</v>
          </cell>
          <cell r="T215">
            <v>7.2742899999999997</v>
          </cell>
          <cell r="V215">
            <v>13.612093</v>
          </cell>
        </row>
        <row r="216">
          <cell r="A216" t="str">
            <v>Sextant Quality Focus A</v>
          </cell>
          <cell r="C216">
            <v>288676667</v>
          </cell>
          <cell r="D216" t="str">
            <v>Euro</v>
          </cell>
          <cell r="E216"/>
          <cell r="F216">
            <v>0.469393</v>
          </cell>
          <cell r="H216">
            <v>-2.3864559999999999</v>
          </cell>
          <cell r="J216">
            <v>10.314883</v>
          </cell>
          <cell r="L216">
            <v>-0.88175599999999998</v>
          </cell>
          <cell r="N216">
            <v>9.7569540000000003</v>
          </cell>
          <cell r="O216">
            <v>11.733919999999999</v>
          </cell>
          <cell r="P216">
            <v>-13.544528</v>
          </cell>
          <cell r="R216"/>
          <cell r="T216"/>
          <cell r="V216">
            <v>20.179919000000002</v>
          </cell>
        </row>
        <row r="217">
          <cell r="A217" t="str">
            <v>MS INVF Global Quality A</v>
          </cell>
          <cell r="C217">
            <v>2176945725</v>
          </cell>
          <cell r="D217" t="str">
            <v>Euro</v>
          </cell>
          <cell r="E217"/>
          <cell r="F217">
            <v>0.95152599999999998</v>
          </cell>
          <cell r="H217">
            <v>-2.3954170000000001</v>
          </cell>
          <cell r="J217">
            <v>6.901141</v>
          </cell>
          <cell r="L217">
            <v>-6.4081229999999998</v>
          </cell>
          <cell r="N217">
            <v>2.2921589999999998</v>
          </cell>
          <cell r="O217">
            <v>16.080919000000002</v>
          </cell>
          <cell r="P217">
            <v>-17.322334999999999</v>
          </cell>
          <cell r="R217">
            <v>5.5106349999999997</v>
          </cell>
          <cell r="T217">
            <v>6.773536</v>
          </cell>
          <cell r="V217">
            <v>16.864412000000002</v>
          </cell>
        </row>
        <row r="218">
          <cell r="A218" t="str">
            <v>Robeco BP Global Premium Eqs D EUR</v>
          </cell>
          <cell r="C218">
            <v>4881902929</v>
          </cell>
          <cell r="D218" t="str">
            <v>Euro</v>
          </cell>
          <cell r="E218"/>
          <cell r="F218">
            <v>0.18237500000000001</v>
          </cell>
          <cell r="H218">
            <v>-0.93178899999999998</v>
          </cell>
          <cell r="J218">
            <v>15.592705</v>
          </cell>
          <cell r="L218">
            <v>7.658639</v>
          </cell>
          <cell r="N218">
            <v>12.12946</v>
          </cell>
          <cell r="O218">
            <v>12.437746000000001</v>
          </cell>
          <cell r="P218">
            <v>-13.700564999999999</v>
          </cell>
          <cell r="R218">
            <v>12.419981</v>
          </cell>
          <cell r="T218">
            <v>15.595171000000001</v>
          </cell>
          <cell r="V218">
            <v>14.387456999999999</v>
          </cell>
        </row>
        <row r="219">
          <cell r="A219" t="str">
            <v>Ostrum Global MinVol Eq R/A EUR</v>
          </cell>
          <cell r="C219">
            <v>285327874</v>
          </cell>
          <cell r="D219" t="str">
            <v>Euro</v>
          </cell>
          <cell r="E219"/>
          <cell r="F219">
            <v>0.208512</v>
          </cell>
          <cell r="H219">
            <v>-1.739897</v>
          </cell>
          <cell r="J219">
            <v>6.9978610000000003</v>
          </cell>
          <cell r="L219">
            <v>0.93065399999999998</v>
          </cell>
          <cell r="N219">
            <v>8.1403040000000004</v>
          </cell>
          <cell r="O219">
            <v>9.3464829999999992</v>
          </cell>
          <cell r="P219">
            <v>-10.242545</v>
          </cell>
          <cell r="R219">
            <v>3.72424</v>
          </cell>
          <cell r="T219">
            <v>5.6311619999999998</v>
          </cell>
          <cell r="V219">
            <v>12.259619000000001</v>
          </cell>
        </row>
        <row r="220">
          <cell r="A220" t="str">
            <v>Nordea 1 - Global Stable Equity E EUR</v>
          </cell>
          <cell r="C220">
            <v>2023351419</v>
          </cell>
          <cell r="D220" t="str">
            <v>Euro</v>
          </cell>
          <cell r="E220"/>
          <cell r="F220">
            <v>0.526694</v>
          </cell>
          <cell r="H220">
            <v>-1.667759</v>
          </cell>
          <cell r="J220">
            <v>4.6538320000000004</v>
          </cell>
          <cell r="L220">
            <v>-3.483514</v>
          </cell>
          <cell r="N220">
            <v>3.177324</v>
          </cell>
          <cell r="O220">
            <v>14.518675999999999</v>
          </cell>
          <cell r="P220">
            <v>-13.615848</v>
          </cell>
          <cell r="R220">
            <v>2.5215800000000002</v>
          </cell>
          <cell r="T220">
            <v>7.3530819999999997</v>
          </cell>
          <cell r="V220">
            <v>8.5543980000000008</v>
          </cell>
        </row>
        <row r="221">
          <cell r="A221" t="str">
            <v>Robeco Global Stars Equities D EUR</v>
          </cell>
          <cell r="C221">
            <v>2005028657</v>
          </cell>
          <cell r="D221" t="str">
            <v>Euro</v>
          </cell>
          <cell r="E221"/>
          <cell r="F221">
            <v>2.4702000000000002E-2</v>
          </cell>
          <cell r="H221">
            <v>-1.3064249999999999</v>
          </cell>
          <cell r="J221">
            <v>11.605601</v>
          </cell>
          <cell r="L221">
            <v>-7.8260870000000002</v>
          </cell>
          <cell r="N221">
            <v>-0.56154899999999996</v>
          </cell>
          <cell r="O221">
            <v>17.200880000000002</v>
          </cell>
          <cell r="P221">
            <v>-21.586974999999999</v>
          </cell>
          <cell r="R221">
            <v>9.5817359999999994</v>
          </cell>
          <cell r="T221">
            <v>11.184229999999999</v>
          </cell>
          <cell r="V221">
            <v>28.265253999999999</v>
          </cell>
        </row>
        <row r="222">
          <cell r="A222" t="str">
            <v>Benchmark 1: MSCI World NR EUR</v>
          </cell>
          <cell r="C222"/>
          <cell r="D222" t="str">
            <v>Euro</v>
          </cell>
          <cell r="E222"/>
          <cell r="F222">
            <v>0.231046</v>
          </cell>
          <cell r="H222">
            <v>9.0424000000000004E-2</v>
          </cell>
          <cell r="J222">
            <v>15.442556</v>
          </cell>
          <cell r="L222">
            <v>-3.2054879999999999</v>
          </cell>
          <cell r="N222">
            <v>5.3574780000000004</v>
          </cell>
          <cell r="O222">
            <v>17.063379000000001</v>
          </cell>
          <cell r="P222">
            <v>-20.287666000000002</v>
          </cell>
          <cell r="R222">
            <v>12.046207000000001</v>
          </cell>
          <cell r="T222">
            <v>13.278365000000001</v>
          </cell>
          <cell r="V222">
            <v>26.595669000000001</v>
          </cell>
        </row>
        <row r="223">
          <cell r="A223"/>
          <cell r="C223"/>
          <cell r="D223"/>
          <cell r="E223"/>
          <cell r="F223"/>
          <cell r="H223"/>
          <cell r="J223"/>
          <cell r="L223"/>
          <cell r="N223"/>
          <cell r="O223"/>
          <cell r="P223"/>
          <cell r="R223"/>
          <cell r="T223"/>
          <cell r="V223"/>
        </row>
        <row r="224">
          <cell r="A224" t="str">
            <v>Renta Variable Global Small Caps</v>
          </cell>
          <cell r="C224"/>
          <cell r="D224"/>
          <cell r="E224"/>
          <cell r="F224"/>
          <cell r="H224"/>
          <cell r="J224"/>
          <cell r="L224"/>
          <cell r="N224"/>
          <cell r="O224"/>
          <cell r="P224"/>
          <cell r="R224"/>
          <cell r="T224"/>
          <cell r="V224"/>
        </row>
        <row r="225">
          <cell r="A225" t="str">
            <v>CT (Lux) Glb Smlr Coms AU</v>
          </cell>
          <cell r="C225">
            <v>1379632863</v>
          </cell>
          <cell r="D225" t="str">
            <v>Euro</v>
          </cell>
          <cell r="E225"/>
          <cell r="F225">
            <v>-4.6065000000000002E-2</v>
          </cell>
          <cell r="H225">
            <v>-1.8344609999999999</v>
          </cell>
          <cell r="J225">
            <v>12.028769</v>
          </cell>
          <cell r="L225">
            <v>-15.481640000000001</v>
          </cell>
          <cell r="N225">
            <v>-10.5555</v>
          </cell>
          <cell r="O225">
            <v>18.788817999999999</v>
          </cell>
          <cell r="P225">
            <v>-29.087973000000002</v>
          </cell>
          <cell r="R225">
            <v>-0.35289199999999998</v>
          </cell>
          <cell r="T225">
            <v>2.0562499999999999</v>
          </cell>
          <cell r="V225">
            <v>5.9219239999999997</v>
          </cell>
        </row>
        <row r="226">
          <cell r="A226" t="str">
            <v>Janus Henderson Hrzn Glb SC A2 EUR</v>
          </cell>
          <cell r="C226">
            <v>907951523</v>
          </cell>
          <cell r="D226" t="str">
            <v>Euro</v>
          </cell>
          <cell r="E226"/>
          <cell r="F226">
            <v>0.72345400000000004</v>
          </cell>
          <cell r="H226">
            <v>1.006319</v>
          </cell>
          <cell r="J226">
            <v>20.592344000000001</v>
          </cell>
          <cell r="L226">
            <v>-0.53007599999999999</v>
          </cell>
          <cell r="N226">
            <v>12.425110999999999</v>
          </cell>
          <cell r="O226">
            <v>20.885407000000001</v>
          </cell>
          <cell r="P226">
            <v>-21.357942999999999</v>
          </cell>
          <cell r="R226">
            <v>15.361095000000001</v>
          </cell>
          <cell r="T226">
            <v>16.137242000000001</v>
          </cell>
          <cell r="V226">
            <v>26.649159000000001</v>
          </cell>
        </row>
        <row r="227">
          <cell r="A227" t="str">
            <v>Benchmark 1: MSCI World Small Cap NR EUR</v>
          </cell>
          <cell r="C227"/>
          <cell r="D227" t="str">
            <v>Euro</v>
          </cell>
          <cell r="E227"/>
          <cell r="F227">
            <v>1.052808</v>
          </cell>
          <cell r="H227">
            <v>0.75560499999999997</v>
          </cell>
          <cell r="J227">
            <v>16.972276000000001</v>
          </cell>
          <cell r="L227">
            <v>-4.2412900000000002</v>
          </cell>
          <cell r="N227">
            <v>6.5438539999999996</v>
          </cell>
          <cell r="O227">
            <v>17.671510999999999</v>
          </cell>
          <cell r="P227">
            <v>-22.209917999999998</v>
          </cell>
          <cell r="R227">
            <v>6.5554490000000003</v>
          </cell>
          <cell r="T227">
            <v>10.250598999999999</v>
          </cell>
          <cell r="V227">
            <v>15.374988999999999</v>
          </cell>
        </row>
        <row r="228">
          <cell r="A228"/>
          <cell r="C228"/>
          <cell r="D228"/>
          <cell r="E228"/>
          <cell r="F228"/>
          <cell r="H228"/>
          <cell r="J228"/>
          <cell r="L228"/>
          <cell r="N228"/>
          <cell r="O228"/>
          <cell r="P228"/>
          <cell r="R228"/>
          <cell r="T228"/>
          <cell r="V228"/>
        </row>
        <row r="229">
          <cell r="A229" t="str">
            <v>Renta Variable Japón</v>
          </cell>
          <cell r="C229"/>
          <cell r="D229"/>
          <cell r="E229"/>
          <cell r="F229"/>
          <cell r="H229"/>
          <cell r="J229"/>
          <cell r="L229"/>
          <cell r="N229"/>
          <cell r="O229"/>
          <cell r="P229"/>
          <cell r="R229"/>
          <cell r="T229"/>
          <cell r="V229"/>
        </row>
        <row r="230">
          <cell r="A230" t="str">
            <v>abrdn-Japan Sustainable Eqty A Acc HEUR</v>
          </cell>
          <cell r="C230">
            <v>405784209</v>
          </cell>
          <cell r="D230" t="str">
            <v>Euro</v>
          </cell>
          <cell r="E230" t="str">
            <v>Fully Hedged</v>
          </cell>
          <cell r="F230">
            <v>-1.6833279999999999</v>
          </cell>
          <cell r="H230">
            <v>2.9385210000000002</v>
          </cell>
          <cell r="J230">
            <v>28.311125000000001</v>
          </cell>
          <cell r="L230">
            <v>5.874244</v>
          </cell>
          <cell r="N230">
            <v>2.457395</v>
          </cell>
          <cell r="O230">
            <v>26.66236</v>
          </cell>
          <cell r="P230">
            <v>-22.913896999999999</v>
          </cell>
          <cell r="R230">
            <v>16.022335000000002</v>
          </cell>
          <cell r="T230">
            <v>10.897333</v>
          </cell>
          <cell r="V230">
            <v>22.008804999999999</v>
          </cell>
        </row>
        <row r="231">
          <cell r="A231" t="str">
            <v>Arcus Japan B Acc EUR H</v>
          </cell>
          <cell r="C231">
            <v>1871574023</v>
          </cell>
          <cell r="D231" t="str">
            <v>Euro</v>
          </cell>
          <cell r="E231" t="str">
            <v>Fully Hedged</v>
          </cell>
          <cell r="F231">
            <v>0.144598</v>
          </cell>
          <cell r="H231">
            <v>3.2499889999999998</v>
          </cell>
          <cell r="J231">
            <v>24.027835</v>
          </cell>
          <cell r="L231">
            <v>2.973662</v>
          </cell>
          <cell r="N231">
            <v>5.0851870000000003</v>
          </cell>
          <cell r="O231">
            <v>25.331692</v>
          </cell>
          <cell r="P231">
            <v>-20.831399000000001</v>
          </cell>
          <cell r="R231"/>
          <cell r="T231"/>
          <cell r="V231">
            <v>27.229509</v>
          </cell>
        </row>
        <row r="232">
          <cell r="A232" t="str">
            <v>Benchmark 1: MSCI Japan NR EUR</v>
          </cell>
          <cell r="C232"/>
          <cell r="D232" t="str">
            <v>Euro</v>
          </cell>
          <cell r="E232"/>
          <cell r="F232">
            <v>-2.6874210000000001</v>
          </cell>
          <cell r="H232">
            <v>-2.1935349999999998</v>
          </cell>
          <cell r="J232">
            <v>15.985525000000001</v>
          </cell>
          <cell r="L232">
            <v>-4.083126</v>
          </cell>
          <cell r="N232">
            <v>-0.90224700000000002</v>
          </cell>
          <cell r="O232">
            <v>27.568390999999998</v>
          </cell>
          <cell r="P232">
            <v>-19.290807000000001</v>
          </cell>
          <cell r="R232">
            <v>8.3959820000000001</v>
          </cell>
          <cell r="T232">
            <v>7.0204380000000004</v>
          </cell>
          <cell r="V232">
            <v>15.540117</v>
          </cell>
        </row>
        <row r="233">
          <cell r="A233"/>
          <cell r="C233"/>
          <cell r="D233"/>
          <cell r="E233"/>
          <cell r="F233"/>
          <cell r="H233"/>
          <cell r="J233"/>
          <cell r="L233"/>
          <cell r="N233"/>
          <cell r="O233"/>
          <cell r="P233"/>
          <cell r="R233"/>
          <cell r="T233"/>
          <cell r="V233"/>
        </row>
        <row r="234">
          <cell r="A234" t="str">
            <v>Renta Variable Japón Small Caps</v>
          </cell>
          <cell r="C234"/>
          <cell r="D234"/>
          <cell r="E234"/>
          <cell r="F234"/>
          <cell r="H234"/>
          <cell r="J234"/>
          <cell r="L234"/>
          <cell r="N234"/>
          <cell r="O234"/>
          <cell r="P234"/>
          <cell r="R234"/>
          <cell r="T234"/>
          <cell r="V234"/>
        </row>
        <row r="235">
          <cell r="A235" t="str">
            <v>BNP Paribas Japan Sm Cp Cl H Eur C</v>
          </cell>
          <cell r="C235">
            <v>710539948</v>
          </cell>
          <cell r="D235" t="str">
            <v>Euro</v>
          </cell>
          <cell r="E235" t="str">
            <v>Fully Hedged</v>
          </cell>
          <cell r="F235">
            <v>0.108477</v>
          </cell>
          <cell r="H235">
            <v>3.749628</v>
          </cell>
          <cell r="J235">
            <v>28.362787999999998</v>
          </cell>
          <cell r="L235">
            <v>6.5758640000000002</v>
          </cell>
          <cell r="N235">
            <v>12.753342</v>
          </cell>
          <cell r="O235">
            <v>23.077641</v>
          </cell>
          <cell r="P235">
            <v>-19.659815999999999</v>
          </cell>
          <cell r="R235">
            <v>20.952646999999999</v>
          </cell>
          <cell r="T235">
            <v>15.110023</v>
          </cell>
          <cell r="V235">
            <v>26.780653000000001</v>
          </cell>
        </row>
        <row r="236">
          <cell r="A236" t="str">
            <v>Benchmark 1: MSCI Japan Small Cap NR LCL</v>
          </cell>
          <cell r="C236"/>
          <cell r="D236" t="str">
            <v>Multiple Currencies</v>
          </cell>
          <cell r="E236"/>
          <cell r="F236">
            <v>-0.30165500000000001</v>
          </cell>
          <cell r="H236">
            <v>3.1240649999999999</v>
          </cell>
          <cell r="J236">
            <v>23.233635</v>
          </cell>
          <cell r="L236">
            <v>6.8215019999999997</v>
          </cell>
          <cell r="N236">
            <v>9.6540040000000005</v>
          </cell>
          <cell r="O236">
            <v>21.846219000000001</v>
          </cell>
          <cell r="P236">
            <v>-19.287956000000001</v>
          </cell>
          <cell r="R236">
            <v>16.049854</v>
          </cell>
          <cell r="T236">
            <v>13.337331000000001</v>
          </cell>
          <cell r="V236">
            <v>16.345455999999999</v>
          </cell>
        </row>
        <row r="237">
          <cell r="A237"/>
          <cell r="C237"/>
          <cell r="D237"/>
          <cell r="E237"/>
          <cell r="F237"/>
          <cell r="H237"/>
          <cell r="J237"/>
          <cell r="L237"/>
          <cell r="N237"/>
          <cell r="O237"/>
          <cell r="P237"/>
          <cell r="R237"/>
          <cell r="T237"/>
          <cell r="V237"/>
        </row>
        <row r="238">
          <cell r="A238" t="str">
            <v>Renta Variable Emergente</v>
          </cell>
          <cell r="C238"/>
          <cell r="D238"/>
          <cell r="E238"/>
          <cell r="F238"/>
          <cell r="H238"/>
          <cell r="J238"/>
          <cell r="L238"/>
          <cell r="N238"/>
          <cell r="O238"/>
          <cell r="P238"/>
          <cell r="R238"/>
          <cell r="T238"/>
          <cell r="V238"/>
        </row>
        <row r="239">
          <cell r="A239" t="str">
            <v>Carmignac Emergents A EUR Acc</v>
          </cell>
          <cell r="C239">
            <v>896311522</v>
          </cell>
          <cell r="D239" t="str">
            <v>Euro</v>
          </cell>
          <cell r="E239"/>
          <cell r="F239">
            <v>-0.27163199999999998</v>
          </cell>
          <cell r="H239">
            <v>3.9589999999999998E-3</v>
          </cell>
          <cell r="J239">
            <v>16.445543000000001</v>
          </cell>
          <cell r="L239">
            <v>4.8655739999999996</v>
          </cell>
          <cell r="N239">
            <v>3.1265049999999999</v>
          </cell>
          <cell r="O239">
            <v>16.159936999999999</v>
          </cell>
          <cell r="P239">
            <v>-16.829250999999999</v>
          </cell>
          <cell r="R239">
            <v>4.4296629999999997</v>
          </cell>
          <cell r="T239">
            <v>3.8707370000000001</v>
          </cell>
          <cell r="V239">
            <v>4.6259050000000004</v>
          </cell>
        </row>
        <row r="240">
          <cell r="A240" t="str">
            <v>Robeco QI EM Active Equities D €</v>
          </cell>
          <cell r="C240">
            <v>4225800136</v>
          </cell>
          <cell r="D240" t="str">
            <v>Euro</v>
          </cell>
          <cell r="E240"/>
          <cell r="F240">
            <v>0</v>
          </cell>
          <cell r="H240">
            <v>1.4762169999999999</v>
          </cell>
          <cell r="J240">
            <v>17.102716999999998</v>
          </cell>
          <cell r="L240">
            <v>2.2439309999999999</v>
          </cell>
          <cell r="N240">
            <v>5.1161029999999998</v>
          </cell>
          <cell r="O240">
            <v>16.598801999999999</v>
          </cell>
          <cell r="P240">
            <v>-17.696194999999999</v>
          </cell>
          <cell r="R240">
            <v>10.346118000000001</v>
          </cell>
          <cell r="T240">
            <v>9.5618250000000007</v>
          </cell>
          <cell r="V240">
            <v>19.904005999999999</v>
          </cell>
        </row>
        <row r="241">
          <cell r="A241" t="str">
            <v>BSF Emerging Markets Eq Strats E2 EUR</v>
          </cell>
          <cell r="C241">
            <v>696073453</v>
          </cell>
          <cell r="D241" t="str">
            <v>Euro</v>
          </cell>
          <cell r="E241"/>
          <cell r="F241">
            <v>2.2927930000000001</v>
          </cell>
          <cell r="H241">
            <v>2.9793219999999998</v>
          </cell>
          <cell r="J241">
            <v>9.8539089999999998</v>
          </cell>
          <cell r="L241">
            <v>7.128031</v>
          </cell>
          <cell r="N241">
            <v>8.707516</v>
          </cell>
          <cell r="O241">
            <v>19.826452</v>
          </cell>
          <cell r="P241">
            <v>-16.590575999999999</v>
          </cell>
          <cell r="R241">
            <v>15.051662</v>
          </cell>
          <cell r="T241">
            <v>10.121205</v>
          </cell>
          <cell r="V241">
            <v>3.901567</v>
          </cell>
        </row>
        <row r="242">
          <cell r="A242" t="str">
            <v>Schroder ISF Frntr Mkts Eq A USD Acc</v>
          </cell>
          <cell r="C242">
            <v>569583374.69579005</v>
          </cell>
          <cell r="D242" t="str">
            <v>US Dollar</v>
          </cell>
          <cell r="E242"/>
          <cell r="F242">
            <v>1.633224</v>
          </cell>
          <cell r="H242">
            <v>5.3962649999999996</v>
          </cell>
          <cell r="J242">
            <v>18.765453999999998</v>
          </cell>
          <cell r="L242">
            <v>12.148250000000001</v>
          </cell>
          <cell r="N242">
            <v>11.486266000000001</v>
          </cell>
          <cell r="O242">
            <v>11.390706</v>
          </cell>
          <cell r="P242">
            <v>-11.102016000000001</v>
          </cell>
          <cell r="R242">
            <v>19.096063000000001</v>
          </cell>
          <cell r="T242">
            <v>16.979657</v>
          </cell>
          <cell r="V242">
            <v>25.06005</v>
          </cell>
        </row>
        <row r="243">
          <cell r="A243" t="str">
            <v>abrdn-Latin American Eqty A Acc HEUR</v>
          </cell>
          <cell r="C243">
            <v>10199995</v>
          </cell>
          <cell r="D243" t="str">
            <v>Euro</v>
          </cell>
          <cell r="E243" t="str">
            <v>Fully Hedged</v>
          </cell>
          <cell r="F243"/>
          <cell r="H243"/>
          <cell r="J243"/>
          <cell r="L243"/>
          <cell r="N243"/>
          <cell r="O243">
            <v>19.132082</v>
          </cell>
          <cell r="P243"/>
          <cell r="R243"/>
          <cell r="T243"/>
          <cell r="V243">
            <v>-31.663315999999998</v>
          </cell>
        </row>
        <row r="244">
          <cell r="A244" t="str">
            <v>BNY Mellon Brazil Equity EUR H Acc H</v>
          </cell>
          <cell r="C244">
            <v>33694425</v>
          </cell>
          <cell r="D244" t="str">
            <v>Euro</v>
          </cell>
          <cell r="E244" t="str">
            <v>Fully Hedged</v>
          </cell>
          <cell r="F244">
            <v>-0.76049599999999995</v>
          </cell>
          <cell r="H244">
            <v>3.8256130000000002</v>
          </cell>
          <cell r="J244">
            <v>26.844207999999998</v>
          </cell>
          <cell r="L244">
            <v>38.721420999999999</v>
          </cell>
          <cell r="N244">
            <v>16.454768000000001</v>
          </cell>
          <cell r="O244">
            <v>26.730260000000001</v>
          </cell>
          <cell r="P244">
            <v>-24.530424</v>
          </cell>
          <cell r="R244">
            <v>7.9317719999999996</v>
          </cell>
          <cell r="T244">
            <v>4.0129910000000004</v>
          </cell>
          <cell r="V244">
            <v>-27.132849</v>
          </cell>
        </row>
        <row r="245">
          <cell r="A245" t="str">
            <v>DWS Invest Brazilian Equities NC</v>
          </cell>
          <cell r="C245">
            <v>95823666</v>
          </cell>
          <cell r="D245" t="str">
            <v>Euro</v>
          </cell>
          <cell r="E245"/>
          <cell r="F245">
            <v>1.5057769999999999</v>
          </cell>
          <cell r="H245">
            <v>2.1683669999999999</v>
          </cell>
          <cell r="J245">
            <v>18.915379000000001</v>
          </cell>
          <cell r="L245">
            <v>24.674968</v>
          </cell>
          <cell r="N245">
            <v>6.134061</v>
          </cell>
          <cell r="O245">
            <v>25.329028999999998</v>
          </cell>
          <cell r="P245">
            <v>-21.049588</v>
          </cell>
          <cell r="R245">
            <v>2.9236239999999998</v>
          </cell>
          <cell r="T245">
            <v>5.399457</v>
          </cell>
          <cell r="V245">
            <v>-32.300235000000001</v>
          </cell>
        </row>
        <row r="246">
          <cell r="A246" t="str">
            <v>Fidelity Asian Special Sits A-Acc-EUR H</v>
          </cell>
          <cell r="C246">
            <v>1426630510</v>
          </cell>
          <cell r="D246" t="str">
            <v>Euro</v>
          </cell>
          <cell r="E246" t="str">
            <v>Fully Hedged</v>
          </cell>
          <cell r="F246">
            <v>0.30807099999999998</v>
          </cell>
          <cell r="H246">
            <v>2.3899370000000002</v>
          </cell>
          <cell r="J246">
            <v>17.122302000000001</v>
          </cell>
          <cell r="L246">
            <v>8.1727570000000007</v>
          </cell>
          <cell r="N246">
            <v>5.6456850000000003</v>
          </cell>
          <cell r="O246">
            <v>17.619108000000001</v>
          </cell>
          <cell r="P246">
            <v>-16.931539999999998</v>
          </cell>
          <cell r="R246">
            <v>4.4650629999999998</v>
          </cell>
          <cell r="T246">
            <v>2.035317</v>
          </cell>
          <cell r="V246">
            <v>10.743171999999999</v>
          </cell>
        </row>
        <row r="247">
          <cell r="A247" t="str">
            <v>Schroder ISF Asian Opports A Acc EUR</v>
          </cell>
          <cell r="C247">
            <v>4694991253</v>
          </cell>
          <cell r="D247" t="str">
            <v>Euro</v>
          </cell>
          <cell r="E247"/>
          <cell r="F247">
            <v>1.0147E-2</v>
          </cell>
          <cell r="H247">
            <v>-0.162078</v>
          </cell>
          <cell r="J247">
            <v>12.484783</v>
          </cell>
          <cell r="L247">
            <v>-3.8185039999999999</v>
          </cell>
          <cell r="N247">
            <v>-0.18085599999999999</v>
          </cell>
          <cell r="O247">
            <v>20.09252</v>
          </cell>
          <cell r="P247">
            <v>-21.917625999999998</v>
          </cell>
          <cell r="R247">
            <v>0.156837</v>
          </cell>
          <cell r="T247">
            <v>2.5472700000000001</v>
          </cell>
          <cell r="V247">
            <v>15.557573</v>
          </cell>
        </row>
        <row r="248">
          <cell r="A248" t="str">
            <v>abrdn-China A Share Sust Eq A Acc HEUR</v>
          </cell>
          <cell r="C248">
            <v>637910843</v>
          </cell>
          <cell r="D248" t="str">
            <v>Euro</v>
          </cell>
          <cell r="E248" t="str">
            <v>Fully Hedged</v>
          </cell>
          <cell r="F248">
            <v>0.25242199999999998</v>
          </cell>
          <cell r="H248">
            <v>1.980828</v>
          </cell>
          <cell r="J248">
            <v>11.344886000000001</v>
          </cell>
          <cell r="L248">
            <v>2.928509</v>
          </cell>
          <cell r="N248">
            <v>15.867856</v>
          </cell>
          <cell r="O248">
            <v>23.987282</v>
          </cell>
          <cell r="P248">
            <v>-21.581641999999999</v>
          </cell>
          <cell r="R248">
            <v>-12.235525000000001</v>
          </cell>
          <cell r="T248">
            <v>-7.8323400000000003</v>
          </cell>
          <cell r="V248">
            <v>0.76603100000000002</v>
          </cell>
        </row>
        <row r="249">
          <cell r="A249" t="str">
            <v>Ninety One GSF All China Eq A Acc EUR H</v>
          </cell>
          <cell r="C249">
            <v>341225845</v>
          </cell>
          <cell r="D249" t="str">
            <v>Euro</v>
          </cell>
          <cell r="E249" t="str">
            <v>Fully Hedged</v>
          </cell>
          <cell r="F249">
            <v>-0.52390300000000001</v>
          </cell>
          <cell r="H249">
            <v>1.605351</v>
          </cell>
          <cell r="J249">
            <v>17.297297</v>
          </cell>
          <cell r="L249">
            <v>13.020833</v>
          </cell>
          <cell r="N249">
            <v>25.020575999999998</v>
          </cell>
          <cell r="O249">
            <v>25.551136</v>
          </cell>
          <cell r="P249">
            <v>-17.514488</v>
          </cell>
          <cell r="R249">
            <v>-1.094495</v>
          </cell>
          <cell r="T249">
            <v>-4.8637079999999999</v>
          </cell>
          <cell r="V249">
            <v>18.727889999999999</v>
          </cell>
        </row>
        <row r="250">
          <cell r="A250" t="str">
            <v>Schroder ISF Taiwanese Equity A Acc USD</v>
          </cell>
          <cell r="C250">
            <v>145988082.98949999</v>
          </cell>
          <cell r="D250" t="str">
            <v>US Dollar</v>
          </cell>
          <cell r="E250"/>
          <cell r="F250">
            <v>1.710866</v>
          </cell>
          <cell r="H250">
            <v>7.4534890000000003</v>
          </cell>
          <cell r="J250">
            <v>29.851312</v>
          </cell>
          <cell r="L250">
            <v>7.6518220000000001</v>
          </cell>
          <cell r="N250">
            <v>2.5217390000000002</v>
          </cell>
          <cell r="O250">
            <v>27.450609</v>
          </cell>
          <cell r="P250">
            <v>-30.739813999999999</v>
          </cell>
          <cell r="R250">
            <v>13.211026</v>
          </cell>
          <cell r="T250">
            <v>10.215564000000001</v>
          </cell>
          <cell r="V250">
            <v>18.880376999999999</v>
          </cell>
        </row>
        <row r="251">
          <cell r="A251" t="str">
            <v>Ashoka WhiteOak India Opps F EUR Acc</v>
          </cell>
          <cell r="C251">
            <v>1904233252</v>
          </cell>
          <cell r="D251" t="str">
            <v>Euro</v>
          </cell>
          <cell r="E251"/>
          <cell r="F251">
            <v>-0.79791000000000001</v>
          </cell>
          <cell r="H251">
            <v>-1.878433</v>
          </cell>
          <cell r="J251">
            <v>8.9474219999999995</v>
          </cell>
          <cell r="L251">
            <v>-11.290996</v>
          </cell>
          <cell r="N251">
            <v>-6.2279460000000002</v>
          </cell>
          <cell r="O251">
            <v>17.130095000000001</v>
          </cell>
          <cell r="P251">
            <v>-21.262526000000001</v>
          </cell>
          <cell r="R251">
            <v>10.077940999999999</v>
          </cell>
          <cell r="T251"/>
          <cell r="V251">
            <v>26.999099000000001</v>
          </cell>
        </row>
        <row r="252">
          <cell r="A252" t="str">
            <v>GS India Equity E Acc EUR</v>
          </cell>
          <cell r="C252">
            <v>4352208502</v>
          </cell>
          <cell r="D252" t="str">
            <v>Euro</v>
          </cell>
          <cell r="E252"/>
          <cell r="F252">
            <v>-0.30887999999999999</v>
          </cell>
          <cell r="H252">
            <v>-1.787752</v>
          </cell>
          <cell r="J252">
            <v>7.5385260000000001</v>
          </cell>
          <cell r="L252">
            <v>-12.667005</v>
          </cell>
          <cell r="N252">
            <v>-8.0975260000000002</v>
          </cell>
          <cell r="O252">
            <v>16.570488000000001</v>
          </cell>
          <cell r="P252">
            <v>-21.917808000000001</v>
          </cell>
          <cell r="R252">
            <v>9.8542710000000007</v>
          </cell>
          <cell r="T252">
            <v>16.612546999999999</v>
          </cell>
          <cell r="V252">
            <v>27.407893000000001</v>
          </cell>
        </row>
        <row r="253">
          <cell r="A253" t="str">
            <v>UTI India Dynamic Equity EURO Retail</v>
          </cell>
          <cell r="C253">
            <v>840786351</v>
          </cell>
          <cell r="D253" t="str">
            <v>Euro</v>
          </cell>
          <cell r="E253"/>
          <cell r="F253">
            <v>-0.97153900000000004</v>
          </cell>
          <cell r="H253">
            <v>-1.33005</v>
          </cell>
          <cell r="J253">
            <v>7.2275210000000003</v>
          </cell>
          <cell r="L253">
            <v>-9.7207860000000004</v>
          </cell>
          <cell r="N253">
            <v>-6.0794819999999996</v>
          </cell>
          <cell r="O253">
            <v>17.168050999999998</v>
          </cell>
          <cell r="P253">
            <v>-19.599321</v>
          </cell>
          <cell r="R253">
            <v>4.3664129999999997</v>
          </cell>
          <cell r="T253">
            <v>12.348922</v>
          </cell>
          <cell r="V253">
            <v>16.325758</v>
          </cell>
        </row>
        <row r="254">
          <cell r="A254" t="str">
            <v>Benchmark 1: MSCI EM NR EUR</v>
          </cell>
          <cell r="C254"/>
          <cell r="D254" t="str">
            <v>Euro</v>
          </cell>
          <cell r="E254"/>
          <cell r="F254">
            <v>0.41094199999999997</v>
          </cell>
          <cell r="H254">
            <v>0.97474000000000005</v>
          </cell>
          <cell r="J254">
            <v>14.979506000000001</v>
          </cell>
          <cell r="L254">
            <v>2.099132</v>
          </cell>
          <cell r="N254">
            <v>4.7295389999999999</v>
          </cell>
          <cell r="O254">
            <v>16.294277999999998</v>
          </cell>
          <cell r="P254">
            <v>-17.63991</v>
          </cell>
          <cell r="R254">
            <v>4.8556140000000001</v>
          </cell>
          <cell r="T254">
            <v>4.8229319999999998</v>
          </cell>
          <cell r="V254">
            <v>14.683164</v>
          </cell>
        </row>
        <row r="255">
          <cell r="A255"/>
          <cell r="C255"/>
          <cell r="D255"/>
          <cell r="E255"/>
          <cell r="F255"/>
          <cell r="H255"/>
          <cell r="J255"/>
          <cell r="L255"/>
          <cell r="N255"/>
          <cell r="O255"/>
          <cell r="P255"/>
          <cell r="R255"/>
          <cell r="T255"/>
          <cell r="V255"/>
        </row>
        <row r="256">
          <cell r="A256" t="str">
            <v>Renta Variable Emergente Small Caps</v>
          </cell>
          <cell r="C256"/>
          <cell r="D256"/>
          <cell r="E256"/>
          <cell r="F256"/>
          <cell r="H256"/>
          <cell r="J256"/>
          <cell r="L256"/>
          <cell r="N256"/>
          <cell r="O256"/>
          <cell r="P256"/>
          <cell r="R256"/>
          <cell r="T256"/>
          <cell r="V256"/>
        </row>
        <row r="257">
          <cell r="A257" t="str">
            <v>Ninety One GSF LatAm SmlrComs A AccEURH</v>
          </cell>
          <cell r="C257"/>
          <cell r="D257" t="str">
            <v>Euro</v>
          </cell>
          <cell r="E257" t="str">
            <v>Fully Hedged</v>
          </cell>
          <cell r="F257"/>
          <cell r="H257"/>
          <cell r="J257"/>
          <cell r="L257"/>
          <cell r="N257"/>
          <cell r="O257"/>
          <cell r="P257"/>
          <cell r="R257"/>
          <cell r="T257"/>
          <cell r="V257"/>
        </row>
        <row r="258">
          <cell r="A258" t="str">
            <v>Templeton Em Mkts Smlr Coms A(acc)EUR-H1</v>
          </cell>
          <cell r="C258">
            <v>291222208</v>
          </cell>
          <cell r="D258" t="str">
            <v>Euro</v>
          </cell>
          <cell r="E258" t="str">
            <v>Fully Hedged</v>
          </cell>
          <cell r="F258">
            <v>0.53523600000000005</v>
          </cell>
          <cell r="H258">
            <v>3.2051280000000002</v>
          </cell>
          <cell r="J258">
            <v>21.706263</v>
          </cell>
          <cell r="L258">
            <v>9.5238099999999992</v>
          </cell>
          <cell r="N258">
            <v>7.3333329999999997</v>
          </cell>
          <cell r="O258">
            <v>12.496516</v>
          </cell>
          <cell r="P258">
            <v>-17.481884000000001</v>
          </cell>
          <cell r="R258">
            <v>8.1857780000000009</v>
          </cell>
          <cell r="T258">
            <v>7.6944369999999997</v>
          </cell>
          <cell r="V258">
            <v>5.322406</v>
          </cell>
        </row>
        <row r="259">
          <cell r="A259" t="str">
            <v>Benchmark 1: MSCI EM Small NR USD</v>
          </cell>
          <cell r="C259"/>
          <cell r="D259" t="str">
            <v>US Dollar</v>
          </cell>
          <cell r="E259"/>
          <cell r="F259">
            <v>0.153887</v>
          </cell>
          <cell r="H259">
            <v>4.0383620000000002</v>
          </cell>
          <cell r="J259">
            <v>26.653406</v>
          </cell>
          <cell r="L259">
            <v>10.906274</v>
          </cell>
          <cell r="N259">
            <v>6.6287440000000002</v>
          </cell>
          <cell r="O259">
            <v>15.257783</v>
          </cell>
          <cell r="P259">
            <v>-21.140422999999998</v>
          </cell>
          <cell r="R259">
            <v>14.256409</v>
          </cell>
          <cell r="T259">
            <v>12.724456</v>
          </cell>
          <cell r="V259">
            <v>11.78844</v>
          </cell>
        </row>
        <row r="260">
          <cell r="A260"/>
          <cell r="C260"/>
          <cell r="D260"/>
          <cell r="E260"/>
          <cell r="F260"/>
          <cell r="H260"/>
          <cell r="J260"/>
          <cell r="L260"/>
          <cell r="N260"/>
          <cell r="O260"/>
          <cell r="P260"/>
          <cell r="R260"/>
          <cell r="T260"/>
          <cell r="V260"/>
        </row>
        <row r="261">
          <cell r="A261" t="str">
            <v>Consumo</v>
          </cell>
          <cell r="C261"/>
          <cell r="D261"/>
          <cell r="E261"/>
          <cell r="F261"/>
          <cell r="H261"/>
          <cell r="J261"/>
          <cell r="L261"/>
          <cell r="N261"/>
          <cell r="O261"/>
          <cell r="P261"/>
          <cell r="R261"/>
          <cell r="T261"/>
          <cell r="V261"/>
        </row>
        <row r="262">
          <cell r="A262" t="str">
            <v>GAM Multistock Luxury Brands Eq EUR E</v>
          </cell>
          <cell r="C262">
            <v>342579615</v>
          </cell>
          <cell r="D262" t="str">
            <v>Euro</v>
          </cell>
          <cell r="E262"/>
          <cell r="F262">
            <v>2.5092940000000001</v>
          </cell>
          <cell r="H262">
            <v>1.57874</v>
          </cell>
          <cell r="J262">
            <v>20.276038</v>
          </cell>
          <cell r="L262">
            <v>-1.321507</v>
          </cell>
          <cell r="N262">
            <v>5.9848999999999997</v>
          </cell>
          <cell r="O262">
            <v>19.214805999999999</v>
          </cell>
          <cell r="P262">
            <v>-27.960947000000001</v>
          </cell>
          <cell r="R262">
            <v>5.4298739999999999</v>
          </cell>
          <cell r="T262">
            <v>7.4361269999999999</v>
          </cell>
          <cell r="V262">
            <v>9.1756430000000009</v>
          </cell>
        </row>
        <row r="263">
          <cell r="A263" t="str">
            <v>Pictet-Premium Brands P EUR</v>
          </cell>
          <cell r="C263">
            <v>1491093517</v>
          </cell>
          <cell r="D263" t="str">
            <v>Euro</v>
          </cell>
          <cell r="E263"/>
          <cell r="F263">
            <v>2.916134</v>
          </cell>
          <cell r="H263">
            <v>0.12799099999999999</v>
          </cell>
          <cell r="J263">
            <v>15.101357</v>
          </cell>
          <cell r="L263">
            <v>-7.3616000000000001</v>
          </cell>
          <cell r="N263">
            <v>3.1498370000000002</v>
          </cell>
          <cell r="O263">
            <v>20.533806999999999</v>
          </cell>
          <cell r="P263">
            <v>-25.778399</v>
          </cell>
          <cell r="R263">
            <v>6.0602080000000003</v>
          </cell>
          <cell r="T263">
            <v>10.015290999999999</v>
          </cell>
          <cell r="V263">
            <v>13.242209000000001</v>
          </cell>
        </row>
        <row r="264">
          <cell r="A264" t="str">
            <v>MS INVF Global Brands A EUR</v>
          </cell>
          <cell r="C264">
            <v>17926734456</v>
          </cell>
          <cell r="D264" t="str">
            <v>Euro</v>
          </cell>
          <cell r="E264"/>
          <cell r="F264">
            <v>0.89801200000000003</v>
          </cell>
          <cell r="H264">
            <v>-2.9311940000000001</v>
          </cell>
          <cell r="J264">
            <v>6.0330300000000001</v>
          </cell>
          <cell r="L264">
            <v>-5.6671659999999999</v>
          </cell>
          <cell r="N264">
            <v>3.794127</v>
          </cell>
          <cell r="O264">
            <v>15.937817000000001</v>
          </cell>
          <cell r="P264">
            <v>-16.234691000000002</v>
          </cell>
          <cell r="R264">
            <v>4.6996770000000003</v>
          </cell>
          <cell r="T264"/>
          <cell r="V264">
            <v>15.278255</v>
          </cell>
        </row>
        <row r="265">
          <cell r="A265" t="str">
            <v>Robeco Global Consumer Trends D EUR</v>
          </cell>
          <cell r="C265">
            <v>3489333576</v>
          </cell>
          <cell r="D265" t="str">
            <v>Euro</v>
          </cell>
          <cell r="E265"/>
          <cell r="F265">
            <v>-8.1826999999999997E-2</v>
          </cell>
          <cell r="H265">
            <v>-1.881804</v>
          </cell>
          <cell r="J265">
            <v>14.169381</v>
          </cell>
          <cell r="L265">
            <v>-2.6789390000000002</v>
          </cell>
          <cell r="N265">
            <v>0.86330899999999999</v>
          </cell>
          <cell r="O265">
            <v>15.584365999999999</v>
          </cell>
          <cell r="P265">
            <v>-20.150278</v>
          </cell>
          <cell r="R265">
            <v>9.5276759999999996</v>
          </cell>
          <cell r="T265">
            <v>4.4999289999999998</v>
          </cell>
          <cell r="V265">
            <v>18.361619999999998</v>
          </cell>
        </row>
        <row r="266">
          <cell r="A266" t="str">
            <v>Benchmark 1: MSCI World/Consumer Disc NR EUR</v>
          </cell>
          <cell r="C266"/>
          <cell r="D266" t="str">
            <v>Euro</v>
          </cell>
          <cell r="E266"/>
          <cell r="F266">
            <v>0.18720500000000001</v>
          </cell>
          <cell r="H266">
            <v>-0.67608199999999996</v>
          </cell>
          <cell r="J266">
            <v>13.189719</v>
          </cell>
          <cell r="L266">
            <v>-12.303089999999999</v>
          </cell>
          <cell r="N266">
            <v>3.6898049999999998</v>
          </cell>
          <cell r="O266">
            <v>22.90898</v>
          </cell>
          <cell r="P266">
            <v>-27.582962999999999</v>
          </cell>
          <cell r="R266">
            <v>9.6637559999999993</v>
          </cell>
          <cell r="T266">
            <v>9.7844370000000005</v>
          </cell>
          <cell r="V266">
            <v>29.659666000000001</v>
          </cell>
        </row>
        <row r="267">
          <cell r="A267"/>
          <cell r="C267"/>
          <cell r="D267"/>
          <cell r="E267"/>
          <cell r="F267"/>
          <cell r="H267"/>
          <cell r="J267"/>
          <cell r="L267"/>
          <cell r="N267"/>
          <cell r="O267"/>
          <cell r="P267"/>
          <cell r="R267"/>
          <cell r="T267"/>
          <cell r="V267"/>
        </row>
        <row r="268">
          <cell r="A268" t="str">
            <v>Energía</v>
          </cell>
          <cell r="C268"/>
          <cell r="D268"/>
          <cell r="E268"/>
          <cell r="F268"/>
          <cell r="H268"/>
          <cell r="J268"/>
          <cell r="L268"/>
          <cell r="N268"/>
          <cell r="O268"/>
          <cell r="P268"/>
          <cell r="R268"/>
          <cell r="T268"/>
          <cell r="V268"/>
        </row>
        <row r="269">
          <cell r="A269" t="str">
            <v>CPR Invest Hydrogen A EUR Acc</v>
          </cell>
          <cell r="C269">
            <v>476969230</v>
          </cell>
          <cell r="D269" t="str">
            <v>Euro</v>
          </cell>
          <cell r="E269"/>
          <cell r="F269">
            <v>0.35892299999999999</v>
          </cell>
          <cell r="H269">
            <v>-0.52376699999999998</v>
          </cell>
          <cell r="J269">
            <v>18.983452</v>
          </cell>
          <cell r="L269">
            <v>-1.4393419999999999</v>
          </cell>
          <cell r="N269">
            <v>6.3721860000000001</v>
          </cell>
          <cell r="O269">
            <v>16.880676999999999</v>
          </cell>
          <cell r="P269">
            <v>-21.840354999999999</v>
          </cell>
          <cell r="R269">
            <v>1.972378</v>
          </cell>
          <cell r="T269"/>
          <cell r="V269">
            <v>11.984665</v>
          </cell>
        </row>
        <row r="270">
          <cell r="A270" t="str">
            <v>BGF Sustainable Energy A2</v>
          </cell>
          <cell r="C270">
            <v>3413197635</v>
          </cell>
          <cell r="D270" t="str">
            <v>Euro</v>
          </cell>
          <cell r="E270"/>
          <cell r="F270">
            <v>5.2413790000000002</v>
          </cell>
          <cell r="H270">
            <v>3.317536</v>
          </cell>
          <cell r="J270">
            <v>27.591972999999999</v>
          </cell>
          <cell r="L270">
            <v>1.530273</v>
          </cell>
          <cell r="N270">
            <v>-1.548387</v>
          </cell>
          <cell r="O270">
            <v>22.315089</v>
          </cell>
          <cell r="P270">
            <v>-26.335637999999999</v>
          </cell>
          <cell r="R270">
            <v>4.4528600000000003</v>
          </cell>
          <cell r="T270">
            <v>8.7783239999999996</v>
          </cell>
          <cell r="V270">
            <v>-2.9069859999999998</v>
          </cell>
        </row>
        <row r="271">
          <cell r="A271" t="str">
            <v>BGF World Energy A2</v>
          </cell>
          <cell r="C271">
            <v>1514910454</v>
          </cell>
          <cell r="D271" t="str">
            <v>Euro</v>
          </cell>
          <cell r="E271"/>
          <cell r="F271">
            <v>0.50973100000000005</v>
          </cell>
          <cell r="H271">
            <v>0.60296799999999995</v>
          </cell>
          <cell r="J271">
            <v>6.3756740000000001</v>
          </cell>
          <cell r="L271">
            <v>-7.7806119999999996</v>
          </cell>
          <cell r="N271">
            <v>-10.223509999999999</v>
          </cell>
          <cell r="O271">
            <v>23.528452000000001</v>
          </cell>
          <cell r="P271">
            <v>-24.84544</v>
          </cell>
          <cell r="R271">
            <v>3.6639219999999999</v>
          </cell>
          <cell r="T271">
            <v>17.537438999999999</v>
          </cell>
          <cell r="V271">
            <v>8.7378560000000007</v>
          </cell>
        </row>
        <row r="272">
          <cell r="A272" t="str">
            <v>Benchmark 1: MSCI World/Energy NR EUR</v>
          </cell>
          <cell r="C272"/>
          <cell r="D272" t="str">
            <v>Euro</v>
          </cell>
          <cell r="E272"/>
          <cell r="F272">
            <v>0.92157199999999995</v>
          </cell>
          <cell r="H272">
            <v>0.57353799999999999</v>
          </cell>
          <cell r="J272">
            <v>5.2198500000000001</v>
          </cell>
          <cell r="L272">
            <v>-6.9149180000000001</v>
          </cell>
          <cell r="N272">
            <v>-7.7621919999999998</v>
          </cell>
          <cell r="O272">
            <v>21.650549000000002</v>
          </cell>
          <cell r="P272">
            <v>-22.122599999999998</v>
          </cell>
          <cell r="R272">
            <v>5.0498830000000003</v>
          </cell>
          <cell r="T272">
            <v>18.794779999999999</v>
          </cell>
          <cell r="V272">
            <v>9.5581910000000008</v>
          </cell>
        </row>
        <row r="273">
          <cell r="A273"/>
          <cell r="C273"/>
          <cell r="D273"/>
          <cell r="E273"/>
          <cell r="F273"/>
          <cell r="H273"/>
          <cell r="J273"/>
          <cell r="L273"/>
          <cell r="N273"/>
          <cell r="O273"/>
          <cell r="P273"/>
          <cell r="R273"/>
          <cell r="T273"/>
          <cell r="V273"/>
        </row>
        <row r="274">
          <cell r="A274" t="str">
            <v>Industrial</v>
          </cell>
          <cell r="C274"/>
          <cell r="D274"/>
          <cell r="E274"/>
          <cell r="F274"/>
          <cell r="H274"/>
          <cell r="J274"/>
          <cell r="L274"/>
          <cell r="N274"/>
          <cell r="O274"/>
          <cell r="P274"/>
          <cell r="R274"/>
          <cell r="T274"/>
          <cell r="V274"/>
        </row>
        <row r="275">
          <cell r="A275" t="str">
            <v>Robeco Smart Materials Eqs D EUR</v>
          </cell>
          <cell r="C275">
            <v>360496029</v>
          </cell>
          <cell r="D275" t="str">
            <v>Euro</v>
          </cell>
          <cell r="E275"/>
          <cell r="F275">
            <v>-0.289744</v>
          </cell>
          <cell r="H275">
            <v>2.3030089999999999</v>
          </cell>
          <cell r="J275">
            <v>16.218416000000001</v>
          </cell>
          <cell r="L275">
            <v>-9.9441939999999995</v>
          </cell>
          <cell r="N275">
            <v>-14.805977</v>
          </cell>
          <cell r="O275">
            <v>20.88991</v>
          </cell>
          <cell r="P275">
            <v>-29.341982000000002</v>
          </cell>
          <cell r="R275">
            <v>-1.7793600000000001</v>
          </cell>
          <cell r="T275">
            <v>3.7679320000000001</v>
          </cell>
          <cell r="V275">
            <v>-2.2046350000000001</v>
          </cell>
        </row>
        <row r="276">
          <cell r="A276" t="str">
            <v>Fidelity Global Industrials E-Acc-EUR</v>
          </cell>
          <cell r="C276">
            <v>736872232</v>
          </cell>
          <cell r="D276" t="str">
            <v>Euro</v>
          </cell>
          <cell r="E276"/>
          <cell r="F276">
            <v>1.819923</v>
          </cell>
          <cell r="H276">
            <v>1.262205</v>
          </cell>
          <cell r="J276">
            <v>15.810976</v>
          </cell>
          <cell r="L276">
            <v>-1.1507609999999999</v>
          </cell>
          <cell r="N276">
            <v>4.3307570000000002</v>
          </cell>
          <cell r="O276">
            <v>17.775048999999999</v>
          </cell>
          <cell r="P276">
            <v>-21.249040000000001</v>
          </cell>
          <cell r="R276">
            <v>11.708658</v>
          </cell>
          <cell r="T276">
            <v>16.041740000000001</v>
          </cell>
          <cell r="V276">
            <v>15.290801</v>
          </cell>
        </row>
        <row r="277">
          <cell r="A277" t="str">
            <v>Pictet-Security P EUR</v>
          </cell>
          <cell r="C277">
            <v>5315270854</v>
          </cell>
          <cell r="D277" t="str">
            <v>Euro</v>
          </cell>
          <cell r="E277"/>
          <cell r="F277">
            <v>1.1395360000000001</v>
          </cell>
          <cell r="H277">
            <v>-0.241258</v>
          </cell>
          <cell r="J277">
            <v>22.144221999999999</v>
          </cell>
          <cell r="L277">
            <v>-2.3233190000000001</v>
          </cell>
          <cell r="N277">
            <v>5.3251419999999996</v>
          </cell>
          <cell r="O277">
            <v>23.855174999999999</v>
          </cell>
          <cell r="P277">
            <v>-25.791727000000002</v>
          </cell>
          <cell r="R277">
            <v>6.1969620000000001</v>
          </cell>
          <cell r="T277">
            <v>6.8354900000000001</v>
          </cell>
          <cell r="V277">
            <v>19.963325999999999</v>
          </cell>
        </row>
        <row r="278">
          <cell r="A278" t="str">
            <v>Benchmark 1: MSCI World/Industrials NR EUR</v>
          </cell>
          <cell r="C278"/>
          <cell r="D278" t="str">
            <v>Euro</v>
          </cell>
          <cell r="E278"/>
          <cell r="F278">
            <v>0.13483700000000001</v>
          </cell>
          <cell r="H278">
            <v>-0.47965000000000002</v>
          </cell>
          <cell r="J278">
            <v>19.864450000000001</v>
          </cell>
          <cell r="L278">
            <v>3.8673579999999999</v>
          </cell>
          <cell r="N278">
            <v>13.494899</v>
          </cell>
          <cell r="O278">
            <v>16.309543000000001</v>
          </cell>
          <cell r="P278">
            <v>-18.177769000000001</v>
          </cell>
          <cell r="R278">
            <v>16.064375999999999</v>
          </cell>
          <cell r="T278">
            <v>15.251493</v>
          </cell>
          <cell r="V278">
            <v>20.686512</v>
          </cell>
        </row>
        <row r="279">
          <cell r="A279"/>
          <cell r="C279"/>
          <cell r="D279"/>
          <cell r="E279"/>
          <cell r="F279"/>
          <cell r="H279"/>
          <cell r="J279"/>
          <cell r="L279"/>
          <cell r="N279"/>
          <cell r="O279"/>
          <cell r="P279"/>
          <cell r="R279"/>
          <cell r="T279"/>
          <cell r="V279"/>
        </row>
        <row r="280">
          <cell r="A280" t="str">
            <v>Inmobiliario</v>
          </cell>
          <cell r="C280"/>
          <cell r="D280"/>
          <cell r="E280"/>
          <cell r="F280"/>
          <cell r="H280"/>
          <cell r="J280"/>
          <cell r="L280"/>
          <cell r="N280"/>
          <cell r="O280"/>
          <cell r="P280"/>
          <cell r="R280"/>
          <cell r="T280"/>
          <cell r="V280"/>
        </row>
        <row r="281">
          <cell r="A281" t="str">
            <v>DPAM B Real Est Eur Sus Div B</v>
          </cell>
          <cell r="C281">
            <v>208979175</v>
          </cell>
          <cell r="D281" t="str">
            <v>Euro</v>
          </cell>
          <cell r="E281"/>
          <cell r="F281">
            <v>-1.4727140000000001</v>
          </cell>
          <cell r="H281">
            <v>-0.49274600000000002</v>
          </cell>
          <cell r="J281">
            <v>16.743389000000001</v>
          </cell>
          <cell r="L281">
            <v>9.1919500000000003</v>
          </cell>
          <cell r="N281">
            <v>3.8472529999999998</v>
          </cell>
          <cell r="O281">
            <v>17.237888000000002</v>
          </cell>
          <cell r="P281">
            <v>-20.950642999999999</v>
          </cell>
          <cell r="R281">
            <v>1.0755239999999999</v>
          </cell>
          <cell r="T281">
            <v>1.8235380000000001</v>
          </cell>
          <cell r="V281">
            <v>-2.7366519999999999</v>
          </cell>
        </row>
        <row r="282">
          <cell r="A282" t="str">
            <v>Janus Henderson Hrzn GlblPtyEqsA2EUR</v>
          </cell>
          <cell r="C282">
            <v>863691201</v>
          </cell>
          <cell r="D282" t="str">
            <v>Euro</v>
          </cell>
          <cell r="E282"/>
          <cell r="F282">
            <v>0.90293500000000004</v>
          </cell>
          <cell r="H282">
            <v>-2.2737210000000001</v>
          </cell>
          <cell r="J282">
            <v>7.5553419999999996</v>
          </cell>
          <cell r="L282">
            <v>-7.4917220000000002</v>
          </cell>
          <cell r="N282">
            <v>-0.35666500000000001</v>
          </cell>
          <cell r="O282">
            <v>17.472964999999999</v>
          </cell>
          <cell r="P282">
            <v>-21.590022999999999</v>
          </cell>
          <cell r="R282">
            <v>-3.984191</v>
          </cell>
          <cell r="T282">
            <v>1.83287</v>
          </cell>
          <cell r="V282">
            <v>6.0579429999999999</v>
          </cell>
        </row>
        <row r="283">
          <cell r="A283" t="str">
            <v>Oddo BHF Immobilier CR-EUR</v>
          </cell>
          <cell r="C283">
            <v>207921696</v>
          </cell>
          <cell r="D283" t="str">
            <v>Euro</v>
          </cell>
          <cell r="E283"/>
          <cell r="F283">
            <v>-1.5079880000000001</v>
          </cell>
          <cell r="H283">
            <v>-0.400034</v>
          </cell>
          <cell r="J283">
            <v>17.698364999999999</v>
          </cell>
          <cell r="L283">
            <v>9.6378009999999996</v>
          </cell>
          <cell r="N283">
            <v>7.8056570000000001</v>
          </cell>
          <cell r="O283">
            <v>18.511458999999999</v>
          </cell>
          <cell r="P283">
            <v>-20.850519999999999</v>
          </cell>
          <cell r="R283">
            <v>3.567002</v>
          </cell>
          <cell r="T283">
            <v>-0.63182799999999995</v>
          </cell>
          <cell r="V283">
            <v>-2.5398939999999999</v>
          </cell>
        </row>
        <row r="284">
          <cell r="A284" t="str">
            <v>Benchmark 1: MSCI World/REITS NR USD</v>
          </cell>
          <cell r="C284"/>
          <cell r="D284" t="str">
            <v>US Dollar</v>
          </cell>
          <cell r="E284"/>
          <cell r="F284">
            <v>7.0139999999999994E-2</v>
          </cell>
          <cell r="H284">
            <v>-0.177978</v>
          </cell>
          <cell r="J284">
            <v>11.379854999999999</v>
          </cell>
          <cell r="L284">
            <v>4.4286709999999996</v>
          </cell>
          <cell r="N284">
            <v>9.7767350000000004</v>
          </cell>
          <cell r="O284">
            <v>16.118307999999999</v>
          </cell>
          <cell r="P284">
            <v>-17.777622999999998</v>
          </cell>
          <cell r="R284">
            <v>2.3119540000000001</v>
          </cell>
          <cell r="T284">
            <v>5.122789</v>
          </cell>
          <cell r="V284">
            <v>8.9510970000000007</v>
          </cell>
        </row>
        <row r="285">
          <cell r="A285"/>
          <cell r="C285"/>
          <cell r="D285"/>
          <cell r="E285"/>
          <cell r="F285"/>
          <cell r="H285"/>
          <cell r="J285"/>
          <cell r="L285"/>
          <cell r="N285"/>
          <cell r="O285"/>
          <cell r="P285"/>
          <cell r="R285"/>
          <cell r="T285"/>
          <cell r="V285"/>
        </row>
        <row r="286">
          <cell r="A286" t="str">
            <v>Infraestructura</v>
          </cell>
          <cell r="C286"/>
          <cell r="D286"/>
          <cell r="E286"/>
          <cell r="F286"/>
          <cell r="H286"/>
          <cell r="J286"/>
          <cell r="L286"/>
          <cell r="N286"/>
          <cell r="O286"/>
          <cell r="P286"/>
          <cell r="R286"/>
          <cell r="T286"/>
          <cell r="V286"/>
        </row>
        <row r="287">
          <cell r="A287" t="str">
            <v>M&amp;G (Lux) Global Listed Infras A EUR Acc</v>
          </cell>
          <cell r="C287">
            <v>1380358775</v>
          </cell>
          <cell r="D287" t="str">
            <v>Euro</v>
          </cell>
          <cell r="E287"/>
          <cell r="F287">
            <v>0.35903200000000002</v>
          </cell>
          <cell r="H287">
            <v>-2.4786510000000002</v>
          </cell>
          <cell r="J287">
            <v>4.5321369999999996</v>
          </cell>
          <cell r="L287">
            <v>-2.421808</v>
          </cell>
          <cell r="N287">
            <v>1.007811</v>
          </cell>
          <cell r="O287">
            <v>13.239163</v>
          </cell>
          <cell r="P287">
            <v>-14.345648000000001</v>
          </cell>
          <cell r="R287">
            <v>-0.87184600000000001</v>
          </cell>
          <cell r="T287">
            <v>4.3930680000000004</v>
          </cell>
          <cell r="V287">
            <v>4.736243</v>
          </cell>
        </row>
        <row r="288">
          <cell r="A288" t="str">
            <v>FTGF CB Infras Val A EUR Acc</v>
          </cell>
          <cell r="C288">
            <v>785988322</v>
          </cell>
          <cell r="D288" t="str">
            <v>Euro</v>
          </cell>
          <cell r="E288"/>
          <cell r="F288">
            <v>-0.24024000000000001</v>
          </cell>
          <cell r="H288">
            <v>-1.774098</v>
          </cell>
          <cell r="J288">
            <v>7.6474399999999996</v>
          </cell>
          <cell r="L288">
            <v>2.4676130000000001</v>
          </cell>
          <cell r="N288">
            <v>11.551377</v>
          </cell>
          <cell r="O288">
            <v>12.477698999999999</v>
          </cell>
          <cell r="P288">
            <v>-9.2680050000000005</v>
          </cell>
          <cell r="R288">
            <v>3.433122</v>
          </cell>
          <cell r="T288">
            <v>8.1633230000000001</v>
          </cell>
          <cell r="V288">
            <v>10.272122</v>
          </cell>
        </row>
        <row r="289">
          <cell r="A289" t="str">
            <v>Benchmark 1: FTSE Dvlp Core Infra 50/50 NR Hdg EUR</v>
          </cell>
          <cell r="C289"/>
          <cell r="D289" t="str">
            <v>Euro</v>
          </cell>
          <cell r="E289" t="str">
            <v>Fully Hedged</v>
          </cell>
          <cell r="F289">
            <v>-0.38500000000000001</v>
          </cell>
          <cell r="H289">
            <v>-0.20674200000000001</v>
          </cell>
          <cell r="J289">
            <v>6.9859349999999996</v>
          </cell>
          <cell r="L289">
            <v>5.2093340000000001</v>
          </cell>
          <cell r="N289">
            <v>14.045354</v>
          </cell>
          <cell r="O289">
            <v>10.997182</v>
          </cell>
          <cell r="P289">
            <v>-7.5090529999999998</v>
          </cell>
          <cell r="R289">
            <v>4.2091880000000002</v>
          </cell>
          <cell r="T289">
            <v>6.7141250000000001</v>
          </cell>
          <cell r="V289">
            <v>11.351203</v>
          </cell>
        </row>
        <row r="290">
          <cell r="A290"/>
          <cell r="C290"/>
          <cell r="D290"/>
          <cell r="E290"/>
          <cell r="F290"/>
          <cell r="H290"/>
          <cell r="J290"/>
          <cell r="L290"/>
          <cell r="N290"/>
          <cell r="O290"/>
          <cell r="P290"/>
          <cell r="R290"/>
          <cell r="T290"/>
          <cell r="V290"/>
        </row>
        <row r="291">
          <cell r="A291" t="str">
            <v>Inteligencia Artificial &amp; Big Data</v>
          </cell>
          <cell r="C291"/>
          <cell r="D291"/>
          <cell r="E291"/>
          <cell r="F291"/>
          <cell r="H291"/>
          <cell r="J291"/>
          <cell r="L291"/>
          <cell r="N291"/>
          <cell r="O291"/>
          <cell r="P291"/>
          <cell r="R291"/>
          <cell r="T291"/>
          <cell r="V291"/>
        </row>
        <row r="292">
          <cell r="A292" t="str">
            <v>Polar Cptl PLC-Artfcl Intllgnc R Acc</v>
          </cell>
          <cell r="C292">
            <v>1024263744</v>
          </cell>
          <cell r="D292" t="str">
            <v>Euro</v>
          </cell>
          <cell r="E292"/>
          <cell r="F292">
            <v>-1.2156690000000001</v>
          </cell>
          <cell r="H292">
            <v>3.2470590000000001</v>
          </cell>
          <cell r="J292">
            <v>30.985074999999998</v>
          </cell>
          <cell r="L292">
            <v>-0.81374299999999999</v>
          </cell>
          <cell r="N292">
            <v>2.6192700000000002</v>
          </cell>
          <cell r="O292">
            <v>22.541093</v>
          </cell>
          <cell r="P292">
            <v>-29.592265999999999</v>
          </cell>
          <cell r="R292">
            <v>17.566859000000001</v>
          </cell>
          <cell r="T292">
            <v>12.054620999999999</v>
          </cell>
          <cell r="V292">
            <v>31.823615</v>
          </cell>
        </row>
        <row r="293">
          <cell r="A293" t="str">
            <v>Echiquier Artificial Intelligence B EUR</v>
          </cell>
          <cell r="C293">
            <v>1015847603</v>
          </cell>
          <cell r="D293" t="str">
            <v>Euro</v>
          </cell>
          <cell r="E293"/>
          <cell r="F293">
            <v>0.85581700000000005</v>
          </cell>
          <cell r="H293">
            <v>3.3748849999999999</v>
          </cell>
          <cell r="J293">
            <v>32.428435999999998</v>
          </cell>
          <cell r="L293">
            <v>3.2223860000000002</v>
          </cell>
          <cell r="N293">
            <v>12.721506</v>
          </cell>
          <cell r="O293">
            <v>29.758210999999999</v>
          </cell>
          <cell r="P293">
            <v>-29.885732999999998</v>
          </cell>
          <cell r="R293">
            <v>17.545558</v>
          </cell>
          <cell r="T293">
            <v>5.3916360000000001</v>
          </cell>
          <cell r="V293">
            <v>36.290529999999997</v>
          </cell>
        </row>
        <row r="294">
          <cell r="A294" t="str">
            <v>EdRF Big Data R EUR</v>
          </cell>
          <cell r="C294">
            <v>2453408725</v>
          </cell>
          <cell r="D294" t="str">
            <v>Euro</v>
          </cell>
          <cell r="E294"/>
          <cell r="F294">
            <v>0.60236999999999996</v>
          </cell>
          <cell r="H294">
            <v>-1.3078019999999999</v>
          </cell>
          <cell r="J294">
            <v>11.661978</v>
          </cell>
          <cell r="L294">
            <v>-1.7203679999999999</v>
          </cell>
          <cell r="N294">
            <v>8.3218150000000009</v>
          </cell>
          <cell r="O294">
            <v>13.893986999999999</v>
          </cell>
          <cell r="P294">
            <v>-16.186730000000001</v>
          </cell>
          <cell r="R294">
            <v>10.465210000000001</v>
          </cell>
          <cell r="T294">
            <v>13.666658999999999</v>
          </cell>
          <cell r="V294">
            <v>18.140038000000001</v>
          </cell>
        </row>
        <row r="295">
          <cell r="A295" t="str">
            <v>Benchmark 1: Morningstar Gbl AI &amp; Big Data Cns GR EUR</v>
          </cell>
          <cell r="C295"/>
          <cell r="D295" t="str">
            <v>Euro</v>
          </cell>
          <cell r="E295"/>
          <cell r="F295">
            <v>-7.4959999999999999E-2</v>
          </cell>
          <cell r="H295">
            <v>2.3332540000000002</v>
          </cell>
          <cell r="J295">
            <v>24.808316000000001</v>
          </cell>
          <cell r="L295">
            <v>-4.1315910000000002</v>
          </cell>
          <cell r="N295">
            <v>5.5603119999999997</v>
          </cell>
          <cell r="O295">
            <v>27.169962999999999</v>
          </cell>
          <cell r="P295">
            <v>-29.441210000000002</v>
          </cell>
          <cell r="R295">
            <v>22.682478</v>
          </cell>
          <cell r="T295">
            <v>17.598564</v>
          </cell>
          <cell r="V295">
            <v>45.856895999999999</v>
          </cell>
        </row>
        <row r="296">
          <cell r="A296"/>
          <cell r="C296"/>
          <cell r="D296"/>
          <cell r="E296"/>
          <cell r="F296"/>
          <cell r="H296"/>
          <cell r="J296"/>
          <cell r="L296"/>
          <cell r="N296"/>
          <cell r="O296"/>
          <cell r="P296"/>
          <cell r="R296"/>
          <cell r="T296"/>
          <cell r="V296"/>
        </row>
        <row r="297">
          <cell r="A297" t="str">
            <v>Materias Primas</v>
          </cell>
          <cell r="C297"/>
          <cell r="D297"/>
          <cell r="E297"/>
          <cell r="F297"/>
          <cell r="H297"/>
          <cell r="J297"/>
          <cell r="L297"/>
          <cell r="N297"/>
          <cell r="O297"/>
          <cell r="P297"/>
          <cell r="R297"/>
          <cell r="T297"/>
          <cell r="V297"/>
        </row>
        <row r="298">
          <cell r="A298" t="str">
            <v>BGF World Gold A2 EUR Hedged</v>
          </cell>
          <cell r="C298">
            <v>4995434954</v>
          </cell>
          <cell r="D298" t="str">
            <v>Euro</v>
          </cell>
          <cell r="E298" t="str">
            <v>Fully Hedged</v>
          </cell>
          <cell r="F298">
            <v>2.0026700000000002</v>
          </cell>
          <cell r="H298">
            <v>-1.925546</v>
          </cell>
          <cell r="J298">
            <v>24.025974000000001</v>
          </cell>
          <cell r="L298">
            <v>50.690334999999997</v>
          </cell>
          <cell r="N298">
            <v>47.206166000000003</v>
          </cell>
          <cell r="O298">
            <v>30.280632000000001</v>
          </cell>
          <cell r="P298">
            <v>-20.970265999999999</v>
          </cell>
          <cell r="R298">
            <v>22.35802</v>
          </cell>
          <cell r="T298">
            <v>3.4448189999999999</v>
          </cell>
          <cell r="V298">
            <v>11.428587</v>
          </cell>
        </row>
        <row r="299">
          <cell r="A299" t="str">
            <v>GSQrtx Mdfd Stgy Blmbrg Cmd TR A EUR</v>
          </cell>
          <cell r="C299">
            <v>790173632</v>
          </cell>
          <cell r="D299" t="str">
            <v>Euro</v>
          </cell>
          <cell r="E299" t="str">
            <v>Fully Hedged</v>
          </cell>
          <cell r="F299">
            <v>0.64222599999999996</v>
          </cell>
          <cell r="H299">
            <v>-0.364512</v>
          </cell>
          <cell r="J299">
            <v>5.9607219999999996</v>
          </cell>
          <cell r="L299">
            <v>5.3213160000000004</v>
          </cell>
          <cell r="N299">
            <v>1.8578600000000001</v>
          </cell>
          <cell r="O299">
            <v>12.782492</v>
          </cell>
          <cell r="P299">
            <v>-8.7281110000000002</v>
          </cell>
          <cell r="R299">
            <v>-0.84288600000000002</v>
          </cell>
          <cell r="T299">
            <v>10.567489</v>
          </cell>
          <cell r="V299">
            <v>3.0181309999999999</v>
          </cell>
        </row>
        <row r="300">
          <cell r="A300" t="str">
            <v>Benchmark 1: Bloomberg Commodity PR Hdg EUR</v>
          </cell>
          <cell r="C300"/>
          <cell r="D300" t="str">
            <v>Euro</v>
          </cell>
          <cell r="E300" t="str">
            <v>Fully Hedged</v>
          </cell>
          <cell r="F300">
            <v>0.56925400000000004</v>
          </cell>
          <cell r="H300">
            <v>-0.89877300000000004</v>
          </cell>
          <cell r="J300">
            <v>4.1763950000000003</v>
          </cell>
          <cell r="L300">
            <v>2.980909</v>
          </cell>
          <cell r="N300">
            <v>-1.583852</v>
          </cell>
          <cell r="O300">
            <v>13.283949</v>
          </cell>
          <cell r="P300">
            <v>-9.8518279999999994</v>
          </cell>
          <cell r="R300">
            <v>-5.7525459999999997</v>
          </cell>
          <cell r="T300">
            <v>7.0878699999999997</v>
          </cell>
          <cell r="V300">
            <v>-1.4942820000000001</v>
          </cell>
        </row>
        <row r="301">
          <cell r="A301"/>
          <cell r="C301"/>
          <cell r="D301"/>
          <cell r="E301"/>
          <cell r="F301"/>
          <cell r="H301"/>
          <cell r="J301"/>
          <cell r="L301"/>
          <cell r="N301"/>
          <cell r="O301"/>
          <cell r="P301"/>
          <cell r="R301"/>
          <cell r="T301"/>
          <cell r="V301"/>
        </row>
        <row r="302">
          <cell r="A302" t="str">
            <v>Salud</v>
          </cell>
          <cell r="C302"/>
          <cell r="D302"/>
          <cell r="E302"/>
          <cell r="F302"/>
          <cell r="H302"/>
          <cell r="J302"/>
          <cell r="L302"/>
          <cell r="N302"/>
          <cell r="O302"/>
          <cell r="P302"/>
          <cell r="R302"/>
          <cell r="T302"/>
          <cell r="V302"/>
        </row>
        <row r="303">
          <cell r="A303" t="str">
            <v>AB Intl Health Care A EUR Acc</v>
          </cell>
          <cell r="C303">
            <v>2774939656</v>
          </cell>
          <cell r="D303" t="str">
            <v>Euro</v>
          </cell>
          <cell r="E303"/>
          <cell r="F303">
            <v>-0.19667200000000001</v>
          </cell>
          <cell r="H303">
            <v>-3.4482759999999999</v>
          </cell>
          <cell r="J303">
            <v>-4.9819069999999996</v>
          </cell>
          <cell r="L303">
            <v>-13.405936000000001</v>
          </cell>
          <cell r="N303">
            <v>-17.983547000000002</v>
          </cell>
          <cell r="O303">
            <v>15.836527999999999</v>
          </cell>
          <cell r="P303">
            <v>-22.059533999999999</v>
          </cell>
          <cell r="R303">
            <v>-2.4607329999999998</v>
          </cell>
          <cell r="T303">
            <v>4.3661300000000001</v>
          </cell>
          <cell r="V303">
            <v>3.8777840000000001</v>
          </cell>
        </row>
        <row r="304">
          <cell r="A304" t="str">
            <v>BGF World Healthscience A2</v>
          </cell>
          <cell r="C304">
            <v>10673903522</v>
          </cell>
          <cell r="D304" t="str">
            <v>Euro</v>
          </cell>
          <cell r="E304"/>
          <cell r="F304">
            <v>0.16019900000000001</v>
          </cell>
          <cell r="H304">
            <v>-3.0329139999999999</v>
          </cell>
          <cell r="J304">
            <v>-2.002786</v>
          </cell>
          <cell r="L304">
            <v>-11.968085</v>
          </cell>
          <cell r="N304">
            <v>-13.920759</v>
          </cell>
          <cell r="O304">
            <v>16.864899000000001</v>
          </cell>
          <cell r="P304">
            <v>-18.969757999999999</v>
          </cell>
          <cell r="R304">
            <v>-2.4295469999999999</v>
          </cell>
          <cell r="T304">
            <v>3.3083450000000001</v>
          </cell>
          <cell r="V304">
            <v>8.7444629999999997</v>
          </cell>
        </row>
        <row r="305">
          <cell r="A305" t="str">
            <v>Polar Capital Biotech R Inc</v>
          </cell>
          <cell r="C305">
            <v>1501617269</v>
          </cell>
          <cell r="D305" t="str">
            <v>Euro</v>
          </cell>
          <cell r="E305"/>
          <cell r="F305">
            <v>0.48780499999999999</v>
          </cell>
          <cell r="H305">
            <v>-3.1347960000000001</v>
          </cell>
          <cell r="J305">
            <v>8.8028169999999992</v>
          </cell>
          <cell r="L305">
            <v>-15.342466</v>
          </cell>
          <cell r="N305">
            <v>-10.801057999999999</v>
          </cell>
          <cell r="O305">
            <v>24.400295</v>
          </cell>
          <cell r="P305">
            <v>-29.867066999999999</v>
          </cell>
          <cell r="R305">
            <v>1.7491140000000001</v>
          </cell>
          <cell r="T305">
            <v>5.7866119999999999</v>
          </cell>
          <cell r="V305">
            <v>14.300634000000001</v>
          </cell>
        </row>
        <row r="306">
          <cell r="A306" t="str">
            <v>Benchmark 1: MSCI World/Health Care NR EUR</v>
          </cell>
          <cell r="C306"/>
          <cell r="D306" t="str">
            <v>Euro</v>
          </cell>
          <cell r="E306"/>
          <cell r="F306">
            <v>-0.35820099999999999</v>
          </cell>
          <cell r="H306">
            <v>-3.2426590000000002</v>
          </cell>
          <cell r="J306">
            <v>-3.1016710000000001</v>
          </cell>
          <cell r="L306">
            <v>-11.400270000000001</v>
          </cell>
          <cell r="N306">
            <v>-12.758276</v>
          </cell>
          <cell r="O306">
            <v>14.120015</v>
          </cell>
          <cell r="P306">
            <v>-19.155342000000001</v>
          </cell>
          <cell r="R306">
            <v>-1.803631</v>
          </cell>
          <cell r="T306">
            <v>4.8214459999999999</v>
          </cell>
          <cell r="V306">
            <v>7.8834900000000001</v>
          </cell>
        </row>
        <row r="307">
          <cell r="A307"/>
          <cell r="C307"/>
          <cell r="D307"/>
          <cell r="E307"/>
          <cell r="F307"/>
          <cell r="H307"/>
          <cell r="J307"/>
          <cell r="L307"/>
          <cell r="N307"/>
          <cell r="O307"/>
          <cell r="P307"/>
          <cell r="R307"/>
          <cell r="T307"/>
          <cell r="V307"/>
        </row>
        <row r="308">
          <cell r="A308" t="str">
            <v>Servicios financieros</v>
          </cell>
          <cell r="C308"/>
          <cell r="D308"/>
          <cell r="E308"/>
          <cell r="F308"/>
          <cell r="H308"/>
          <cell r="J308"/>
          <cell r="L308"/>
          <cell r="N308"/>
          <cell r="O308"/>
          <cell r="P308"/>
          <cell r="R308"/>
          <cell r="T308"/>
          <cell r="V308"/>
        </row>
        <row r="309">
          <cell r="A309" t="str">
            <v>Fidelity Global Financial Svcs E-Acc-EUR</v>
          </cell>
          <cell r="C309">
            <v>1471396847</v>
          </cell>
          <cell r="D309" t="str">
            <v>Euro</v>
          </cell>
          <cell r="E309"/>
          <cell r="F309">
            <v>1.137955</v>
          </cell>
          <cell r="H309">
            <v>-0.36219400000000002</v>
          </cell>
          <cell r="J309">
            <v>14.782436000000001</v>
          </cell>
          <cell r="L309">
            <v>2.1754509999999998</v>
          </cell>
          <cell r="N309">
            <v>17.946100000000001</v>
          </cell>
          <cell r="O309">
            <v>18.604738999999999</v>
          </cell>
          <cell r="P309">
            <v>-18.987755</v>
          </cell>
          <cell r="R309">
            <v>15.366671</v>
          </cell>
          <cell r="T309">
            <v>14.630919</v>
          </cell>
          <cell r="V309">
            <v>30.366589000000001</v>
          </cell>
        </row>
        <row r="310">
          <cell r="A310" t="str">
            <v>Polar Capital Global Ins R Acc</v>
          </cell>
          <cell r="C310">
            <v>2898533030</v>
          </cell>
          <cell r="D310" t="str">
            <v>Euro</v>
          </cell>
          <cell r="E310"/>
          <cell r="F310">
            <v>-2.117591</v>
          </cell>
          <cell r="H310">
            <v>-5.715503</v>
          </cell>
          <cell r="J310">
            <v>2.9129510000000001</v>
          </cell>
          <cell r="L310">
            <v>-5.9457709999999997</v>
          </cell>
          <cell r="N310">
            <v>8.4438569999999995</v>
          </cell>
          <cell r="O310">
            <v>16.975201999999999</v>
          </cell>
          <cell r="P310">
            <v>-13.299156</v>
          </cell>
          <cell r="R310">
            <v>10.742119000000001</v>
          </cell>
          <cell r="T310">
            <v>15.512192000000001</v>
          </cell>
          <cell r="V310">
            <v>32.199136000000003</v>
          </cell>
        </row>
        <row r="311">
          <cell r="A311" t="str">
            <v>Benchmark 1: MSCI World/Financials NR EUR</v>
          </cell>
          <cell r="C311"/>
          <cell r="D311" t="str">
            <v>Euro</v>
          </cell>
          <cell r="E311"/>
          <cell r="F311">
            <v>0.39432200000000001</v>
          </cell>
          <cell r="H311">
            <v>-0.385326</v>
          </cell>
          <cell r="J311">
            <v>16.646979999999999</v>
          </cell>
          <cell r="L311">
            <v>3.2644030000000002</v>
          </cell>
          <cell r="N311">
            <v>22.503644000000001</v>
          </cell>
          <cell r="O311">
            <v>17.540896</v>
          </cell>
          <cell r="P311">
            <v>-18.223797999999999</v>
          </cell>
          <cell r="R311">
            <v>17.202378</v>
          </cell>
          <cell r="T311">
            <v>18.957070999999999</v>
          </cell>
          <cell r="V311">
            <v>35.126367999999999</v>
          </cell>
        </row>
        <row r="312">
          <cell r="A312"/>
          <cell r="C312"/>
          <cell r="D312"/>
          <cell r="E312"/>
          <cell r="F312"/>
          <cell r="H312"/>
          <cell r="J312"/>
          <cell r="L312"/>
          <cell r="N312"/>
          <cell r="O312"/>
          <cell r="P312"/>
          <cell r="R312"/>
          <cell r="T312"/>
          <cell r="V312"/>
        </row>
        <row r="313">
          <cell r="A313" t="str">
            <v>Tecnología</v>
          </cell>
          <cell r="C313"/>
          <cell r="D313"/>
          <cell r="E313"/>
          <cell r="F313"/>
          <cell r="H313"/>
          <cell r="J313"/>
          <cell r="L313"/>
          <cell r="N313"/>
          <cell r="O313"/>
          <cell r="P313"/>
          <cell r="R313"/>
          <cell r="T313"/>
          <cell r="V313"/>
        </row>
        <row r="314">
          <cell r="A314" t="str">
            <v>BlueBox Funds Global Technology A € Acc</v>
          </cell>
          <cell r="C314">
            <v>1542743469</v>
          </cell>
          <cell r="D314" t="str">
            <v>Euro</v>
          </cell>
          <cell r="E314"/>
          <cell r="F314">
            <v>-8.5481000000000001E-2</v>
          </cell>
          <cell r="H314">
            <v>2.9520729999999999</v>
          </cell>
          <cell r="J314">
            <v>30.144127999999998</v>
          </cell>
          <cell r="L314">
            <v>1.579474</v>
          </cell>
          <cell r="N314">
            <v>-1.601502</v>
          </cell>
          <cell r="O314">
            <v>29.519924</v>
          </cell>
          <cell r="P314">
            <v>-27.996670000000002</v>
          </cell>
          <cell r="R314">
            <v>19.666308999999998</v>
          </cell>
          <cell r="T314"/>
          <cell r="V314">
            <v>22.691893</v>
          </cell>
        </row>
        <row r="315">
          <cell r="A315" t="str">
            <v>BNP Paribas Disrpt Tech Cl C</v>
          </cell>
          <cell r="C315">
            <v>4284551386</v>
          </cell>
          <cell r="D315" t="str">
            <v>Euro</v>
          </cell>
          <cell r="E315"/>
          <cell r="F315">
            <v>-0.19258500000000001</v>
          </cell>
          <cell r="H315">
            <v>0.74617999999999995</v>
          </cell>
          <cell r="J315">
            <v>22.801874000000002</v>
          </cell>
          <cell r="L315">
            <v>-6.6006970000000003</v>
          </cell>
          <cell r="N315">
            <v>-1.953009</v>
          </cell>
          <cell r="O315">
            <v>27.712060000000001</v>
          </cell>
          <cell r="P315">
            <v>-28.747322</v>
          </cell>
          <cell r="R315">
            <v>14.907247999999999</v>
          </cell>
          <cell r="T315">
            <v>13.496535</v>
          </cell>
          <cell r="V315">
            <v>27.710502999999999</v>
          </cell>
        </row>
        <row r="316">
          <cell r="A316" t="str">
            <v>CPR Invest Glbl Dsrpt Opp A EUR Acc</v>
          </cell>
          <cell r="C316">
            <v>3245541254</v>
          </cell>
          <cell r="D316" t="str">
            <v>Euro</v>
          </cell>
          <cell r="E316"/>
          <cell r="F316">
            <v>-0.10005600000000001</v>
          </cell>
          <cell r="H316">
            <v>-0.49878600000000001</v>
          </cell>
          <cell r="J316">
            <v>20.921047000000002</v>
          </cell>
          <cell r="L316">
            <v>-9.0251830000000002</v>
          </cell>
          <cell r="N316">
            <v>-1.0453809999999999</v>
          </cell>
          <cell r="O316">
            <v>24.720095000000001</v>
          </cell>
          <cell r="P316">
            <v>-29.034130000000001</v>
          </cell>
          <cell r="R316">
            <v>7.5490779999999997</v>
          </cell>
          <cell r="T316">
            <v>4.0546379999999997</v>
          </cell>
          <cell r="V316">
            <v>28.895163</v>
          </cell>
        </row>
        <row r="317">
          <cell r="A317" t="str">
            <v>CT (Lux) Global Tech DE</v>
          </cell>
          <cell r="C317">
            <v>746410247</v>
          </cell>
          <cell r="D317" t="str">
            <v>Euro</v>
          </cell>
          <cell r="E317"/>
          <cell r="F317">
            <v>0.90528699999999995</v>
          </cell>
          <cell r="H317">
            <v>3.2285759999999999</v>
          </cell>
          <cell r="J317">
            <v>26.165379999999999</v>
          </cell>
          <cell r="L317">
            <v>-8.1759769999999996</v>
          </cell>
          <cell r="N317">
            <v>1.6074900000000001</v>
          </cell>
          <cell r="O317">
            <v>30.171309999999998</v>
          </cell>
          <cell r="P317">
            <v>-32.411127999999998</v>
          </cell>
          <cell r="R317">
            <v>14.350970999999999</v>
          </cell>
          <cell r="T317">
            <v>17.591480000000001</v>
          </cell>
          <cell r="V317">
            <v>33.714264</v>
          </cell>
        </row>
        <row r="318">
          <cell r="A318" t="str">
            <v>Fidelity Global Technology A-Acc-EUR</v>
          </cell>
          <cell r="C318">
            <v>24553115163</v>
          </cell>
          <cell r="D318" t="str">
            <v>Euro</v>
          </cell>
          <cell r="E318"/>
          <cell r="F318">
            <v>1.528934</v>
          </cell>
          <cell r="H318">
            <v>1.176471</v>
          </cell>
          <cell r="J318">
            <v>23.14554</v>
          </cell>
          <cell r="L318">
            <v>-0.62511799999999995</v>
          </cell>
          <cell r="N318">
            <v>6.1084139999999998</v>
          </cell>
          <cell r="O318">
            <v>20.311620999999999</v>
          </cell>
          <cell r="P318">
            <v>-25.869486999999999</v>
          </cell>
          <cell r="R318">
            <v>16.705003000000001</v>
          </cell>
          <cell r="T318">
            <v>16.912337999999998</v>
          </cell>
          <cell r="V318">
            <v>24.710618</v>
          </cell>
        </row>
        <row r="319">
          <cell r="A319" t="str">
            <v>Robeco FinTech D EUR</v>
          </cell>
          <cell r="C319">
            <v>532179800</v>
          </cell>
          <cell r="D319" t="str">
            <v>Euro</v>
          </cell>
          <cell r="E319"/>
          <cell r="F319">
            <v>0.29300500000000002</v>
          </cell>
          <cell r="H319">
            <v>1.1715390000000001</v>
          </cell>
          <cell r="J319">
            <v>21.890578999999999</v>
          </cell>
          <cell r="L319">
            <v>0.550126</v>
          </cell>
          <cell r="N319">
            <v>27.288709000000001</v>
          </cell>
          <cell r="O319">
            <v>21.897352000000001</v>
          </cell>
          <cell r="P319">
            <v>-25.368359999999999</v>
          </cell>
          <cell r="R319">
            <v>13.889207000000001</v>
          </cell>
          <cell r="T319">
            <v>5.543927</v>
          </cell>
          <cell r="V319">
            <v>29.624741</v>
          </cell>
        </row>
        <row r="320">
          <cell r="A320" t="str">
            <v>Benchmark 1: MSCI World/Information Tech NR EUR</v>
          </cell>
          <cell r="C320"/>
          <cell r="D320" t="str">
            <v>Euro</v>
          </cell>
          <cell r="E320"/>
          <cell r="F320">
            <v>0.48174499999999998</v>
          </cell>
          <cell r="H320">
            <v>3.4468749999999999</v>
          </cell>
          <cell r="J320">
            <v>29.732250000000001</v>
          </cell>
          <cell r="L320">
            <v>-3.8373080000000002</v>
          </cell>
          <cell r="N320">
            <v>2.9026800000000001</v>
          </cell>
          <cell r="O320">
            <v>29.429528000000001</v>
          </cell>
          <cell r="P320">
            <v>-29.387951000000001</v>
          </cell>
          <cell r="R320">
            <v>21.971534999999999</v>
          </cell>
          <cell r="T320">
            <v>18.907785000000001</v>
          </cell>
          <cell r="V320">
            <v>41.719065000000001</v>
          </cell>
        </row>
        <row r="321">
          <cell r="A321"/>
          <cell r="C321"/>
          <cell r="D321"/>
          <cell r="E321"/>
          <cell r="F321"/>
          <cell r="H321"/>
          <cell r="J321"/>
          <cell r="L321"/>
          <cell r="N321"/>
          <cell r="O321"/>
          <cell r="P321"/>
          <cell r="R321"/>
          <cell r="T321"/>
          <cell r="V321"/>
        </row>
        <row r="322">
          <cell r="A322" t="str">
            <v>5G y conectividad</v>
          </cell>
          <cell r="C322"/>
          <cell r="D322"/>
          <cell r="E322"/>
          <cell r="F322"/>
          <cell r="H322"/>
          <cell r="J322"/>
          <cell r="L322"/>
          <cell r="N322"/>
          <cell r="O322"/>
          <cell r="P322"/>
          <cell r="R322"/>
          <cell r="T322"/>
          <cell r="V322"/>
        </row>
        <row r="323">
          <cell r="A323" t="str">
            <v>NB Next Gen Cnnctvity EUR A Acc</v>
          </cell>
          <cell r="C323">
            <v>908647141</v>
          </cell>
          <cell r="D323" t="str">
            <v>Euro</v>
          </cell>
          <cell r="E323"/>
          <cell r="F323">
            <v>-0.493421</v>
          </cell>
          <cell r="H323">
            <v>4.0711009999999996</v>
          </cell>
          <cell r="J323">
            <v>33.259912</v>
          </cell>
          <cell r="L323">
            <v>2.023609</v>
          </cell>
          <cell r="N323">
            <v>7.4600359999999997</v>
          </cell>
          <cell r="O323">
            <v>32.062258999999997</v>
          </cell>
          <cell r="P323">
            <v>-31.043388</v>
          </cell>
          <cell r="R323">
            <v>18.522245999999999</v>
          </cell>
          <cell r="T323">
            <v>10.059557</v>
          </cell>
          <cell r="V323">
            <v>42.548071999999998</v>
          </cell>
        </row>
        <row r="324">
          <cell r="A324" t="str">
            <v>Benchmark 1: MSCI World/Telecom 10/40 NR EUR</v>
          </cell>
          <cell r="C324"/>
          <cell r="D324" t="str">
            <v>Euro</v>
          </cell>
          <cell r="E324"/>
          <cell r="F324">
            <v>-1.430056</v>
          </cell>
          <cell r="H324">
            <v>0.17019400000000001</v>
          </cell>
          <cell r="J324">
            <v>17.809169000000001</v>
          </cell>
          <cell r="L324">
            <v>6.1684299999999999</v>
          </cell>
          <cell r="N324">
            <v>20.484794000000001</v>
          </cell>
          <cell r="O324">
            <v>15.352404</v>
          </cell>
          <cell r="P324">
            <v>-17.703824000000001</v>
          </cell>
          <cell r="R324">
            <v>14.222168</v>
          </cell>
          <cell r="T324">
            <v>9.6080179999999995</v>
          </cell>
          <cell r="V324">
            <v>31.085806999999999</v>
          </cell>
        </row>
        <row r="325">
          <cell r="A325"/>
          <cell r="C325"/>
          <cell r="D325"/>
          <cell r="E325"/>
          <cell r="F325"/>
          <cell r="H325"/>
          <cell r="J325"/>
          <cell r="L325"/>
          <cell r="N325"/>
          <cell r="O325"/>
          <cell r="P325"/>
          <cell r="R325"/>
          <cell r="T325"/>
          <cell r="V325"/>
        </row>
        <row r="326">
          <cell r="A326" t="str">
            <v>Bienestar y sociedad</v>
          </cell>
          <cell r="C326"/>
          <cell r="D326"/>
          <cell r="E326"/>
          <cell r="F326"/>
          <cell r="H326"/>
          <cell r="J326"/>
          <cell r="L326"/>
          <cell r="N326"/>
          <cell r="O326"/>
          <cell r="P326"/>
          <cell r="R326"/>
          <cell r="T326"/>
          <cell r="V326"/>
        </row>
        <row r="327">
          <cell r="A327" t="str">
            <v>BNY Mellon Mobility Innovation EUR A Acc</v>
          </cell>
          <cell r="C327">
            <v>201501853</v>
          </cell>
          <cell r="D327" t="str">
            <v>Euro</v>
          </cell>
          <cell r="E327"/>
          <cell r="F327">
            <v>1.5146999999999999</v>
          </cell>
          <cell r="H327">
            <v>3.0073820000000002</v>
          </cell>
          <cell r="J327">
            <v>23.435573999999999</v>
          </cell>
          <cell r="L327">
            <v>0.38922000000000001</v>
          </cell>
          <cell r="N327">
            <v>0.64443700000000004</v>
          </cell>
          <cell r="O327">
            <v>19.657817999999999</v>
          </cell>
          <cell r="P327">
            <v>-23.601652000000001</v>
          </cell>
          <cell r="R327">
            <v>4.3713230000000003</v>
          </cell>
          <cell r="T327">
            <v>6.5417059999999996</v>
          </cell>
          <cell r="V327">
            <v>9.0833080000000006</v>
          </cell>
        </row>
        <row r="328">
          <cell r="A328" t="str">
            <v>FF - Global Demographics E-Acc-EUR H</v>
          </cell>
          <cell r="C328">
            <v>761085101</v>
          </cell>
          <cell r="D328" t="str">
            <v>Euro</v>
          </cell>
          <cell r="E328" t="str">
            <v>Fully Hedged</v>
          </cell>
          <cell r="F328">
            <v>0.73672000000000004</v>
          </cell>
          <cell r="H328">
            <v>2.0825149999999999</v>
          </cell>
          <cell r="J328">
            <v>20.500927999999998</v>
          </cell>
          <cell r="L328">
            <v>0.54179600000000006</v>
          </cell>
          <cell r="N328">
            <v>-2.1468929999999999</v>
          </cell>
          <cell r="O328">
            <v>17.305658999999999</v>
          </cell>
          <cell r="P328">
            <v>-21.420684999999999</v>
          </cell>
          <cell r="R328">
            <v>6.9268489999999998</v>
          </cell>
          <cell r="T328">
            <v>4.8425339999999997</v>
          </cell>
          <cell r="V328">
            <v>7.6218240000000002</v>
          </cell>
        </row>
        <row r="329">
          <cell r="A329" t="str">
            <v>DPAM B Eqs Sust Food Trends B Cap</v>
          </cell>
          <cell r="C329">
            <v>29854899</v>
          </cell>
          <cell r="D329" t="str">
            <v>Euro</v>
          </cell>
          <cell r="E329"/>
          <cell r="F329">
            <v>0.49553399999999997</v>
          </cell>
          <cell r="H329">
            <v>-2.9251860000000001</v>
          </cell>
          <cell r="J329">
            <v>7.3730310000000001</v>
          </cell>
          <cell r="L329">
            <v>-7.1868470000000002</v>
          </cell>
          <cell r="N329">
            <v>-0.87497000000000003</v>
          </cell>
          <cell r="O329">
            <v>12.040035</v>
          </cell>
          <cell r="P329">
            <v>-18.086416</v>
          </cell>
          <cell r="R329">
            <v>-4.740297</v>
          </cell>
          <cell r="T329">
            <v>2.1068030000000002</v>
          </cell>
          <cell r="V329">
            <v>5.8299570000000003</v>
          </cell>
        </row>
        <row r="330">
          <cell r="A330" t="str">
            <v>CPR Silver Age P</v>
          </cell>
          <cell r="C330">
            <v>1204575803</v>
          </cell>
          <cell r="D330" t="str">
            <v>Euro</v>
          </cell>
          <cell r="E330"/>
          <cell r="F330">
            <v>0.26380599999999998</v>
          </cell>
          <cell r="H330">
            <v>-3.1609120000000002</v>
          </cell>
          <cell r="J330">
            <v>12.656451000000001</v>
          </cell>
          <cell r="L330">
            <v>1.9375150000000001</v>
          </cell>
          <cell r="N330">
            <v>4.4391749999999996</v>
          </cell>
          <cell r="O330">
            <v>14.8256</v>
          </cell>
          <cell r="P330">
            <v>-17.506791</v>
          </cell>
          <cell r="R330">
            <v>6.4778130000000003</v>
          </cell>
          <cell r="T330">
            <v>4.9611970000000003</v>
          </cell>
          <cell r="V330">
            <v>8.4204019999999993</v>
          </cell>
        </row>
        <row r="331">
          <cell r="A331" t="str">
            <v>Benchmark 1: S&amp;P 500 TR USD</v>
          </cell>
          <cell r="C331"/>
          <cell r="D331" t="str">
            <v>US Dollar</v>
          </cell>
          <cell r="E331"/>
          <cell r="F331">
            <v>0.42588999999999999</v>
          </cell>
          <cell r="H331">
            <v>3.9343759999999999</v>
          </cell>
          <cell r="J331">
            <v>23.479393999999999</v>
          </cell>
          <cell r="L331">
            <v>6.6550520000000004</v>
          </cell>
          <cell r="N331">
            <v>13.412148999999999</v>
          </cell>
          <cell r="O331">
            <v>19.926656999999999</v>
          </cell>
          <cell r="P331">
            <v>-18.747108999999998</v>
          </cell>
          <cell r="R331">
            <v>18.649381000000002</v>
          </cell>
          <cell r="T331">
            <v>16.399284999999999</v>
          </cell>
          <cell r="V331">
            <v>33.369466000000003</v>
          </cell>
        </row>
        <row r="332">
          <cell r="A332"/>
          <cell r="C332"/>
          <cell r="D332"/>
          <cell r="E332"/>
          <cell r="F332"/>
          <cell r="H332"/>
          <cell r="J332"/>
          <cell r="L332"/>
          <cell r="N332"/>
          <cell r="O332"/>
          <cell r="P332"/>
          <cell r="R332"/>
          <cell r="T332"/>
          <cell r="V332"/>
        </row>
        <row r="333">
          <cell r="A333" t="str">
            <v>Tendencias &amp; ESG</v>
          </cell>
          <cell r="C333"/>
          <cell r="D333"/>
          <cell r="E333"/>
          <cell r="F333"/>
          <cell r="H333"/>
          <cell r="J333"/>
          <cell r="L333"/>
          <cell r="N333"/>
          <cell r="O333"/>
          <cell r="P333"/>
          <cell r="R333"/>
          <cell r="T333"/>
          <cell r="V333"/>
        </row>
        <row r="334">
          <cell r="A334" t="str">
            <v>DPAM B Eqs NewGems Sust B Cap</v>
          </cell>
          <cell r="C334">
            <v>1577982535</v>
          </cell>
          <cell r="D334" t="str">
            <v>Euro</v>
          </cell>
          <cell r="E334"/>
          <cell r="F334">
            <v>0.45918500000000001</v>
          </cell>
          <cell r="H334">
            <v>0.94270699999999996</v>
          </cell>
          <cell r="J334">
            <v>19.040163</v>
          </cell>
          <cell r="L334">
            <v>-6.9859910000000003</v>
          </cell>
          <cell r="N334">
            <v>-4.1359310000000002</v>
          </cell>
          <cell r="O334">
            <v>22.388131999999999</v>
          </cell>
          <cell r="P334">
            <v>-26.636503000000001</v>
          </cell>
          <cell r="R334">
            <v>9.3953520000000008</v>
          </cell>
          <cell r="T334">
            <v>8.4476680000000002</v>
          </cell>
          <cell r="V334">
            <v>22.863593999999999</v>
          </cell>
        </row>
        <row r="335">
          <cell r="A335" t="str">
            <v>Pictet-Global Megatrend Sel R EUR</v>
          </cell>
          <cell r="C335">
            <v>9848786211</v>
          </cell>
          <cell r="D335" t="str">
            <v>Euro</v>
          </cell>
          <cell r="E335"/>
          <cell r="F335">
            <v>0.96184999999999998</v>
          </cell>
          <cell r="H335">
            <v>-0.83972100000000005</v>
          </cell>
          <cell r="J335">
            <v>14.344924000000001</v>
          </cell>
          <cell r="L335">
            <v>-7.0401959999999999</v>
          </cell>
          <cell r="N335">
            <v>-2.0947179999999999</v>
          </cell>
          <cell r="O335">
            <v>19.283397999999998</v>
          </cell>
          <cell r="P335">
            <v>-23.990492</v>
          </cell>
          <cell r="R335">
            <v>4.1728019999999999</v>
          </cell>
          <cell r="T335">
            <v>4.6183500000000004</v>
          </cell>
          <cell r="V335">
            <v>13.102433</v>
          </cell>
        </row>
        <row r="336">
          <cell r="A336" t="str">
            <v>Benchmark 1: MSCI World Screened NET EUR</v>
          </cell>
          <cell r="C336"/>
          <cell r="D336" t="str">
            <v>Euro</v>
          </cell>
          <cell r="E336"/>
          <cell r="F336">
            <v>0.15737200000000001</v>
          </cell>
          <cell r="H336">
            <v>0.14538400000000001</v>
          </cell>
          <cell r="J336">
            <v>16.283321999999998</v>
          </cell>
          <cell r="L336">
            <v>-3.4955850000000002</v>
          </cell>
          <cell r="N336">
            <v>5.4693519999999998</v>
          </cell>
          <cell r="O336">
            <v>17.807884000000001</v>
          </cell>
          <cell r="P336">
            <v>-21.180019000000001</v>
          </cell>
          <cell r="R336">
            <v>12.686143</v>
          </cell>
          <cell r="T336">
            <v>13.642223</v>
          </cell>
          <cell r="V336">
            <v>28.020309999999998</v>
          </cell>
        </row>
        <row r="337">
          <cell r="A337"/>
          <cell r="C337"/>
          <cell r="D337"/>
          <cell r="E337"/>
          <cell r="F337"/>
          <cell r="H337"/>
          <cell r="J337"/>
          <cell r="L337"/>
          <cell r="N337"/>
          <cell r="O337"/>
          <cell r="P337"/>
          <cell r="R337"/>
          <cell r="T337"/>
          <cell r="V337"/>
        </row>
        <row r="338">
          <cell r="A338" t="str">
            <v>Renta Variable Alternativa</v>
          </cell>
          <cell r="C338"/>
          <cell r="D338"/>
          <cell r="E338"/>
          <cell r="F338"/>
          <cell r="H338"/>
          <cell r="J338"/>
          <cell r="L338"/>
          <cell r="N338"/>
          <cell r="O338"/>
          <cell r="P338"/>
          <cell r="R338"/>
          <cell r="T338"/>
          <cell r="V338"/>
        </row>
        <row r="339">
          <cell r="A339" t="str">
            <v>Carmignac Pf L-S Eurp Eqs A EUR Acc</v>
          </cell>
          <cell r="C339">
            <v>555184867</v>
          </cell>
          <cell r="D339" t="str">
            <v>Euro</v>
          </cell>
          <cell r="E339"/>
          <cell r="F339">
            <v>-1.1357459999999999</v>
          </cell>
          <cell r="H339">
            <v>0.53047500000000003</v>
          </cell>
          <cell r="J339">
            <v>3.9124970000000001</v>
          </cell>
          <cell r="L339">
            <v>5.0828860000000002</v>
          </cell>
          <cell r="N339">
            <v>3.1524640000000002</v>
          </cell>
          <cell r="O339">
            <v>6.8054649999999999</v>
          </cell>
          <cell r="P339">
            <v>-5.2198419999999999</v>
          </cell>
          <cell r="R339">
            <v>5.3029409999999997</v>
          </cell>
          <cell r="T339">
            <v>5.6868429999999996</v>
          </cell>
          <cell r="V339">
            <v>17.408110000000001</v>
          </cell>
        </row>
        <row r="340">
          <cell r="A340" t="str">
            <v>Eleva Abs Ret Eurp A1 EUR acc</v>
          </cell>
          <cell r="C340">
            <v>4352810669</v>
          </cell>
          <cell r="D340" t="str">
            <v>Euro</v>
          </cell>
          <cell r="E340"/>
          <cell r="F340">
            <v>-8.7784000000000001E-2</v>
          </cell>
          <cell r="H340">
            <v>-0.44408599999999998</v>
          </cell>
          <cell r="J340">
            <v>4.7504419999999996</v>
          </cell>
          <cell r="L340">
            <v>0.87264799999999998</v>
          </cell>
          <cell r="N340">
            <v>2.7928299999999999</v>
          </cell>
          <cell r="O340">
            <v>4.8565180000000003</v>
          </cell>
          <cell r="P340">
            <v>-5.7201979999999999</v>
          </cell>
          <cell r="R340">
            <v>5.1067580000000001</v>
          </cell>
          <cell r="T340">
            <v>3.9548320000000001</v>
          </cell>
          <cell r="V340">
            <v>7.6313459999999997</v>
          </cell>
        </row>
        <row r="341">
          <cell r="A341" t="str">
            <v>Janus HndrsnAbsolute Return A2 HEUR</v>
          </cell>
          <cell r="C341">
            <v>1630718544</v>
          </cell>
          <cell r="D341" t="str">
            <v>Euro</v>
          </cell>
          <cell r="E341" t="str">
            <v>Fully Hedged</v>
          </cell>
          <cell r="F341">
            <v>-0.17971699999999999</v>
          </cell>
          <cell r="H341">
            <v>0.15438199999999999</v>
          </cell>
          <cell r="J341">
            <v>2.4160140000000001</v>
          </cell>
          <cell r="L341">
            <v>2.8055270000000001</v>
          </cell>
          <cell r="N341">
            <v>5.3265269999999996</v>
          </cell>
          <cell r="O341">
            <v>2.6372719999999998</v>
          </cell>
          <cell r="P341">
            <v>-1.406291</v>
          </cell>
          <cell r="R341">
            <v>5.246346</v>
          </cell>
          <cell r="T341">
            <v>2.948814</v>
          </cell>
          <cell r="V341">
            <v>5.8337300000000001</v>
          </cell>
        </row>
        <row r="342">
          <cell r="A342" t="str">
            <v>Pictet TR - Atlas P EUR</v>
          </cell>
          <cell r="C342">
            <v>2247106543</v>
          </cell>
          <cell r="D342" t="str">
            <v>Euro</v>
          </cell>
          <cell r="E342"/>
          <cell r="F342">
            <v>-0.215726</v>
          </cell>
          <cell r="H342">
            <v>0.72082900000000005</v>
          </cell>
          <cell r="J342">
            <v>3.7512569999999998</v>
          </cell>
          <cell r="L342">
            <v>2.8838780000000002</v>
          </cell>
          <cell r="N342">
            <v>4.8214430000000004</v>
          </cell>
          <cell r="O342">
            <v>2.8081680000000002</v>
          </cell>
          <cell r="P342">
            <v>-2.8280539999999998</v>
          </cell>
          <cell r="R342">
            <v>4.6524000000000001</v>
          </cell>
          <cell r="T342">
            <v>4.2080830000000002</v>
          </cell>
          <cell r="V342">
            <v>8.5143459999999997</v>
          </cell>
        </row>
        <row r="343">
          <cell r="A343" t="str">
            <v>Pictet TR - Mandarin HP EUR</v>
          </cell>
          <cell r="C343">
            <v>491124647</v>
          </cell>
          <cell r="D343" t="str">
            <v>Euro</v>
          </cell>
          <cell r="E343" t="str">
            <v>Fully Hedged</v>
          </cell>
          <cell r="F343">
            <v>-0.64685199999999998</v>
          </cell>
          <cell r="H343">
            <v>8.2480999999999999E-2</v>
          </cell>
          <cell r="J343">
            <v>5.1017760000000001</v>
          </cell>
          <cell r="L343">
            <v>5.7060719999999998</v>
          </cell>
          <cell r="N343">
            <v>6.4666139999999999</v>
          </cell>
          <cell r="O343">
            <v>11.890578</v>
          </cell>
          <cell r="P343">
            <v>-9.9518850000000008</v>
          </cell>
          <cell r="R343">
            <v>3.7308340000000002</v>
          </cell>
          <cell r="T343">
            <v>1.4040649999999999</v>
          </cell>
          <cell r="V343">
            <v>9.4280139999999992</v>
          </cell>
        </row>
        <row r="344">
          <cell r="A344" t="str">
            <v>Benchmark 1: MSCI World NR EUR</v>
          </cell>
          <cell r="C344"/>
          <cell r="D344" t="str">
            <v>Euro</v>
          </cell>
          <cell r="E344"/>
          <cell r="F344">
            <v>0.231046</v>
          </cell>
          <cell r="H344">
            <v>9.0424000000000004E-2</v>
          </cell>
          <cell r="J344">
            <v>15.442556</v>
          </cell>
          <cell r="L344">
            <v>-3.2054879999999999</v>
          </cell>
          <cell r="N344">
            <v>5.3574780000000004</v>
          </cell>
          <cell r="O344">
            <v>17.063379000000001</v>
          </cell>
          <cell r="P344">
            <v>-20.287666000000002</v>
          </cell>
          <cell r="R344">
            <v>12.046207000000001</v>
          </cell>
          <cell r="T344">
            <v>13.278365000000001</v>
          </cell>
          <cell r="V344">
            <v>26.595669000000001</v>
          </cell>
        </row>
        <row r="345">
          <cell r="A345"/>
          <cell r="C345"/>
          <cell r="D345"/>
          <cell r="E345"/>
          <cell r="F345"/>
          <cell r="H345"/>
          <cell r="J345"/>
          <cell r="L345"/>
          <cell r="N345"/>
          <cell r="O345"/>
          <cell r="P345"/>
          <cell r="R345"/>
          <cell r="T345"/>
          <cell r="V345"/>
        </row>
        <row r="346">
          <cell r="A346" t="str">
            <v>Market Neutral</v>
          </cell>
          <cell r="C346"/>
          <cell r="D346"/>
          <cell r="E346"/>
          <cell r="F346"/>
          <cell r="H346"/>
          <cell r="J346"/>
          <cell r="L346"/>
          <cell r="N346"/>
          <cell r="O346"/>
          <cell r="P346"/>
          <cell r="R346"/>
          <cell r="T346"/>
          <cell r="V346"/>
        </row>
        <row r="347">
          <cell r="A347" t="str">
            <v>BSF European Absolute Return A2 EUR</v>
          </cell>
          <cell r="C347">
            <v>707975748</v>
          </cell>
          <cell r="D347" t="str">
            <v>Euro</v>
          </cell>
          <cell r="E347"/>
          <cell r="F347">
            <v>-0.79749700000000001</v>
          </cell>
          <cell r="H347">
            <v>-1.1673389999999999</v>
          </cell>
          <cell r="J347">
            <v>1.4046529999999999</v>
          </cell>
          <cell r="L347">
            <v>-2.6429860000000001</v>
          </cell>
          <cell r="N347">
            <v>-2.0651649999999999</v>
          </cell>
          <cell r="O347">
            <v>8.0044789999999999</v>
          </cell>
          <cell r="P347">
            <v>-6.6878609999999998</v>
          </cell>
          <cell r="R347">
            <v>2.154585</v>
          </cell>
          <cell r="T347">
            <v>2.3899720000000002</v>
          </cell>
          <cell r="V347">
            <v>6.6247290000000003</v>
          </cell>
        </row>
        <row r="348">
          <cell r="A348" t="str">
            <v>BSF Systematic US Eq Abs Ret A2 EUR H</v>
          </cell>
          <cell r="C348">
            <v>1217510665</v>
          </cell>
          <cell r="D348" t="str">
            <v>Euro</v>
          </cell>
          <cell r="E348" t="str">
            <v>Fully Hedged</v>
          </cell>
          <cell r="F348">
            <v>-0.56406100000000003</v>
          </cell>
          <cell r="H348">
            <v>-0.82378899999999999</v>
          </cell>
          <cell r="J348">
            <v>1.2305170000000001</v>
          </cell>
          <cell r="L348">
            <v>2.8619059999999998</v>
          </cell>
          <cell r="N348">
            <v>2.1523180000000002</v>
          </cell>
          <cell r="O348">
            <v>5.58561</v>
          </cell>
          <cell r="P348">
            <v>-4.7679210000000003</v>
          </cell>
          <cell r="R348">
            <v>6.6633950000000004</v>
          </cell>
          <cell r="T348">
            <v>3.5286369999999998</v>
          </cell>
          <cell r="V348">
            <v>6.2670729999999999</v>
          </cell>
        </row>
        <row r="349">
          <cell r="A349" t="str">
            <v>CT Real Estate Eq Mkt Netrl A Acc EUR</v>
          </cell>
          <cell r="C349">
            <v>269766157</v>
          </cell>
          <cell r="D349" t="str">
            <v>Euro</v>
          </cell>
          <cell r="E349"/>
          <cell r="F349">
            <v>0</v>
          </cell>
          <cell r="H349">
            <v>-0.29985000000000001</v>
          </cell>
          <cell r="J349">
            <v>-7.5131000000000003E-2</v>
          </cell>
          <cell r="L349">
            <v>-0.15015000000000001</v>
          </cell>
          <cell r="N349">
            <v>0.60514400000000002</v>
          </cell>
          <cell r="O349">
            <v>2.6860940000000002</v>
          </cell>
          <cell r="P349">
            <v>-2.3633679999999999</v>
          </cell>
          <cell r="R349">
            <v>1.899079</v>
          </cell>
          <cell r="T349">
            <v>1.8086500000000001</v>
          </cell>
          <cell r="V349">
            <v>3.2558039999999999</v>
          </cell>
        </row>
        <row r="350">
          <cell r="A350" t="str">
            <v>JupiterMerian Glb Eq AbsRt L € H Acc</v>
          </cell>
          <cell r="C350">
            <v>4128017347</v>
          </cell>
          <cell r="D350" t="str">
            <v>Euro</v>
          </cell>
          <cell r="E350" t="str">
            <v>Fully Hedged</v>
          </cell>
          <cell r="F350">
            <v>-0.57052999999999998</v>
          </cell>
          <cell r="H350">
            <v>-0.41980099999999998</v>
          </cell>
          <cell r="J350">
            <v>2.632053</v>
          </cell>
          <cell r="L350">
            <v>6.1466750000000001</v>
          </cell>
          <cell r="N350">
            <v>10.236881</v>
          </cell>
          <cell r="O350">
            <v>4.1380949999999999</v>
          </cell>
          <cell r="P350">
            <v>-2.0574309999999998</v>
          </cell>
          <cell r="R350">
            <v>9.8088689999999996</v>
          </cell>
          <cell r="T350">
            <v>9.3727129999999992</v>
          </cell>
          <cell r="V350">
            <v>8.7456320000000005</v>
          </cell>
        </row>
        <row r="351">
          <cell r="A351" t="str">
            <v>Benchmark 1: UAI Equity Market Neutral TR EUR</v>
          </cell>
          <cell r="C351"/>
          <cell r="D351" t="str">
            <v>Euro</v>
          </cell>
          <cell r="E351"/>
          <cell r="F351"/>
          <cell r="H351"/>
          <cell r="J351"/>
          <cell r="L351"/>
          <cell r="N351"/>
          <cell r="O351"/>
          <cell r="P351"/>
          <cell r="R351"/>
          <cell r="T351"/>
          <cell r="V351"/>
        </row>
        <row r="352">
          <cell r="A352"/>
          <cell r="C352"/>
          <cell r="D352"/>
          <cell r="E352"/>
          <cell r="F352"/>
          <cell r="H352"/>
          <cell r="J352"/>
          <cell r="L352"/>
          <cell r="N352"/>
          <cell r="O352"/>
          <cell r="P352"/>
          <cell r="R352"/>
          <cell r="T352"/>
          <cell r="V352"/>
        </row>
        <row r="353">
          <cell r="A353" t="str">
            <v>Event Driven</v>
          </cell>
          <cell r="C353"/>
          <cell r="D353"/>
          <cell r="E353"/>
          <cell r="F353"/>
          <cell r="H353"/>
          <cell r="J353"/>
          <cell r="L353"/>
          <cell r="N353"/>
          <cell r="O353"/>
          <cell r="P353"/>
          <cell r="R353"/>
          <cell r="T353"/>
          <cell r="V353"/>
        </row>
        <row r="354">
          <cell r="A354" t="str">
            <v>GAMCO Intl SICAV Merger Arbtrg A (EUR)</v>
          </cell>
          <cell r="C354">
            <v>390617314</v>
          </cell>
          <cell r="D354" t="str">
            <v>Euro</v>
          </cell>
          <cell r="E354" t="str">
            <v>Fully Hedged</v>
          </cell>
          <cell r="F354">
            <v>0.29175600000000002</v>
          </cell>
          <cell r="H354">
            <v>1.754246</v>
          </cell>
          <cell r="J354">
            <v>7.9221209999999997</v>
          </cell>
          <cell r="L354">
            <v>6.6567559999999997</v>
          </cell>
          <cell r="N354">
            <v>9.7697230000000008</v>
          </cell>
          <cell r="O354">
            <v>5.4842360000000001</v>
          </cell>
          <cell r="P354">
            <v>-4.0500590000000001</v>
          </cell>
          <cell r="R354">
            <v>4.0570430000000002</v>
          </cell>
          <cell r="T354">
            <v>4.5516300000000003</v>
          </cell>
          <cell r="V354">
            <v>0.967526</v>
          </cell>
        </row>
        <row r="355">
          <cell r="A355" t="str">
            <v>Benchmark 1: UAI Event-Driven TR EUR</v>
          </cell>
          <cell r="C355"/>
          <cell r="D355" t="str">
            <v>Euro</v>
          </cell>
          <cell r="E355"/>
          <cell r="F355"/>
          <cell r="H355"/>
          <cell r="J355"/>
          <cell r="L355"/>
          <cell r="N355"/>
          <cell r="O355"/>
          <cell r="P355"/>
          <cell r="R355"/>
          <cell r="T355"/>
          <cell r="V355"/>
        </row>
        <row r="356">
          <cell r="A356"/>
          <cell r="C356"/>
          <cell r="D356"/>
          <cell r="E356"/>
          <cell r="F356"/>
          <cell r="H356"/>
          <cell r="J356"/>
          <cell r="L356"/>
          <cell r="N356"/>
          <cell r="O356"/>
          <cell r="P356"/>
          <cell r="R356"/>
          <cell r="T356"/>
          <cell r="V356"/>
        </row>
        <row r="357">
          <cell r="A357"/>
          <cell r="C357"/>
          <cell r="D357"/>
          <cell r="E357"/>
          <cell r="F357"/>
          <cell r="H357"/>
          <cell r="J357"/>
          <cell r="L357"/>
          <cell r="N357"/>
          <cell r="O357"/>
          <cell r="P357"/>
          <cell r="R357"/>
          <cell r="T357"/>
          <cell r="V357"/>
        </row>
        <row r="358">
          <cell r="A358"/>
          <cell r="C358"/>
          <cell r="D358"/>
          <cell r="E358"/>
          <cell r="F358"/>
          <cell r="H358"/>
          <cell r="J358"/>
          <cell r="L358"/>
          <cell r="N358"/>
          <cell r="O358"/>
          <cell r="P358"/>
          <cell r="R358"/>
          <cell r="T358"/>
          <cell r="V358"/>
        </row>
      </sheetData>
      <sheetData sheetId="2">
        <row r="1">
          <cell r="A1" t="str">
            <v>00.2 Focus List - Rentas</v>
          </cell>
        </row>
      </sheetData>
      <sheetData sheetId="3">
        <row r="1">
          <cell r="A1" t="str">
            <v>00.3 Focus List - Socialmente Responsables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00.10 Focus List - Indexados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A1" t="str">
            <v>LU0996178884</v>
          </cell>
        </row>
        <row r="2">
          <cell r="A2" t="str">
            <v>IE00BYX5MD61</v>
          </cell>
        </row>
        <row r="3">
          <cell r="A3" t="str">
            <v>IE00BH65QK91</v>
          </cell>
        </row>
        <row r="4">
          <cell r="A4" t="str">
            <v>LU0836513183</v>
          </cell>
        </row>
        <row r="5">
          <cell r="A5" t="str">
            <v>IE00BDZVHT63</v>
          </cell>
        </row>
        <row r="6">
          <cell r="A6" t="str">
            <v>LU1437021204</v>
          </cell>
        </row>
        <row r="7">
          <cell r="A7" t="str">
            <v>IE00B505V954</v>
          </cell>
        </row>
        <row r="8">
          <cell r="A8" t="str">
            <v>IE00BD0NCN62</v>
          </cell>
        </row>
        <row r="9">
          <cell r="A9" t="str">
            <v>LU1861136833</v>
          </cell>
        </row>
        <row r="10">
          <cell r="A10" t="str">
            <v>IE0032915443</v>
          </cell>
        </row>
        <row r="11">
          <cell r="A11" t="str">
            <v>IE00BDFB5T26</v>
          </cell>
        </row>
        <row r="12">
          <cell r="A12" t="str">
            <v>LU0996175948</v>
          </cell>
        </row>
        <row r="13">
          <cell r="A13" t="str">
            <v>IE0007472115</v>
          </cell>
        </row>
        <row r="14">
          <cell r="A14" t="str">
            <v>IE0007292083</v>
          </cell>
        </row>
        <row r="15">
          <cell r="A15" t="str">
            <v>IE00BYX5M476</v>
          </cell>
        </row>
        <row r="16">
          <cell r="A16" t="str">
            <v>IE00BFRTDC76</v>
          </cell>
        </row>
        <row r="17">
          <cell r="A17" t="str">
            <v>IE00B1G3DH73</v>
          </cell>
        </row>
        <row r="18">
          <cell r="A18" t="str">
            <v>LU0390717543</v>
          </cell>
        </row>
        <row r="19">
          <cell r="A19" t="str">
            <v>LU0625738058</v>
          </cell>
        </row>
        <row r="20">
          <cell r="A20" t="str">
            <v>IE00B83YJG36</v>
          </cell>
        </row>
        <row r="21">
          <cell r="A21" t="str">
            <v>LU0389812693</v>
          </cell>
        </row>
        <row r="22">
          <cell r="A22" t="str">
            <v>IE0007987690</v>
          </cell>
        </row>
        <row r="23">
          <cell r="A23" t="str">
            <v>LU0996180948</v>
          </cell>
        </row>
        <row r="24">
          <cell r="A24" t="str">
            <v>IE00B1S74W91</v>
          </cell>
        </row>
        <row r="25">
          <cell r="A25" t="str">
            <v>LU1883867761</v>
          </cell>
        </row>
        <row r="26">
          <cell r="A26" t="str">
            <v>IE00BN71SS04</v>
          </cell>
        </row>
        <row r="27">
          <cell r="A27" t="str">
            <v>LU0389812347</v>
          </cell>
        </row>
        <row r="28">
          <cell r="A28" t="str">
            <v>LU1049757120</v>
          </cell>
        </row>
        <row r="29">
          <cell r="A29" t="str">
            <v>IE00B04GQR24</v>
          </cell>
        </row>
        <row r="30">
          <cell r="A30" t="str">
            <v>IE00BD6D4566</v>
          </cell>
        </row>
        <row r="31">
          <cell r="A31" t="str">
            <v>IE0007987708</v>
          </cell>
        </row>
        <row r="32">
          <cell r="A32" t="str">
            <v>LU0474966750</v>
          </cell>
        </row>
        <row r="33">
          <cell r="A33" t="str">
            <v>IE00B4Z8LP80</v>
          </cell>
        </row>
        <row r="34">
          <cell r="A34" t="str">
            <v>LU0996180864</v>
          </cell>
        </row>
        <row r="35">
          <cell r="A35" t="str">
            <v>IE0032620787</v>
          </cell>
        </row>
        <row r="36">
          <cell r="A36" t="str">
            <v>LU0836512615</v>
          </cell>
        </row>
        <row r="37">
          <cell r="A37" t="str">
            <v>LU1437020222</v>
          </cell>
        </row>
        <row r="38">
          <cell r="A38" t="str">
            <v>IE00B03HD209</v>
          </cell>
        </row>
        <row r="39">
          <cell r="A39" t="str">
            <v>LU0996181599</v>
          </cell>
        </row>
        <row r="40">
          <cell r="A40" t="str">
            <v>IE00BGCZ0826</v>
          </cell>
        </row>
        <row r="41">
          <cell r="A41" t="str">
            <v>LU1050469441</v>
          </cell>
        </row>
        <row r="42">
          <cell r="A42" t="str">
            <v>IE0031786696</v>
          </cell>
        </row>
        <row r="43">
          <cell r="A43" t="str">
            <v>IE00B1W56M32</v>
          </cell>
        </row>
        <row r="44">
          <cell r="A44" t="str">
            <v>IE00BYX5NX33</v>
          </cell>
        </row>
        <row r="45">
          <cell r="A45" t="str">
            <v>LU0148539108</v>
          </cell>
        </row>
        <row r="46">
          <cell r="A46" t="str">
            <v>IE00BH65QG55</v>
          </cell>
        </row>
        <row r="47">
          <cell r="A47" t="str">
            <v>IE0032126645</v>
          </cell>
        </row>
        <row r="48">
          <cell r="A48" t="str">
            <v>IE00B03HD191</v>
          </cell>
        </row>
        <row r="49">
          <cell r="A49" t="str">
            <v>IE00BYX5M039</v>
          </cell>
        </row>
        <row r="50">
          <cell r="A50" t="str">
            <v>IE00B3D07G23</v>
          </cell>
        </row>
        <row r="51">
          <cell r="A51" t="str">
            <v>LU0996182308</v>
          </cell>
        </row>
        <row r="52">
          <cell r="A52" t="str">
            <v>LU1328852147</v>
          </cell>
        </row>
        <row r="53">
          <cell r="A53" t="str">
            <v>IE00B76VTN11</v>
          </cell>
        </row>
        <row r="54">
          <cell r="A54" t="str">
            <v>LU1328852659</v>
          </cell>
        </row>
        <row r="55">
          <cell r="A55" t="str">
            <v>IE0033862917</v>
          </cell>
        </row>
        <row r="56">
          <cell r="A56" t="str">
            <v>LU0130732877</v>
          </cell>
        </row>
        <row r="57">
          <cell r="A57" t="str">
            <v>LU0389811372</v>
          </cell>
        </row>
        <row r="58">
          <cell r="A58" t="str">
            <v>LU0836512888</v>
          </cell>
        </row>
        <row r="59">
          <cell r="A59" t="str">
            <v>IE00B18GCB14</v>
          </cell>
        </row>
        <row r="60">
          <cell r="A60" t="str">
            <v>IE00BDRK7T12</v>
          </cell>
        </row>
        <row r="61">
          <cell r="A61" t="str">
            <v>IE00BDFB5M56</v>
          </cell>
        </row>
        <row r="62">
          <cell r="A62" t="str">
            <v>LU0996178371</v>
          </cell>
        </row>
        <row r="63">
          <cell r="A63" t="str">
            <v>IE00B04GQX83</v>
          </cell>
        </row>
        <row r="64">
          <cell r="A64" t="str">
            <v>IE00B4WXT857</v>
          </cell>
        </row>
        <row r="65">
          <cell r="A65" t="str">
            <v>IE0002639775</v>
          </cell>
        </row>
        <row r="66">
          <cell r="A66" t="str">
            <v>LU0389811885</v>
          </cell>
        </row>
        <row r="67">
          <cell r="A67" t="str">
            <v>LU2037301368</v>
          </cell>
        </row>
        <row r="68">
          <cell r="A68" t="str">
            <v>IE00B9M1BB17</v>
          </cell>
        </row>
        <row r="69">
          <cell r="A69" t="str">
            <v>IE00BYX5N771</v>
          </cell>
        </row>
        <row r="70">
          <cell r="A70" t="str">
            <v>IE00BH65QP47</v>
          </cell>
        </row>
        <row r="71">
          <cell r="A71" t="str">
            <v>IE0007471471</v>
          </cell>
        </row>
        <row r="72">
          <cell r="A72" t="str">
            <v>LU0996177720</v>
          </cell>
        </row>
        <row r="73">
          <cell r="A73" t="str">
            <v>IE00BYWYCC39</v>
          </cell>
        </row>
        <row r="74">
          <cell r="A74" t="str">
            <v>LU0836513266</v>
          </cell>
        </row>
        <row r="75">
          <cell r="A75" t="str">
            <v>LU2349459045</v>
          </cell>
        </row>
        <row r="76">
          <cell r="A76" t="str">
            <v>IE0007292422</v>
          </cell>
        </row>
        <row r="77">
          <cell r="A77" t="str">
            <v>LU1050470456</v>
          </cell>
        </row>
        <row r="78">
          <cell r="A78" t="str">
            <v>IE0002639668</v>
          </cell>
        </row>
        <row r="79">
          <cell r="A79" t="str">
            <v>IE00BD0NCM55</v>
          </cell>
        </row>
        <row r="80">
          <cell r="A80" t="str">
            <v>LU0474966164</v>
          </cell>
        </row>
        <row r="81">
          <cell r="A81" t="str">
            <v>LU0389811539</v>
          </cell>
        </row>
        <row r="82">
          <cell r="A82" t="str">
            <v>IE00B03HCZ61</v>
          </cell>
        </row>
        <row r="83">
          <cell r="A83" t="str">
            <v>IE0031787223</v>
          </cell>
        </row>
        <row r="84">
          <cell r="A84" t="str">
            <v>IE00BDRK7L36</v>
          </cell>
        </row>
        <row r="85">
          <cell r="A85" t="str">
            <v>IE00BYX5MX67</v>
          </cell>
        </row>
        <row r="86">
          <cell r="A86" t="str">
            <v>LU1861133657</v>
          </cell>
        </row>
        <row r="87">
          <cell r="A87" t="str">
            <v>IE00B6RVWW34</v>
          </cell>
        </row>
        <row r="88">
          <cell r="A88" t="str">
            <v>IE00BDRK7R97</v>
          </cell>
        </row>
        <row r="89">
          <cell r="A89" t="str">
            <v>IE0007472990</v>
          </cell>
        </row>
        <row r="90">
          <cell r="A90" t="str">
            <v>IE00B03HD316</v>
          </cell>
        </row>
        <row r="91">
          <cell r="A91" t="str">
            <v>IE00BLPJRH48</v>
          </cell>
        </row>
        <row r="92">
          <cell r="A92" t="str">
            <v>IE0007471927</v>
          </cell>
        </row>
        <row r="93">
          <cell r="A93" t="str">
            <v>LU0389812933</v>
          </cell>
        </row>
        <row r="94">
          <cell r="A94" t="str">
            <v>IE00BYX5N110</v>
          </cell>
        </row>
        <row r="95">
          <cell r="A95" t="str">
            <v>IE00B56H2V49</v>
          </cell>
        </row>
        <row r="96">
          <cell r="A96" t="str">
            <v>LU0130731390</v>
          </cell>
        </row>
        <row r="97">
          <cell r="A97" t="str">
            <v>LU0836513696</v>
          </cell>
        </row>
        <row r="98">
          <cell r="A98" t="str">
            <v>IE0032125126</v>
          </cell>
        </row>
        <row r="99">
          <cell r="A99" t="str">
            <v>LU0996177217</v>
          </cell>
        </row>
        <row r="100">
          <cell r="A100" t="str">
            <v>IE00BYX5ML46</v>
          </cell>
        </row>
        <row r="101">
          <cell r="A101" t="str">
            <v>IE00B18GC888</v>
          </cell>
        </row>
        <row r="102">
          <cell r="A102" t="str">
            <v>LU0389811968</v>
          </cell>
        </row>
        <row r="103">
          <cell r="A103" t="str">
            <v>IE00B67T5G21</v>
          </cell>
        </row>
        <row r="104">
          <cell r="A104" t="str">
            <v>LU0625737910</v>
          </cell>
        </row>
        <row r="105">
          <cell r="A105" t="str">
            <v>IE0007281425</v>
          </cell>
        </row>
        <row r="106">
          <cell r="A106" t="str">
            <v>IE0007218849</v>
          </cell>
        </row>
        <row r="107">
          <cell r="A107" t="str">
            <v>LU0836513423</v>
          </cell>
        </row>
        <row r="108">
          <cell r="A108" t="str">
            <v>IE00BFRTD722</v>
          </cell>
        </row>
        <row r="109">
          <cell r="A109" t="str">
            <v>IE00B5456744</v>
          </cell>
        </row>
        <row r="110">
          <cell r="A110" t="str">
            <v>LU0996182647</v>
          </cell>
        </row>
        <row r="111">
          <cell r="A111" t="str">
            <v>IE0008248803</v>
          </cell>
        </row>
        <row r="112">
          <cell r="A112" t="str">
            <v>LU0996179007</v>
          </cell>
        </row>
        <row r="113">
          <cell r="A113" t="str">
            <v>LU0474966834</v>
          </cell>
        </row>
        <row r="114">
          <cell r="A114" t="str">
            <v>IE00BDFB5N63</v>
          </cell>
        </row>
        <row r="115">
          <cell r="A115" t="str">
            <v>LU0389810994</v>
          </cell>
        </row>
        <row r="116">
          <cell r="A116" t="str">
            <v>LU0389811455</v>
          </cell>
        </row>
        <row r="117">
          <cell r="A117" t="str">
            <v>IE00B42W3S00</v>
          </cell>
        </row>
        <row r="118">
          <cell r="A118" t="str">
            <v>IE00B1W56S93</v>
          </cell>
        </row>
        <row r="119">
          <cell r="A119" t="str">
            <v>IE0007201266</v>
          </cell>
        </row>
        <row r="120">
          <cell r="A120" t="str">
            <v>IE00BYX5P602</v>
          </cell>
        </row>
        <row r="121">
          <cell r="A121" t="str">
            <v>IE0009591805</v>
          </cell>
        </row>
        <row r="122">
          <cell r="A122" t="str">
            <v>IE00B2RHVR18</v>
          </cell>
        </row>
        <row r="123">
          <cell r="A123" t="str">
            <v>IE00B246KL88</v>
          </cell>
        </row>
        <row r="124">
          <cell r="A124" t="str">
            <v>IE00B523L313</v>
          </cell>
        </row>
        <row r="125">
          <cell r="A125" t="str">
            <v>IE00B3D07F16</v>
          </cell>
        </row>
        <row r="126">
          <cell r="A126" t="str">
            <v>IE00B04GQT48</v>
          </cell>
        </row>
        <row r="127">
          <cell r="A127" t="str">
            <v>LU2037300550</v>
          </cell>
        </row>
        <row r="128">
          <cell r="A128" t="str">
            <v>IE00B89M2V73</v>
          </cell>
        </row>
        <row r="129">
          <cell r="A129" t="str">
            <v>IE00BYZ8K175</v>
          </cell>
        </row>
        <row r="130">
          <cell r="A130" t="str">
            <v>IE0002639551</v>
          </cell>
        </row>
        <row r="131">
          <cell r="A131" t="str">
            <v>IE00BH65QH62</v>
          </cell>
        </row>
        <row r="132">
          <cell r="A132" t="str">
            <v>IE0008248795</v>
          </cell>
        </row>
        <row r="133">
          <cell r="A133" t="str">
            <v>LU1049756585</v>
          </cell>
        </row>
        <row r="134">
          <cell r="A134" t="str">
            <v>LU1437019307</v>
          </cell>
        </row>
        <row r="135">
          <cell r="A135" t="str">
            <v>IE00B1S75820</v>
          </cell>
        </row>
        <row r="136">
          <cell r="A136" t="str">
            <v>LU0261952682</v>
          </cell>
        </row>
        <row r="137">
          <cell r="A137" t="str">
            <v>IE00BJN4RG66</v>
          </cell>
        </row>
        <row r="138">
          <cell r="A138" t="str">
            <v>LU0996178967</v>
          </cell>
        </row>
        <row r="139">
          <cell r="A139" t="str">
            <v>IE00B02JYG83</v>
          </cell>
        </row>
        <row r="140">
          <cell r="A140" t="str">
            <v>IE00BDFB7308</v>
          </cell>
        </row>
        <row r="141">
          <cell r="A141" t="str">
            <v>LU0130733172</v>
          </cell>
        </row>
        <row r="142">
          <cell r="A142" t="str">
            <v>LU0474967998</v>
          </cell>
        </row>
        <row r="143">
          <cell r="A143" t="str">
            <v>IE00B1W56J03</v>
          </cell>
        </row>
        <row r="144">
          <cell r="A144" t="str">
            <v>IE00BYX5NH74</v>
          </cell>
        </row>
        <row r="145">
          <cell r="A145" t="str">
            <v>LU1050469367</v>
          </cell>
        </row>
        <row r="146">
          <cell r="A146" t="str">
            <v>IE00BYX5MS15</v>
          </cell>
        </row>
        <row r="147">
          <cell r="A147" t="str">
            <v>IE00B3B2KS38</v>
          </cell>
        </row>
        <row r="148">
          <cell r="A148" t="str">
            <v>IE00B42LF923</v>
          </cell>
        </row>
        <row r="149">
          <cell r="A149" t="str">
            <v>LU0474967055</v>
          </cell>
        </row>
        <row r="150">
          <cell r="A150" t="str">
            <v>LU1050470373</v>
          </cell>
        </row>
        <row r="151">
          <cell r="A151" t="str">
            <v>LU0188499684</v>
          </cell>
        </row>
        <row r="152">
          <cell r="A152" t="str">
            <v>LU1861138375</v>
          </cell>
        </row>
        <row r="153">
          <cell r="A153" t="str">
            <v>LU0474966248</v>
          </cell>
        </row>
        <row r="154">
          <cell r="A154" t="str">
            <v>LU0836512961</v>
          </cell>
        </row>
        <row r="155">
          <cell r="A155" t="str">
            <v>IE00BH65QQ53</v>
          </cell>
        </row>
        <row r="156">
          <cell r="A156" t="str">
            <v>IE00BN6QDF87</v>
          </cell>
        </row>
        <row r="157">
          <cell r="A157" t="str">
            <v>LU0389813071</v>
          </cell>
        </row>
        <row r="158">
          <cell r="A158" t="str">
            <v>IE00B04GQQ17</v>
          </cell>
        </row>
        <row r="159">
          <cell r="A159" t="str">
            <v>LU1811365292</v>
          </cell>
        </row>
        <row r="160">
          <cell r="A160" t="str">
            <v>IE00BH65QN23</v>
          </cell>
        </row>
        <row r="161">
          <cell r="A161" t="str">
            <v>IE00BDFB7290</v>
          </cell>
        </row>
        <row r="162">
          <cell r="A162" t="str">
            <v>LU1050469870</v>
          </cell>
        </row>
        <row r="163">
          <cell r="A163" t="str">
            <v>IE00BYSX5D68</v>
          </cell>
        </row>
        <row r="164">
          <cell r="A164" t="str">
            <v>IE00BKV0W243</v>
          </cell>
        </row>
        <row r="165">
          <cell r="A165" t="str">
            <v>IE00B62C5H76</v>
          </cell>
        </row>
        <row r="166">
          <cell r="A166" t="str">
            <v>IE00B03HD084</v>
          </cell>
        </row>
        <row r="167">
          <cell r="A167" t="str">
            <v>LU1328852220</v>
          </cell>
        </row>
        <row r="168">
          <cell r="A168" t="str">
            <v>LU0996176912</v>
          </cell>
        </row>
        <row r="169">
          <cell r="A169" t="str">
            <v>LU0303706948</v>
          </cell>
        </row>
        <row r="170">
          <cell r="A170" t="str">
            <v>IE00B50MZ948</v>
          </cell>
        </row>
        <row r="171">
          <cell r="A171" t="str">
            <v>LU0836512706</v>
          </cell>
        </row>
        <row r="172">
          <cell r="A172" t="str">
            <v>IE0007286036</v>
          </cell>
        </row>
        <row r="173">
          <cell r="A173" t="str">
            <v>IE0031786142</v>
          </cell>
        </row>
        <row r="174">
          <cell r="A174" t="str">
            <v>LU0474968020</v>
          </cell>
        </row>
        <row r="175">
          <cell r="A175" t="str">
            <v>LU0996179189</v>
          </cell>
        </row>
        <row r="176">
          <cell r="A176" t="str">
            <v>LU0836513852</v>
          </cell>
        </row>
        <row r="177">
          <cell r="A177" t="str">
            <v>LU1328852493</v>
          </cell>
        </row>
        <row r="178">
          <cell r="A178" t="str">
            <v>LU0390718277</v>
          </cell>
        </row>
        <row r="179">
          <cell r="A179" t="str">
            <v>LU0389812420</v>
          </cell>
        </row>
        <row r="180">
          <cell r="A180" t="str">
            <v>LU1811363917</v>
          </cell>
        </row>
        <row r="181">
          <cell r="A181" t="str">
            <v>IE00B526YN16</v>
          </cell>
        </row>
        <row r="182">
          <cell r="A182" t="str">
            <v>IE00B50W2R13</v>
          </cell>
        </row>
        <row r="183">
          <cell r="A183" t="str">
            <v>IE00BKV0W359</v>
          </cell>
        </row>
        <row r="184">
          <cell r="A184" t="str">
            <v>IE00BDFVDR63</v>
          </cell>
        </row>
        <row r="185">
          <cell r="A185" t="str">
            <v>IE00BDZS0987</v>
          </cell>
        </row>
        <row r="186">
          <cell r="A186" t="str">
            <v>IE00B76VTL96</v>
          </cell>
        </row>
        <row r="187">
          <cell r="A187" t="str">
            <v>LU0996182563</v>
          </cell>
        </row>
        <row r="188">
          <cell r="A188" t="str">
            <v>LU0836513001</v>
          </cell>
        </row>
        <row r="189">
          <cell r="A189" t="str">
            <v>LU0442407853</v>
          </cell>
        </row>
        <row r="190">
          <cell r="A190" t="str">
            <v>IE00BFRTDB69</v>
          </cell>
        </row>
        <row r="191">
          <cell r="A191" t="str">
            <v>LU1373035580</v>
          </cell>
        </row>
        <row r="192">
          <cell r="A192" t="str">
            <v>IE00B42W4L06</v>
          </cell>
        </row>
        <row r="193">
          <cell r="A193" t="str">
            <v>IE00B1S74Q32</v>
          </cell>
        </row>
        <row r="194">
          <cell r="A194" t="str">
            <v>IE00BD0DT578</v>
          </cell>
        </row>
        <row r="195">
          <cell r="A195" t="str">
            <v>IE00B4K9F548</v>
          </cell>
        </row>
        <row r="196">
          <cell r="A196" t="str">
            <v>LU0255980913</v>
          </cell>
        </row>
        <row r="197">
          <cell r="A197" t="str">
            <v>LU0996177134</v>
          </cell>
        </row>
        <row r="198">
          <cell r="A198" t="str">
            <v>IE00BD0DT792</v>
          </cell>
        </row>
        <row r="199">
          <cell r="A199" t="str">
            <v>IE00BDCXSH02</v>
          </cell>
        </row>
        <row r="200">
          <cell r="A200" t="str">
            <v>IE0007471695</v>
          </cell>
        </row>
        <row r="201">
          <cell r="A201" t="str">
            <v>IE00BLPJRG31</v>
          </cell>
        </row>
        <row r="202">
          <cell r="A202" t="str">
            <v>IE00BDFB7639</v>
          </cell>
        </row>
        <row r="203">
          <cell r="A203" t="str">
            <v>IE00B1S75374</v>
          </cell>
        </row>
        <row r="204">
          <cell r="A204" t="str">
            <v>IE00B04FFJ44</v>
          </cell>
        </row>
        <row r="205">
          <cell r="A205" t="str">
            <v>IE00B4XCK338</v>
          </cell>
        </row>
        <row r="206">
          <cell r="A206" t="str">
            <v>IE00BYX5NK04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61F2-B856-4CA8-A069-D80568D48F95}">
  <dimension ref="A1:O247"/>
  <sheetViews>
    <sheetView tabSelected="1" zoomScale="115" zoomScaleNormal="115" workbookViewId="0">
      <selection activeCell="C7" sqref="C7"/>
    </sheetView>
  </sheetViews>
  <sheetFormatPr baseColWidth="10" defaultRowHeight="15" x14ac:dyDescent="0.25"/>
  <cols>
    <col min="1" max="1" width="28.85546875" style="2" bestFit="1" customWidth="1"/>
    <col min="2" max="2" width="52.42578125" style="1" customWidth="1"/>
    <col min="3" max="3" width="23.85546875" style="1" bestFit="1" customWidth="1"/>
    <col min="4" max="4" width="18" style="2" customWidth="1"/>
    <col min="5" max="5" width="14.85546875" style="4" customWidth="1"/>
    <col min="6" max="9" width="14.140625" style="1" bestFit="1" customWidth="1"/>
    <col min="10" max="10" width="11.85546875" style="1" bestFit="1" customWidth="1"/>
    <col min="11" max="11" width="11.85546875" style="1" customWidth="1"/>
    <col min="12" max="12" width="16.5703125" style="1" bestFit="1" customWidth="1"/>
    <col min="13" max="15" width="14.140625" style="1" bestFit="1" customWidth="1"/>
  </cols>
  <sheetData>
    <row r="1" spans="1:15" ht="26.25" x14ac:dyDescent="0.25">
      <c r="A1" s="6" t="s">
        <v>370</v>
      </c>
      <c r="B1" s="7" t="s">
        <v>371</v>
      </c>
      <c r="C1" s="8" t="s">
        <v>0</v>
      </c>
      <c r="D1" s="8" t="s">
        <v>1</v>
      </c>
      <c r="E1" s="8" t="s">
        <v>2</v>
      </c>
      <c r="F1" s="8" t="s">
        <v>372</v>
      </c>
      <c r="G1" s="8" t="s">
        <v>373</v>
      </c>
      <c r="H1" s="8" t="s">
        <v>374</v>
      </c>
      <c r="I1" s="8" t="s">
        <v>375</v>
      </c>
      <c r="J1" s="8" t="s">
        <v>376</v>
      </c>
      <c r="K1" s="8" t="s">
        <v>377</v>
      </c>
      <c r="L1" s="8" t="s">
        <v>378</v>
      </c>
      <c r="M1" s="8" t="s">
        <v>3</v>
      </c>
      <c r="N1" s="8" t="s">
        <v>379</v>
      </c>
      <c r="O1" s="8" t="s">
        <v>380</v>
      </c>
    </row>
    <row r="2" spans="1:15" x14ac:dyDescent="0.25">
      <c r="A2" s="9" t="s">
        <v>4</v>
      </c>
      <c r="B2" s="10" t="s">
        <v>5</v>
      </c>
      <c r="C2" s="11">
        <f ca="1">IFERROR(_xlfn.XLOOKUP($E2,'[1]00.1 Focus List - Terceros'!$A:$A,'[1]00.1 Focus List - Terceros'!$C:$C,,),FALSE)</f>
        <v>1515030566</v>
      </c>
      <c r="D2" s="12" t="str">
        <f ca="1">IFERROR(_xlfn.XLOOKUP($E2,'[1]00.1 Focus List - Terceros'!$A:$A,'[1]00.1 Focus List - Terceros'!$D:$D,,),FALSE)</f>
        <v>Euro</v>
      </c>
      <c r="E2" s="13">
        <f ca="1">IFERROR(_xlfn.XLOOKUP($E2,'[1]00.1 Focus List - Terceros'!$A:$A,'[1]00.1 Focus List - Terceros'!$E:$E,,),FALSE)</f>
        <v>0</v>
      </c>
      <c r="F2" s="14">
        <f ca="1">IFERROR(_xlfn.XLOOKUP($E2,'[1]00.1 Focus List - Terceros'!$A:$A,'[1]00.1 Focus List - Terceros'!$F:$F,,),FALSE)</f>
        <v>4.0502999999999997E-2</v>
      </c>
      <c r="G2" s="14">
        <f ca="1">IFERROR(_xlfn.XLOOKUP($E2,'[1]00.1 Focus List - Terceros'!$A:$A,'[1]00.1 Focus List - Terceros'!$H:$H,,),FALSE)</f>
        <v>0.15713299999999999</v>
      </c>
      <c r="H2" s="14">
        <f ca="1">IFERROR(_xlfn.XLOOKUP($E2,'[1]00.1 Focus List - Terceros'!$A:$A,'[1]00.1 Focus List - Terceros'!$J:$J,,),FALSE)</f>
        <v>0.541049</v>
      </c>
      <c r="I2" s="14">
        <f ca="1">IFERROR(_xlfn.XLOOKUP($E2,'[1]00.1 Focus List - Terceros'!$A:$A,'[1]00.1 Focus List - Terceros'!$L:$L,,),FALSE)</f>
        <v>1.21312</v>
      </c>
      <c r="J2" s="14">
        <f ca="1">IFERROR(_xlfn.XLOOKUP($E2,'[1]00.1 Focus List - Terceros'!$A:$A,'[1]00.1 Focus List - Terceros'!$N:$N,,),FALSE)</f>
        <v>2.851566</v>
      </c>
      <c r="K2" s="14">
        <f ca="1">IFERROR(_xlfn.XLOOKUP($E2,'[1]00.1 Focus List - Terceros'!$A:$A,'[1]00.1 Focus List - Terceros'!$O:$O,,),FALSE)</f>
        <v>0.10766199999999999</v>
      </c>
      <c r="L2" s="14">
        <f ca="1">IFERROR(_xlfn.XLOOKUP($E2,'[1]00.1 Focus List - Terceros'!$A:$A,'[1]00.1 Focus List - Terceros'!$P:$P,,),FALSE)</f>
        <v>-6.7710000000000001E-3</v>
      </c>
      <c r="M2" s="14">
        <f ca="1">IFERROR(_xlfn.XLOOKUP($E2,'[1]00.1 Focus List - Terceros'!$A:$A,'[1]00.1 Focus List - Terceros'!$V:$V,,),FALSE)</f>
        <v>3.5950690000000001</v>
      </c>
      <c r="N2" s="14">
        <f ca="1">IFERROR(_xlfn.XLOOKUP($E2,'[1]00.1 Focus List - Terceros'!$A:$A,'[1]00.1 Focus List - Terceros'!$R:$R,,),FALSE)</f>
        <v>2.6853159999999998</v>
      </c>
      <c r="O2" s="14">
        <f ca="1">IFERROR(_xlfn.XLOOKUP($E2,'[1]00.1 Focus List - Terceros'!$A:$A,'[1]00.1 Focus List - Terceros'!$T:$T,,),FALSE)</f>
        <v>1.2862290000000001</v>
      </c>
    </row>
    <row r="3" spans="1:15" x14ac:dyDescent="0.25">
      <c r="A3" s="15" t="s">
        <v>4</v>
      </c>
      <c r="B3" s="16" t="s">
        <v>6</v>
      </c>
      <c r="C3" s="17">
        <f ca="1">IFERROR(_xlfn.XLOOKUP($E3,'[1]00.1 Focus List - Terceros'!$A:$A,'[1]00.1 Focus List - Terceros'!$C:$C,,),FALSE)</f>
        <v>29582426954</v>
      </c>
      <c r="D3" s="18" t="str">
        <f ca="1">IFERROR(_xlfn.XLOOKUP($E3,'[1]00.1 Focus List - Terceros'!$A:$A,'[1]00.1 Focus List - Terceros'!$D:$D,,),FALSE)</f>
        <v>Euro</v>
      </c>
      <c r="E3" s="18">
        <f ca="1">IFERROR(_xlfn.XLOOKUP($E3,'[1]00.1 Focus List - Terceros'!$A:$A,'[1]00.1 Focus List - Terceros'!$E:$E,,),FALSE)</f>
        <v>0</v>
      </c>
      <c r="F3" s="19">
        <f ca="1">IFERROR(_xlfn.XLOOKUP($E3,'[1]00.1 Focus List - Terceros'!$A:$A,'[1]00.1 Focus List - Terceros'!$F:$F,,),FALSE)</f>
        <v>3.3454999999999999E-2</v>
      </c>
      <c r="G3" s="19">
        <f ca="1">IFERROR(_xlfn.XLOOKUP($E3,'[1]00.1 Focus List - Terceros'!$A:$A,'[1]00.1 Focus List - Terceros'!$H:$H,,),FALSE)</f>
        <v>0.13460800000000001</v>
      </c>
      <c r="H3" s="19">
        <f ca="1">IFERROR(_xlfn.XLOOKUP($E3,'[1]00.1 Focus List - Terceros'!$A:$A,'[1]00.1 Focus List - Terceros'!$J:$J,,),FALSE)</f>
        <v>0.46320099999999997</v>
      </c>
      <c r="I3" s="19">
        <f ca="1">IFERROR(_xlfn.XLOOKUP($E3,'[1]00.1 Focus List - Terceros'!$A:$A,'[1]00.1 Focus List - Terceros'!$L:$L,,),FALSE)</f>
        <v>1.1042940000000001</v>
      </c>
      <c r="J3" s="19">
        <f ca="1">IFERROR(_xlfn.XLOOKUP($E3,'[1]00.1 Focus List - Terceros'!$A:$A,'[1]00.1 Focus List - Terceros'!$N:$N,,),FALSE)</f>
        <v>2.6436670000000002</v>
      </c>
      <c r="K3" s="19">
        <f ca="1">IFERROR(_xlfn.XLOOKUP($E3,'[1]00.1 Focus List - Terceros'!$A:$A,'[1]00.1 Focus List - Terceros'!$O:$O,,),FALSE)</f>
        <v>8.3420999999999995E-2</v>
      </c>
      <c r="L3" s="19">
        <f ca="1">IFERROR(_xlfn.XLOOKUP($E3,'[1]00.1 Focus List - Terceros'!$A:$A,'[1]00.1 Focus List - Terceros'!$P:$P,,),FALSE)</f>
        <v>0</v>
      </c>
      <c r="M3" s="19">
        <f ca="1">IFERROR(_xlfn.XLOOKUP($E3,'[1]00.1 Focus List - Terceros'!$A:$A,'[1]00.1 Focus List - Terceros'!$V:$V,,),FALSE)</f>
        <v>3.3327309999999999</v>
      </c>
      <c r="N3" s="19">
        <f ca="1">IFERROR(_xlfn.XLOOKUP($E3,'[1]00.1 Focus List - Terceros'!$A:$A,'[1]00.1 Focus List - Terceros'!$R:$R,,),FALSE)</f>
        <v>0</v>
      </c>
      <c r="O3" s="19">
        <f ca="1">IFERROR(_xlfn.XLOOKUP($E3,'[1]00.1 Focus List - Terceros'!$A:$A,'[1]00.1 Focus List - Terceros'!$T:$T,,),FALSE)</f>
        <v>0</v>
      </c>
    </row>
    <row r="4" spans="1:15" x14ac:dyDescent="0.25">
      <c r="A4" s="9" t="s">
        <v>4</v>
      </c>
      <c r="B4" s="10" t="s">
        <v>7</v>
      </c>
      <c r="C4" s="11">
        <f ca="1">IFERROR(_xlfn.XLOOKUP($E4,'[1]00.1 Focus List - Terceros'!$A:$A,'[1]00.1 Focus List - Terceros'!$C:$C,,),FALSE)</f>
        <v>5526707762</v>
      </c>
      <c r="D4" s="13" t="str">
        <f ca="1">IFERROR(_xlfn.XLOOKUP($E4,'[1]00.1 Focus List - Terceros'!$A:$A,'[1]00.1 Focus List - Terceros'!$D:$D,,),FALSE)</f>
        <v>Euro</v>
      </c>
      <c r="E4" s="13">
        <f ca="1">IFERROR(_xlfn.XLOOKUP($E4,'[1]00.1 Focus List - Terceros'!$A:$A,'[1]00.1 Focus List - Terceros'!$E:$E,,),FALSE)</f>
        <v>0</v>
      </c>
      <c r="F4" s="20">
        <f ca="1">IFERROR(_xlfn.XLOOKUP($E4,'[1]00.1 Focus List - Terceros'!$A:$A,'[1]00.1 Focus List - Terceros'!$F:$F,,),FALSE)</f>
        <v>2.8552000000000001E-2</v>
      </c>
      <c r="G4" s="20">
        <f ca="1">IFERROR(_xlfn.XLOOKUP($E4,'[1]00.1 Focus List - Terceros'!$A:$A,'[1]00.1 Focus List - Terceros'!$H:$H,,),FALSE)</f>
        <v>0.133384</v>
      </c>
      <c r="H4" s="20">
        <f ca="1">IFERROR(_xlfn.XLOOKUP($E4,'[1]00.1 Focus List - Terceros'!$A:$A,'[1]00.1 Focus List - Terceros'!$J:$J,,),FALSE)</f>
        <v>0.43000500000000003</v>
      </c>
      <c r="I4" s="20">
        <f ca="1">IFERROR(_xlfn.XLOOKUP($E4,'[1]00.1 Focus List - Terceros'!$A:$A,'[1]00.1 Focus List - Terceros'!$L:$L,,),FALSE)</f>
        <v>1.0188390000000001</v>
      </c>
      <c r="J4" s="20">
        <f ca="1">IFERROR(_xlfn.XLOOKUP($E4,'[1]00.1 Focus List - Terceros'!$A:$A,'[1]00.1 Focus List - Terceros'!$N:$N,,),FALSE)</f>
        <v>2.4965869999999999</v>
      </c>
      <c r="K4" s="20">
        <f ca="1">IFERROR(_xlfn.XLOOKUP($E4,'[1]00.1 Focus List - Terceros'!$A:$A,'[1]00.1 Focus List - Terceros'!$O:$O,,),FALSE)</f>
        <v>0.11647299999999999</v>
      </c>
      <c r="L4" s="20">
        <f ca="1">IFERROR(_xlfn.XLOOKUP($E4,'[1]00.1 Focus List - Terceros'!$A:$A,'[1]00.1 Focus List - Terceros'!$P:$P,,),FALSE)</f>
        <v>0</v>
      </c>
      <c r="M4" s="20">
        <f ca="1">IFERROR(_xlfn.XLOOKUP($E4,'[1]00.1 Focus List - Terceros'!$A:$A,'[1]00.1 Focus List - Terceros'!$V:$V,,),FALSE)</f>
        <v>3.3886500000000002</v>
      </c>
      <c r="N4" s="20">
        <f ca="1">IFERROR(_xlfn.XLOOKUP($E4,'[1]00.1 Focus List - Terceros'!$A:$A,'[1]00.1 Focus List - Terceros'!$R:$R,,),FALSE)</f>
        <v>2.5294699999999999</v>
      </c>
      <c r="O4" s="20">
        <f ca="1">IFERROR(_xlfn.XLOOKUP($E4,'[1]00.1 Focus List - Terceros'!$A:$A,'[1]00.1 Focus List - Terceros'!$T:$T,,),FALSE)</f>
        <v>1.1950160000000001</v>
      </c>
    </row>
    <row r="5" spans="1:15" x14ac:dyDescent="0.25">
      <c r="A5" s="15" t="s">
        <v>4</v>
      </c>
      <c r="B5" s="3" t="s">
        <v>8</v>
      </c>
      <c r="C5" s="21">
        <f ca="1">IFERROR(_xlfn.XLOOKUP($E5,'[1]00.1 Focus List - Terceros'!$A:$A,'[1]00.1 Focus List - Terceros'!$C:$C,,),FALSE)</f>
        <v>7791780535</v>
      </c>
      <c r="D5" s="2" t="str">
        <f ca="1">IFERROR(_xlfn.XLOOKUP($E5,'[1]00.1 Focus List - Terceros'!$A:$A,'[1]00.1 Focus List - Terceros'!$D:$D,,),FALSE)</f>
        <v>Euro</v>
      </c>
      <c r="E5" s="2">
        <f ca="1">IFERROR(_xlfn.XLOOKUP($E5,'[1]00.1 Focus List - Terceros'!$A:$A,'[1]00.1 Focus List - Terceros'!$E:$E,,),FALSE)</f>
        <v>0</v>
      </c>
      <c r="F5" s="22">
        <f ca="1">IFERROR(_xlfn.XLOOKUP($E5,'[1]00.1 Focus List - Terceros'!$A:$A,'[1]00.1 Focus List - Terceros'!$F:$F,,),FALSE)</f>
        <v>4.0154000000000002E-2</v>
      </c>
      <c r="G5" s="22">
        <f ca="1">IFERROR(_xlfn.XLOOKUP($E5,'[1]00.1 Focus List - Terceros'!$A:$A,'[1]00.1 Focus List - Terceros'!$H:$H,,),FALSE)</f>
        <v>0.16434399999999999</v>
      </c>
      <c r="H5" s="22">
        <f ca="1">IFERROR(_xlfn.XLOOKUP($E5,'[1]00.1 Focus List - Terceros'!$A:$A,'[1]00.1 Focus List - Terceros'!$J:$J,,),FALSE)</f>
        <v>0.58590200000000003</v>
      </c>
      <c r="I5" s="22">
        <f ca="1">IFERROR(_xlfn.XLOOKUP($E5,'[1]00.1 Focus List - Terceros'!$A:$A,'[1]00.1 Focus List - Terceros'!$L:$L,,),FALSE)</f>
        <v>1.3507359999999999</v>
      </c>
      <c r="J5" s="22">
        <f ca="1">IFERROR(_xlfn.XLOOKUP($E5,'[1]00.1 Focus List - Terceros'!$A:$A,'[1]00.1 Focus List - Terceros'!$N:$N,,),FALSE)</f>
        <v>3.133006</v>
      </c>
      <c r="K5" s="22">
        <f ca="1">IFERROR(_xlfn.XLOOKUP($E5,'[1]00.1 Focus List - Terceros'!$A:$A,'[1]00.1 Focus List - Terceros'!$O:$O,,),FALSE)</f>
        <v>0.117087</v>
      </c>
      <c r="L5" s="22">
        <f ca="1">IFERROR(_xlfn.XLOOKUP($E5,'[1]00.1 Focus List - Terceros'!$A:$A,'[1]00.1 Focus List - Terceros'!$P:$P,,),FALSE)</f>
        <v>0</v>
      </c>
      <c r="M5" s="22">
        <f ca="1">IFERROR(_xlfn.XLOOKUP($E5,'[1]00.1 Focus List - Terceros'!$A:$A,'[1]00.1 Focus List - Terceros'!$V:$V,,),FALSE)</f>
        <v>3.957201</v>
      </c>
      <c r="N5" s="22">
        <f ca="1">IFERROR(_xlfn.XLOOKUP($E5,'[1]00.1 Focus List - Terceros'!$A:$A,'[1]00.1 Focus List - Terceros'!$R:$R,,),FALSE)</f>
        <v>3.01031</v>
      </c>
      <c r="O5" s="22">
        <f ca="1">IFERROR(_xlfn.XLOOKUP($E5,'[1]00.1 Focus List - Terceros'!$A:$A,'[1]00.1 Focus List - Terceros'!$T:$T,,),FALSE)</f>
        <v>1.6113299999999999</v>
      </c>
    </row>
    <row r="6" spans="1:15" x14ac:dyDescent="0.25">
      <c r="A6" s="15" t="s">
        <v>4</v>
      </c>
      <c r="B6" s="23" t="s">
        <v>9</v>
      </c>
      <c r="C6" s="23"/>
      <c r="D6" s="24" t="str">
        <f ca="1">IFERROR(_xlfn.XLOOKUP($E6,'[1]00.1 Focus List - Terceros'!$A:$A,'[1]00.1 Focus List - Terceros'!$D:$D,,),FALSE)</f>
        <v>Euro</v>
      </c>
      <c r="E6" s="25">
        <f ca="1">IFERROR(_xlfn.XLOOKUP($E6,'[1]00.1 Focus List - Terceros'!$A:$A,'[1]00.1 Focus List - Terceros'!$E:$E,,),FALSE)</f>
        <v>0</v>
      </c>
      <c r="F6" s="26">
        <f ca="1">IFERROR(_xlfn.XLOOKUP($E6,'[1]00.1 Focus List - Terceros'!$A:$A,'[1]00.1 Focus List - Terceros'!$F:$F,,),FALSE)</f>
        <v>4.3000999999999998E-2</v>
      </c>
      <c r="G6" s="27">
        <f ca="1">IFERROR(_xlfn.XLOOKUP($E6,'[1]00.1 Focus List - Terceros'!$A:$A,'[1]00.1 Focus List - Terceros'!$H:$H,,),FALSE)</f>
        <v>0.13957700000000001</v>
      </c>
      <c r="H6" s="27">
        <f ca="1">IFERROR(_xlfn.XLOOKUP($E6,'[1]00.1 Focus List - Terceros'!$A:$A,'[1]00.1 Focus List - Terceros'!$J:$J,,),FALSE)</f>
        <v>0.50187599999999999</v>
      </c>
      <c r="I6" s="27">
        <f ca="1">IFERROR(_xlfn.XLOOKUP($E6,'[1]00.1 Focus List - Terceros'!$A:$A,'[1]00.1 Focus List - Terceros'!$L:$L,,),FALSE)</f>
        <v>1.129853</v>
      </c>
      <c r="J6" s="27">
        <f ca="1">IFERROR(_xlfn.XLOOKUP($E6,'[1]00.1 Focus List - Terceros'!$A:$A,'[1]00.1 Focus List - Terceros'!$N:$N,,),FALSE)</f>
        <v>2.8601860000000001</v>
      </c>
      <c r="K6" s="27">
        <f ca="1">IFERROR(_xlfn.XLOOKUP($E6,'[1]00.1 Focus List - Terceros'!$A:$A,'[1]00.1 Focus List - Terceros'!$O:$O,,),FALSE)</f>
        <v>0.137098</v>
      </c>
      <c r="L6" s="27">
        <f ca="1">IFERROR(_xlfn.XLOOKUP($E6,'[1]00.1 Focus List - Terceros'!$A:$A,'[1]00.1 Focus List - Terceros'!$P:$P,,),FALSE)</f>
        <v>-4.4775000000000002E-2</v>
      </c>
      <c r="M6" s="27">
        <f ca="1">IFERROR(_xlfn.XLOOKUP($E6,'[1]00.1 Focus List - Terceros'!$A:$A,'[1]00.1 Focus List - Terceros'!$V:$V,,),FALSE)</f>
        <v>3.643491</v>
      </c>
      <c r="N6" s="27">
        <f ca="1">IFERROR(_xlfn.XLOOKUP($E6,'[1]00.1 Focus List - Terceros'!$A:$A,'[1]00.1 Focus List - Terceros'!$R:$R,,),FALSE)</f>
        <v>2.6795749999999998</v>
      </c>
      <c r="O6" s="27">
        <f ca="1">IFERROR(_xlfn.XLOOKUP($E6,'[1]00.1 Focus List - Terceros'!$A:$A,'[1]00.1 Focus List - Terceros'!$T:$T,,),FALSE)</f>
        <v>1.3465119999999999</v>
      </c>
    </row>
    <row r="7" spans="1:15" x14ac:dyDescent="0.25">
      <c r="A7" s="15" t="s">
        <v>10</v>
      </c>
      <c r="B7" s="28" t="s">
        <v>11</v>
      </c>
      <c r="C7" s="21">
        <f ca="1">IFERROR(_xlfn.XLOOKUP($E7,'[1]00.1 Focus List - Terceros'!$A:$A,'[1]00.1 Focus List - Terceros'!$C:$C,,),FALSE)</f>
        <v>2818327139.6265998</v>
      </c>
      <c r="D7" s="2" t="str">
        <f ca="1">IFERROR(_xlfn.XLOOKUP($E7,'[1]00.1 Focus List - Terceros'!$A:$A,'[1]00.1 Focus List - Terceros'!$D:$D,,),FALSE)</f>
        <v>US Dollar</v>
      </c>
      <c r="E7" s="2">
        <f ca="1">IFERROR(_xlfn.XLOOKUP($E7,'[1]00.1 Focus List - Terceros'!$A:$A,'[1]00.1 Focus List - Terceros'!$E:$E,,),FALSE)</f>
        <v>0</v>
      </c>
      <c r="F7" s="22">
        <f ca="1">IFERROR(_xlfn.XLOOKUP($E7,'[1]00.1 Focus List - Terceros'!$A:$A,'[1]00.1 Focus List - Terceros'!$F:$F,,),FALSE)</f>
        <v>6.7204E-2</v>
      </c>
      <c r="G7" s="22">
        <f ca="1">IFERROR(_xlfn.XLOOKUP($E7,'[1]00.1 Focus List - Terceros'!$A:$A,'[1]00.1 Focus List - Terceros'!$H:$H,,),FALSE)</f>
        <v>0.31478</v>
      </c>
      <c r="H7" s="22">
        <f ca="1">IFERROR(_xlfn.XLOOKUP($E7,'[1]00.1 Focus List - Terceros'!$A:$A,'[1]00.1 Focus List - Terceros'!$J:$J,,),FALSE)</f>
        <v>0.99751199999999995</v>
      </c>
      <c r="I7" s="22">
        <f ca="1">IFERROR(_xlfn.XLOOKUP($E7,'[1]00.1 Focus List - Terceros'!$A:$A,'[1]00.1 Focus List - Terceros'!$L:$L,,),FALSE)</f>
        <v>2.1115400000000002</v>
      </c>
      <c r="J7" s="22">
        <f ca="1">IFERROR(_xlfn.XLOOKUP($E7,'[1]00.1 Focus List - Terceros'!$A:$A,'[1]00.1 Focus List - Terceros'!$N:$N,,),FALSE)</f>
        <v>4.508114</v>
      </c>
      <c r="K7" s="22">
        <f ca="1">IFERROR(_xlfn.XLOOKUP($E7,'[1]00.1 Focus List - Terceros'!$A:$A,'[1]00.1 Focus List - Terceros'!$O:$O,,),FALSE)</f>
        <v>0.14405799999999999</v>
      </c>
      <c r="L7" s="22">
        <f ca="1">IFERROR(_xlfn.XLOOKUP($E7,'[1]00.1 Focus List - Terceros'!$A:$A,'[1]00.1 Focus List - Terceros'!$P:$P,,),FALSE)</f>
        <v>0</v>
      </c>
      <c r="M7" s="22">
        <f ca="1">IFERROR(_xlfn.XLOOKUP($E7,'[1]00.1 Focus List - Terceros'!$A:$A,'[1]00.1 Focus List - Terceros'!$V:$V,,),FALSE)</f>
        <v>12.067055</v>
      </c>
      <c r="N7" s="22">
        <f ca="1">IFERROR(_xlfn.XLOOKUP($E7,'[1]00.1 Focus List - Terceros'!$A:$A,'[1]00.1 Focus List - Terceros'!$R:$R,,),FALSE)</f>
        <v>4.4945639999999996</v>
      </c>
      <c r="O7" s="22">
        <f ca="1">IFERROR(_xlfn.XLOOKUP($E7,'[1]00.1 Focus List - Terceros'!$A:$A,'[1]00.1 Focus List - Terceros'!$T:$T,,),FALSE)</f>
        <v>2.717638</v>
      </c>
    </row>
    <row r="8" spans="1:15" x14ac:dyDescent="0.25">
      <c r="A8" s="9" t="s">
        <v>10</v>
      </c>
      <c r="B8" s="10" t="s">
        <v>12</v>
      </c>
      <c r="C8" s="11">
        <f ca="1">IFERROR(_xlfn.XLOOKUP($E8,'[1]00.1 Focus List - Terceros'!$A:$A,'[1]00.1 Focus List - Terceros'!$C:$C,,),FALSE)</f>
        <v>3868003166.4472699</v>
      </c>
      <c r="D8" s="13" t="str">
        <f ca="1">IFERROR(_xlfn.XLOOKUP($E8,'[1]00.1 Focus List - Terceros'!$A:$A,'[1]00.1 Focus List - Terceros'!$D:$D,,),FALSE)</f>
        <v>US Dollar</v>
      </c>
      <c r="E8" s="13">
        <f ca="1">IFERROR(_xlfn.XLOOKUP($E8,'[1]00.1 Focus List - Terceros'!$A:$A,'[1]00.1 Focus List - Terceros'!$E:$E,,),FALSE)</f>
        <v>0</v>
      </c>
      <c r="F8" s="20">
        <f ca="1">IFERROR(_xlfn.XLOOKUP($E8,'[1]00.1 Focus List - Terceros'!$A:$A,'[1]00.1 Focus List - Terceros'!$F:$F,,),FALSE)</f>
        <v>8.7594000000000005E-2</v>
      </c>
      <c r="G8" s="20">
        <f ca="1">IFERROR(_xlfn.XLOOKUP($E8,'[1]00.1 Focus List - Terceros'!$A:$A,'[1]00.1 Focus List - Terceros'!$H:$H,,),FALSE)</f>
        <v>0.36732399999999998</v>
      </c>
      <c r="H8" s="20">
        <f ca="1">IFERROR(_xlfn.XLOOKUP($E8,'[1]00.1 Focus List - Terceros'!$A:$A,'[1]00.1 Focus List - Terceros'!$J:$J,,),FALSE)</f>
        <v>1.036977</v>
      </c>
      <c r="I8" s="20">
        <f ca="1">IFERROR(_xlfn.XLOOKUP($E8,'[1]00.1 Focus List - Terceros'!$A:$A,'[1]00.1 Focus List - Terceros'!$L:$L,,),FALSE)</f>
        <v>2.1620740000000001</v>
      </c>
      <c r="J8" s="20">
        <f ca="1">IFERROR(_xlfn.XLOOKUP($E8,'[1]00.1 Focus List - Terceros'!$A:$A,'[1]00.1 Focus List - Terceros'!$N:$N,,),FALSE)</f>
        <v>4.6196099999999998</v>
      </c>
      <c r="K8" s="20">
        <f ca="1">IFERROR(_xlfn.XLOOKUP($E8,'[1]00.1 Focus List - Terceros'!$A:$A,'[1]00.1 Focus List - Terceros'!$O:$O,,),FALSE)</f>
        <v>0.193079</v>
      </c>
      <c r="L8" s="20">
        <f ca="1">IFERROR(_xlfn.XLOOKUP($E8,'[1]00.1 Focus List - Terceros'!$A:$A,'[1]00.1 Focus List - Terceros'!$P:$P,,),FALSE)</f>
        <v>0</v>
      </c>
      <c r="M8" s="20">
        <f ca="1">IFERROR(_xlfn.XLOOKUP($E8,'[1]00.1 Focus List - Terceros'!$A:$A,'[1]00.1 Focus List - Terceros'!$V:$V,,),FALSE)</f>
        <v>12.205574</v>
      </c>
      <c r="N8" s="20">
        <f ca="1">IFERROR(_xlfn.XLOOKUP($E8,'[1]00.1 Focus List - Terceros'!$A:$A,'[1]00.1 Focus List - Terceros'!$R:$R,,),FALSE)</f>
        <v>4.7313390000000002</v>
      </c>
      <c r="O8" s="20">
        <f ca="1">IFERROR(_xlfn.XLOOKUP($E8,'[1]00.1 Focus List - Terceros'!$A:$A,'[1]00.1 Focus List - Terceros'!$T:$T,,),FALSE)</f>
        <v>2.8738139999999999</v>
      </c>
    </row>
    <row r="9" spans="1:15" x14ac:dyDescent="0.25">
      <c r="A9" s="15" t="s">
        <v>13</v>
      </c>
      <c r="B9" s="28" t="s">
        <v>14</v>
      </c>
      <c r="C9" s="21">
        <f ca="1">IFERROR(_xlfn.XLOOKUP($E9,'[1]00.1 Focus List - Terceros'!$A:$A,'[1]00.1 Focus List - Terceros'!$C:$C,,),FALSE)</f>
        <v>982751410.70722699</v>
      </c>
      <c r="D9" s="2" t="str">
        <f ca="1">IFERROR(_xlfn.XLOOKUP($E9,'[1]00.1 Focus List - Terceros'!$A:$A,'[1]00.1 Focus List - Terceros'!$D:$D,,),FALSE)</f>
        <v>Pound Sterling</v>
      </c>
      <c r="E9" s="2">
        <f ca="1">IFERROR(_xlfn.XLOOKUP($E9,'[1]00.1 Focus List - Terceros'!$A:$A,'[1]00.1 Focus List - Terceros'!$E:$E,,),FALSE)</f>
        <v>0</v>
      </c>
      <c r="F9" s="22">
        <f ca="1">IFERROR(_xlfn.XLOOKUP($E9,'[1]00.1 Focus List - Terceros'!$A:$A,'[1]00.1 Focus List - Terceros'!$F:$F,,),FALSE)</f>
        <v>8.6021E-2</v>
      </c>
      <c r="G9" s="22">
        <f ca="1">IFERROR(_xlfn.XLOOKUP($E9,'[1]00.1 Focus List - Terceros'!$A:$A,'[1]00.1 Focus List - Terceros'!$H:$H,,),FALSE)</f>
        <v>0.38926899999999998</v>
      </c>
      <c r="H9" s="22">
        <f ca="1">IFERROR(_xlfn.XLOOKUP($E9,'[1]00.1 Focus List - Terceros'!$A:$A,'[1]00.1 Focus List - Terceros'!$J:$J,,),FALSE)</f>
        <v>1.1355839999999999</v>
      </c>
      <c r="I9" s="22">
        <f ca="1">IFERROR(_xlfn.XLOOKUP($E9,'[1]00.1 Focus List - Terceros'!$A:$A,'[1]00.1 Focus List - Terceros'!$L:$L,,),FALSE)</f>
        <v>2.3153450000000002</v>
      </c>
      <c r="J9" s="22">
        <f ca="1">IFERROR(_xlfn.XLOOKUP($E9,'[1]00.1 Focus List - Terceros'!$A:$A,'[1]00.1 Focus List - Terceros'!$N:$N,,),FALSE)</f>
        <v>4.6528749999999999</v>
      </c>
      <c r="K9" s="22">
        <f ca="1">IFERROR(_xlfn.XLOOKUP($E9,'[1]00.1 Focus List - Terceros'!$A:$A,'[1]00.1 Focus List - Terceros'!$O:$O,,),FALSE)</f>
        <v>0.14457800000000001</v>
      </c>
      <c r="L9" s="22">
        <f ca="1">IFERROR(_xlfn.XLOOKUP($E9,'[1]00.1 Focus List - Terceros'!$A:$A,'[1]00.1 Focus List - Terceros'!$P:$P,,),FALSE)</f>
        <v>-1.0905E-2</v>
      </c>
      <c r="M9" s="22">
        <f ca="1">IFERROR(_xlfn.XLOOKUP($E9,'[1]00.1 Focus List - Terceros'!$A:$A,'[1]00.1 Focus List - Terceros'!$V:$V,,),FALSE)</f>
        <v>9.887556</v>
      </c>
      <c r="N9" s="22">
        <f ca="1">IFERROR(_xlfn.XLOOKUP($E9,'[1]00.1 Focus List - Terceros'!$A:$A,'[1]00.1 Focus List - Terceros'!$R:$R,,),FALSE)</f>
        <v>4.1311369999999998</v>
      </c>
      <c r="O9" s="22">
        <f ca="1">IFERROR(_xlfn.XLOOKUP($E9,'[1]00.1 Focus List - Terceros'!$A:$A,'[1]00.1 Focus List - Terceros'!$T:$T,,),FALSE)</f>
        <v>2.464572</v>
      </c>
    </row>
    <row r="10" spans="1:15" x14ac:dyDescent="0.25">
      <c r="A10" s="9" t="s">
        <v>15</v>
      </c>
      <c r="B10" s="10" t="s">
        <v>16</v>
      </c>
      <c r="C10" s="11">
        <f ca="1">IFERROR(_xlfn.XLOOKUP($E10,'[1]00.1 Focus List - Terceros'!$A:$A,'[1]00.1 Focus List - Terceros'!$C:$C,,),FALSE)</f>
        <v>149014436.743673</v>
      </c>
      <c r="D10" s="13" t="str">
        <f ca="1">IFERROR(_xlfn.XLOOKUP($E10,'[1]00.1 Focus List - Terceros'!$A:$A,'[1]00.1 Focus List - Terceros'!$D:$D,,),FALSE)</f>
        <v>Norwegian Krone</v>
      </c>
      <c r="E10" s="13">
        <f ca="1">IFERROR(_xlfn.XLOOKUP($E10,'[1]00.1 Focus List - Terceros'!$A:$A,'[1]00.1 Focus List - Terceros'!$E:$E,,),FALSE)</f>
        <v>0</v>
      </c>
      <c r="F10" s="20">
        <f ca="1">IFERROR(_xlfn.XLOOKUP($E10,'[1]00.1 Focus List - Terceros'!$A:$A,'[1]00.1 Focus List - Terceros'!$F:$F,,),FALSE)</f>
        <v>0.145897</v>
      </c>
      <c r="G10" s="20">
        <f ca="1">IFERROR(_xlfn.XLOOKUP($E10,'[1]00.1 Focus List - Terceros'!$A:$A,'[1]00.1 Focus List - Terceros'!$H:$H,,),FALSE)</f>
        <v>0.57708099999999996</v>
      </c>
      <c r="H10" s="20">
        <f ca="1">IFERROR(_xlfn.XLOOKUP($E10,'[1]00.1 Focus List - Terceros'!$A:$A,'[1]00.1 Focus List - Terceros'!$J:$J,,),FALSE)</f>
        <v>1.87236</v>
      </c>
      <c r="I10" s="20">
        <f ca="1">IFERROR(_xlfn.XLOOKUP($E10,'[1]00.1 Focus List - Terceros'!$A:$A,'[1]00.1 Focus List - Terceros'!$L:$L,,),FALSE)</f>
        <v>2.9556819999999999</v>
      </c>
      <c r="J10" s="20">
        <f ca="1">IFERROR(_xlfn.XLOOKUP($E10,'[1]00.1 Focus List - Terceros'!$A:$A,'[1]00.1 Focus List - Terceros'!$N:$N,,),FALSE)</f>
        <v>5.9258730000000002</v>
      </c>
      <c r="K10" s="20">
        <f ca="1">IFERROR(_xlfn.XLOOKUP($E10,'[1]00.1 Focus List - Terceros'!$A:$A,'[1]00.1 Focus List - Terceros'!$O:$O,,),FALSE)</f>
        <v>0.447102</v>
      </c>
      <c r="L10" s="20">
        <f ca="1">IFERROR(_xlfn.XLOOKUP($E10,'[1]00.1 Focus List - Terceros'!$A:$A,'[1]00.1 Focus List - Terceros'!$P:$P,,),FALSE)</f>
        <v>-0.40772799999999998</v>
      </c>
      <c r="M10" s="20">
        <f ca="1">IFERROR(_xlfn.XLOOKUP($E10,'[1]00.1 Focus List - Terceros'!$A:$A,'[1]00.1 Focus List - Terceros'!$V:$V,,),FALSE)</f>
        <v>1.4295089999999999</v>
      </c>
      <c r="N10" s="20">
        <f ca="1">IFERROR(_xlfn.XLOOKUP($E10,'[1]00.1 Focus List - Terceros'!$A:$A,'[1]00.1 Focus List - Terceros'!$R:$R,,),FALSE)</f>
        <v>5.4407480000000001</v>
      </c>
      <c r="O10" s="20">
        <f ca="1">IFERROR(_xlfn.XLOOKUP($E10,'[1]00.1 Focus List - Terceros'!$A:$A,'[1]00.1 Focus List - Terceros'!$T:$T,,),FALSE)</f>
        <v>3.4861759999999999</v>
      </c>
    </row>
    <row r="11" spans="1:15" x14ac:dyDescent="0.25">
      <c r="A11" s="15" t="s">
        <v>17</v>
      </c>
      <c r="B11" s="28" t="s">
        <v>18</v>
      </c>
      <c r="C11" s="21">
        <f ca="1">IFERROR(_xlfn.XLOOKUP($E11,'[1]00.1 Focus List - Terceros'!$A:$A,'[1]00.1 Focus List - Terceros'!$C:$C,,),FALSE)</f>
        <v>232892608.83356699</v>
      </c>
      <c r="D11" s="2" t="str">
        <f ca="1">IFERROR(_xlfn.XLOOKUP($E11,'[1]00.1 Focus List - Terceros'!$A:$A,'[1]00.1 Focus List - Terceros'!$D:$D,,),FALSE)</f>
        <v>Swedish Krona</v>
      </c>
      <c r="E11" s="2">
        <f ca="1">IFERROR(_xlfn.XLOOKUP($E11,'[1]00.1 Focus List - Terceros'!$A:$A,'[1]00.1 Focus List - Terceros'!$E:$E,,),FALSE)</f>
        <v>0</v>
      </c>
      <c r="F11" s="22">
        <f ca="1">IFERROR(_xlfn.XLOOKUP($E11,'[1]00.1 Focus List - Terceros'!$A:$A,'[1]00.1 Focus List - Terceros'!$F:$F,,),FALSE)</f>
        <v>1.6438999999999999E-2</v>
      </c>
      <c r="G11" s="22">
        <f ca="1">IFERROR(_xlfn.XLOOKUP($E11,'[1]00.1 Focus List - Terceros'!$A:$A,'[1]00.1 Focus List - Terceros'!$H:$H,,),FALSE)</f>
        <v>0.345026</v>
      </c>
      <c r="H11" s="22">
        <f ca="1">IFERROR(_xlfn.XLOOKUP($E11,'[1]00.1 Focus List - Terceros'!$A:$A,'[1]00.1 Focus List - Terceros'!$J:$J,,),FALSE)</f>
        <v>1.0629360000000001</v>
      </c>
      <c r="I11" s="22">
        <f ca="1">IFERROR(_xlfn.XLOOKUP($E11,'[1]00.1 Focus List - Terceros'!$A:$A,'[1]00.1 Focus List - Terceros'!$L:$L,,),FALSE)</f>
        <v>1.746518</v>
      </c>
      <c r="J11" s="22">
        <f ca="1">IFERROR(_xlfn.XLOOKUP($E11,'[1]00.1 Focus List - Terceros'!$A:$A,'[1]00.1 Focus List - Terceros'!$N:$N,,),FALSE)</f>
        <v>3.6785559999999999</v>
      </c>
      <c r="K11" s="22">
        <f ca="1">IFERROR(_xlfn.XLOOKUP($E11,'[1]00.1 Focus List - Terceros'!$A:$A,'[1]00.1 Focus List - Terceros'!$O:$O,,),FALSE)</f>
        <v>0.44844299999999998</v>
      </c>
      <c r="L11" s="22">
        <f ca="1">IFERROR(_xlfn.XLOOKUP($E11,'[1]00.1 Focus List - Terceros'!$A:$A,'[1]00.1 Focus List - Terceros'!$P:$P,,),FALSE)</f>
        <v>-0.19708500000000001</v>
      </c>
      <c r="M11" s="22">
        <f ca="1">IFERROR(_xlfn.XLOOKUP($E11,'[1]00.1 Focus List - Terceros'!$A:$A,'[1]00.1 Focus List - Terceros'!$V:$V,,),FALSE)</f>
        <v>1.4277</v>
      </c>
      <c r="N11" s="22">
        <f ca="1">IFERROR(_xlfn.XLOOKUP($E11,'[1]00.1 Focus List - Terceros'!$A:$A,'[1]00.1 Focus List - Terceros'!$R:$R,,),FALSE)</f>
        <v>3.7535769999999999</v>
      </c>
      <c r="O11" s="22">
        <f ca="1">IFERROR(_xlfn.XLOOKUP($E11,'[1]00.1 Focus List - Terceros'!$A:$A,'[1]00.1 Focus List - Terceros'!$T:$T,,),FALSE)</f>
        <v>1.920299</v>
      </c>
    </row>
    <row r="12" spans="1:15" x14ac:dyDescent="0.25">
      <c r="A12" s="9" t="s">
        <v>19</v>
      </c>
      <c r="B12" s="10" t="s">
        <v>20</v>
      </c>
      <c r="C12" s="11">
        <f ca="1">IFERROR(_xlfn.XLOOKUP($E12,'[1]00.1 Focus List - Terceros'!$A:$A,'[1]00.1 Focus List - Terceros'!$C:$C,,),FALSE)</f>
        <v>1402688643.808996</v>
      </c>
      <c r="D12" s="13" t="str">
        <f ca="1">IFERROR(_xlfn.XLOOKUP($E12,'[1]00.1 Focus List - Terceros'!$A:$A,'[1]00.1 Focus List - Terceros'!$D:$D,,),FALSE)</f>
        <v>Swiss Franc</v>
      </c>
      <c r="E12" s="13">
        <f ca="1">IFERROR(_xlfn.XLOOKUP($E12,'[1]00.1 Focus List - Terceros'!$A:$A,'[1]00.1 Focus List - Terceros'!$E:$E,,),FALSE)</f>
        <v>0</v>
      </c>
      <c r="F12" s="20">
        <f ca="1">IFERROR(_xlfn.XLOOKUP($E12,'[1]00.1 Focus List - Terceros'!$A:$A,'[1]00.1 Focus List - Terceros'!$F:$F,,),FALSE)</f>
        <v>-7.1700000000000002E-3</v>
      </c>
      <c r="G12" s="20">
        <f ca="1">IFERROR(_xlfn.XLOOKUP($E12,'[1]00.1 Focus List - Terceros'!$A:$A,'[1]00.1 Focus List - Terceros'!$H:$H,,),FALSE)</f>
        <v>9.1699999999999995E-4</v>
      </c>
      <c r="H12" s="20">
        <f ca="1">IFERROR(_xlfn.XLOOKUP($E12,'[1]00.1 Focus List - Terceros'!$A:$A,'[1]00.1 Focus List - Terceros'!$J:$J,,),FALSE)</f>
        <v>1.9264E-2</v>
      </c>
      <c r="I12" s="20">
        <f ca="1">IFERROR(_xlfn.XLOOKUP($E12,'[1]00.1 Focus List - Terceros'!$A:$A,'[1]00.1 Focus List - Terceros'!$L:$L,,),FALSE)</f>
        <v>0.108172</v>
      </c>
      <c r="J12" s="20">
        <f ca="1">IFERROR(_xlfn.XLOOKUP($E12,'[1]00.1 Focus List - Terceros'!$A:$A,'[1]00.1 Focus List - Terceros'!$N:$N,,),FALSE)</f>
        <v>0.563697</v>
      </c>
      <c r="K12" s="20">
        <f ca="1">IFERROR(_xlfn.XLOOKUP($E12,'[1]00.1 Focus List - Terceros'!$A:$A,'[1]00.1 Focus List - Terceros'!$O:$O,,),FALSE)</f>
        <v>7.1748000000000006E-2</v>
      </c>
      <c r="L12" s="20">
        <f ca="1">IFERROR(_xlfn.XLOOKUP($E12,'[1]00.1 Focus List - Terceros'!$A:$A,'[1]00.1 Focus List - Terceros'!$P:$P,,),FALSE)</f>
        <v>-1.3197E-2</v>
      </c>
      <c r="M12" s="20">
        <f ca="1">IFERROR(_xlfn.XLOOKUP($E12,'[1]00.1 Focus List - Terceros'!$A:$A,'[1]00.1 Focus List - Terceros'!$V:$V,,),FALSE)</f>
        <v>0.25283800000000001</v>
      </c>
      <c r="N12" s="20">
        <f ca="1">IFERROR(_xlfn.XLOOKUP($E12,'[1]00.1 Focus List - Terceros'!$A:$A,'[1]00.1 Focus List - Terceros'!$R:$R,,),FALSE)</f>
        <v>0.87017299999999997</v>
      </c>
      <c r="O12" s="20">
        <f ca="1">IFERROR(_xlfn.XLOOKUP($E12,'[1]00.1 Focus List - Terceros'!$A:$A,'[1]00.1 Focus List - Terceros'!$T:$T,,),FALSE)</f>
        <v>0.204953</v>
      </c>
    </row>
    <row r="13" spans="1:15" x14ac:dyDescent="0.25">
      <c r="A13" s="15" t="s">
        <v>21</v>
      </c>
      <c r="B13" s="28" t="s">
        <v>22</v>
      </c>
      <c r="C13" s="21">
        <f ca="1">IFERROR(_xlfn.XLOOKUP($E13,'[1]00.1 Focus List - Terceros'!$A:$A,'[1]00.1 Focus List - Terceros'!$C:$C,,),FALSE)</f>
        <v>387089150.98952198</v>
      </c>
      <c r="D13" s="2" t="str">
        <f ca="1">IFERROR(_xlfn.XLOOKUP($E13,'[1]00.1 Focus List - Terceros'!$A:$A,'[1]00.1 Focus List - Terceros'!$D:$D,,),FALSE)</f>
        <v>Yen</v>
      </c>
      <c r="E13" s="2">
        <f ca="1">IFERROR(_xlfn.XLOOKUP($E13,'[1]00.1 Focus List - Terceros'!$A:$A,'[1]00.1 Focus List - Terceros'!$E:$E,,),FALSE)</f>
        <v>0</v>
      </c>
      <c r="F13" s="22">
        <f ca="1">IFERROR(_xlfn.XLOOKUP($E13,'[1]00.1 Focus List - Terceros'!$A:$A,'[1]00.1 Focus List - Terceros'!$F:$F,,),FALSE)</f>
        <v>1.2050999999999999E-2</v>
      </c>
      <c r="G13" s="22">
        <f ca="1">IFERROR(_xlfn.XLOOKUP($E13,'[1]00.1 Focus List - Terceros'!$A:$A,'[1]00.1 Focus List - Terceros'!$H:$H,,),FALSE)</f>
        <v>3.3730999999999997E-2</v>
      </c>
      <c r="H13" s="22">
        <f ca="1">IFERROR(_xlfn.XLOOKUP($E13,'[1]00.1 Focus List - Terceros'!$A:$A,'[1]00.1 Focus List - Terceros'!$J:$J,,),FALSE)</f>
        <v>6.7180000000000004E-2</v>
      </c>
      <c r="I13" s="22">
        <f ca="1">IFERROR(_xlfn.XLOOKUP($E13,'[1]00.1 Focus List - Terceros'!$A:$A,'[1]00.1 Focus List - Terceros'!$L:$L,,),FALSE)</f>
        <v>9.4867999999999994E-2</v>
      </c>
      <c r="J13" s="22">
        <f ca="1">IFERROR(_xlfn.XLOOKUP($E13,'[1]00.1 Focus List - Terceros'!$A:$A,'[1]00.1 Focus List - Terceros'!$N:$N,,),FALSE)</f>
        <v>4.4067000000000002E-2</v>
      </c>
      <c r="K13" s="22">
        <f ca="1">IFERROR(_xlfn.XLOOKUP($E13,'[1]00.1 Focus List - Terceros'!$A:$A,'[1]00.1 Focus List - Terceros'!$O:$O,,),FALSE)</f>
        <v>7.1821999999999997E-2</v>
      </c>
      <c r="L13" s="22">
        <f ca="1">IFERROR(_xlfn.XLOOKUP($E13,'[1]00.1 Focus List - Terceros'!$A:$A,'[1]00.1 Focus List - Terceros'!$P:$P,,),FALSE)</f>
        <v>-6.3820000000000002E-2</v>
      </c>
      <c r="M13" s="22">
        <f ca="1">IFERROR(_xlfn.XLOOKUP($E13,'[1]00.1 Focus List - Terceros'!$A:$A,'[1]00.1 Focus List - Terceros'!$V:$V,,),FALSE)</f>
        <v>-4.4509999999999996</v>
      </c>
      <c r="N13" s="22">
        <f ca="1">IFERROR(_xlfn.XLOOKUP($E13,'[1]00.1 Focus List - Terceros'!$A:$A,'[1]00.1 Focus List - Terceros'!$R:$R,,),FALSE)</f>
        <v>-0.14267199999999999</v>
      </c>
      <c r="O13" s="22">
        <f ca="1">IFERROR(_xlfn.XLOOKUP($E13,'[1]00.1 Focus List - Terceros'!$A:$A,'[1]00.1 Focus List - Terceros'!$T:$T,,),FALSE)</f>
        <v>-0.177033</v>
      </c>
    </row>
    <row r="14" spans="1:15" x14ac:dyDescent="0.25">
      <c r="A14" s="9" t="s">
        <v>10</v>
      </c>
      <c r="B14" s="10" t="s">
        <v>23</v>
      </c>
      <c r="C14" s="11">
        <f ca="1">IFERROR(_xlfn.XLOOKUP($E14,'[1]00.1 Focus List - Terceros'!$A:$A,'[1]00.1 Focus List - Terceros'!$C:$C,,),FALSE)</f>
        <v>493052847.58414</v>
      </c>
      <c r="D14" s="13" t="str">
        <f ca="1">IFERROR(_xlfn.XLOOKUP($E14,'[1]00.1 Focus List - Terceros'!$A:$A,'[1]00.1 Focus List - Terceros'!$D:$D,,),FALSE)</f>
        <v>US Dollar</v>
      </c>
      <c r="E14" s="13">
        <f ca="1">IFERROR(_xlfn.XLOOKUP($E14,'[1]00.1 Focus List - Terceros'!$A:$A,'[1]00.1 Focus List - Terceros'!$E:$E,,),FALSE)</f>
        <v>0</v>
      </c>
      <c r="F14" s="20">
        <f ca="1">IFERROR(_xlfn.XLOOKUP($E14,'[1]00.1 Focus List - Terceros'!$A:$A,'[1]00.1 Focus List - Terceros'!$F:$F,,),FALSE)</f>
        <v>6.5948999999999994E-2</v>
      </c>
      <c r="G14" s="20">
        <f ca="1">IFERROR(_xlfn.XLOOKUP($E14,'[1]00.1 Focus List - Terceros'!$A:$A,'[1]00.1 Focus List - Terceros'!$H:$H,,),FALSE)</f>
        <v>0.32023400000000002</v>
      </c>
      <c r="H14" s="20">
        <f ca="1">IFERROR(_xlfn.XLOOKUP($E14,'[1]00.1 Focus List - Terceros'!$A:$A,'[1]00.1 Focus List - Terceros'!$J:$J,,),FALSE)</f>
        <v>0.95751699999999995</v>
      </c>
      <c r="I14" s="20">
        <f ca="1">IFERROR(_xlfn.XLOOKUP($E14,'[1]00.1 Focus List - Terceros'!$A:$A,'[1]00.1 Focus List - Terceros'!$L:$L,,),FALSE)</f>
        <v>2.0510290000000002</v>
      </c>
      <c r="J14" s="20">
        <f ca="1">IFERROR(_xlfn.XLOOKUP($E14,'[1]00.1 Focus List - Terceros'!$A:$A,'[1]00.1 Focus List - Terceros'!$N:$N,,),FALSE)</f>
        <v>4.4897530000000003</v>
      </c>
      <c r="K14" s="20">
        <f ca="1">IFERROR(_xlfn.XLOOKUP($E14,'[1]00.1 Focus List - Terceros'!$A:$A,'[1]00.1 Focus List - Terceros'!$O:$O,,),FALSE)</f>
        <v>0.144514</v>
      </c>
      <c r="L14" s="20">
        <f ca="1">IFERROR(_xlfn.XLOOKUP($E14,'[1]00.1 Focus List - Terceros'!$A:$A,'[1]00.1 Focus List - Terceros'!$P:$P,,),FALSE)</f>
        <v>0</v>
      </c>
      <c r="M14" s="20">
        <f ca="1">IFERROR(_xlfn.XLOOKUP($E14,'[1]00.1 Focus List - Terceros'!$A:$A,'[1]00.1 Focus List - Terceros'!$V:$V,,),FALSE)</f>
        <v>12.060980000000001</v>
      </c>
      <c r="N14" s="20">
        <f ca="1">IFERROR(_xlfn.XLOOKUP($E14,'[1]00.1 Focus List - Terceros'!$A:$A,'[1]00.1 Focus List - Terceros'!$R:$R,,),FALSE)</f>
        <v>4.3386529999999999</v>
      </c>
      <c r="O14" s="20">
        <f ca="1">IFERROR(_xlfn.XLOOKUP($E14,'[1]00.1 Focus List - Terceros'!$A:$A,'[1]00.1 Focus List - Terceros'!$T:$T,,),FALSE)</f>
        <v>2.4935689999999999</v>
      </c>
    </row>
    <row r="15" spans="1:15" x14ac:dyDescent="0.25">
      <c r="A15" s="15" t="s">
        <v>24</v>
      </c>
      <c r="B15" s="3" t="s">
        <v>25</v>
      </c>
      <c r="C15" s="21">
        <f ca="1">IFERROR(_xlfn.XLOOKUP($E15,'[1]00.1 Focus List - Terceros'!$A:$A,'[1]00.1 Focus List - Terceros'!$C:$C,,),FALSE)</f>
        <v>1755092812</v>
      </c>
      <c r="D15" s="2" t="str">
        <f ca="1">IFERROR(_xlfn.XLOOKUP($E15,'[1]00.1 Focus List - Terceros'!$A:$A,'[1]00.1 Focus List - Terceros'!$D:$D,,),FALSE)</f>
        <v>Euro</v>
      </c>
      <c r="E15" s="2">
        <f ca="1">IFERROR(_xlfn.XLOOKUP($E15,'[1]00.1 Focus List - Terceros'!$A:$A,'[1]00.1 Focus List - Terceros'!$E:$E,,),FALSE)</f>
        <v>0</v>
      </c>
      <c r="F15" s="22">
        <f ca="1">IFERROR(_xlfn.XLOOKUP($E15,'[1]00.1 Focus List - Terceros'!$A:$A,'[1]00.1 Focus List - Terceros'!$F:$F,,),FALSE)</f>
        <v>3.6165999999999997E-2</v>
      </c>
      <c r="G15" s="22">
        <f ca="1">IFERROR(_xlfn.XLOOKUP($E15,'[1]00.1 Focus List - Terceros'!$A:$A,'[1]00.1 Focus List - Terceros'!$H:$H,,),FALSE)</f>
        <v>0.25371500000000002</v>
      </c>
      <c r="H15" s="22">
        <f ca="1">IFERROR(_xlfn.XLOOKUP($E15,'[1]00.1 Focus List - Terceros'!$A:$A,'[1]00.1 Focus List - Terceros'!$J:$J,,),FALSE)</f>
        <v>1.691176</v>
      </c>
      <c r="I15" s="22">
        <f ca="1">IFERROR(_xlfn.XLOOKUP($E15,'[1]00.1 Focus List - Terceros'!$A:$A,'[1]00.1 Focus List - Terceros'!$L:$L,,),FALSE)</f>
        <v>0.985761</v>
      </c>
      <c r="J15" s="22">
        <f ca="1">IFERROR(_xlfn.XLOOKUP($E15,'[1]00.1 Focus List - Terceros'!$A:$A,'[1]00.1 Focus List - Terceros'!$N:$N,,),FALSE)</f>
        <v>4.1415660000000001</v>
      </c>
      <c r="K15" s="22">
        <f ca="1">IFERROR(_xlfn.XLOOKUP($E15,'[1]00.1 Focus List - Terceros'!$A:$A,'[1]00.1 Focus List - Terceros'!$O:$O,,),FALSE)</f>
        <v>3.7518030000000002</v>
      </c>
      <c r="L15" s="22">
        <f ca="1">IFERROR(_xlfn.XLOOKUP($E15,'[1]00.1 Focus List - Terceros'!$A:$A,'[1]00.1 Focus List - Terceros'!$P:$P,,),FALSE)</f>
        <v>-3.4829439999999998</v>
      </c>
      <c r="M15" s="22">
        <f ca="1">IFERROR(_xlfn.XLOOKUP($E15,'[1]00.1 Focus List - Terceros'!$A:$A,'[1]00.1 Focus List - Terceros'!$V:$V,,),FALSE)</f>
        <v>1.935235</v>
      </c>
      <c r="N15" s="22">
        <f ca="1">IFERROR(_xlfn.XLOOKUP($E15,'[1]00.1 Focus List - Terceros'!$A:$A,'[1]00.1 Focus List - Terceros'!$R:$R,,),FALSE)</f>
        <v>1.2600359999999999</v>
      </c>
      <c r="O15" s="22">
        <f ca="1">IFERROR(_xlfn.XLOOKUP($E15,'[1]00.1 Focus List - Terceros'!$A:$A,'[1]00.1 Focus List - Terceros'!$T:$T,,),FALSE)</f>
        <v>-1.981025</v>
      </c>
    </row>
    <row r="16" spans="1:15" x14ac:dyDescent="0.25">
      <c r="A16" s="9" t="s">
        <v>26</v>
      </c>
      <c r="B16" s="10" t="s">
        <v>27</v>
      </c>
      <c r="C16" s="11">
        <f ca="1">IFERROR(_xlfn.XLOOKUP($E16,'[1]00.1 Focus List - Terceros'!$A:$A,'[1]00.1 Focus List - Terceros'!$C:$C,,),FALSE)</f>
        <v>601406085</v>
      </c>
      <c r="D16" s="13" t="str">
        <f ca="1">IFERROR(_xlfn.XLOOKUP($E16,'[1]00.1 Focus List - Terceros'!$A:$A,'[1]00.1 Focus List - Terceros'!$D:$D,,),FALSE)</f>
        <v>Euro</v>
      </c>
      <c r="E16" s="13" t="str">
        <f ca="1">IFERROR(_xlfn.XLOOKUP($E16,'[1]00.1 Focus List - Terceros'!$A:$A,'[1]00.1 Focus List - Terceros'!$E:$E,,),FALSE)</f>
        <v>Fully Hedged</v>
      </c>
      <c r="F16" s="20">
        <f ca="1">IFERROR(_xlfn.XLOOKUP($E16,'[1]00.1 Focus List - Terceros'!$A:$A,'[1]00.1 Focus List - Terceros'!$F:$F,,),FALSE)</f>
        <v>-0.84643299999999999</v>
      </c>
      <c r="G16" s="20">
        <f ca="1">IFERROR(_xlfn.XLOOKUP($E16,'[1]00.1 Focus List - Terceros'!$A:$A,'[1]00.1 Focus List - Terceros'!$H:$H,,),FALSE)</f>
        <v>1.2345680000000001</v>
      </c>
      <c r="H16" s="20">
        <f ca="1">IFERROR(_xlfn.XLOOKUP($E16,'[1]00.1 Focus List - Terceros'!$A:$A,'[1]00.1 Focus List - Terceros'!$J:$J,,),FALSE)</f>
        <v>-0.243309</v>
      </c>
      <c r="I16" s="20">
        <f ca="1">IFERROR(_xlfn.XLOOKUP($E16,'[1]00.1 Focus List - Terceros'!$A:$A,'[1]00.1 Focus List - Terceros'!$L:$L,,),FALSE)</f>
        <v>1.863354</v>
      </c>
      <c r="J16" s="20">
        <f ca="1">IFERROR(_xlfn.XLOOKUP($E16,'[1]00.1 Focus List - Terceros'!$A:$A,'[1]00.1 Focus List - Terceros'!$N:$N,,),FALSE)</f>
        <v>1.863354</v>
      </c>
      <c r="K16" s="20">
        <f ca="1">IFERROR(_xlfn.XLOOKUP($E16,'[1]00.1 Focus List - Terceros'!$A:$A,'[1]00.1 Focus List - Terceros'!$O:$O,,),FALSE)</f>
        <v>5.2876000000000003</v>
      </c>
      <c r="L16" s="20">
        <f ca="1">IFERROR(_xlfn.XLOOKUP($E16,'[1]00.1 Focus List - Terceros'!$A:$A,'[1]00.1 Focus List - Terceros'!$P:$P,,),FALSE)</f>
        <v>-5.9382419999999998</v>
      </c>
      <c r="M16" s="20">
        <f ca="1">IFERROR(_xlfn.XLOOKUP($E16,'[1]00.1 Focus List - Terceros'!$A:$A,'[1]00.1 Focus List - Terceros'!$V:$V,,),FALSE)</f>
        <v>-1.7094</v>
      </c>
      <c r="N16" s="20">
        <f ca="1">IFERROR(_xlfn.XLOOKUP($E16,'[1]00.1 Focus List - Terceros'!$A:$A,'[1]00.1 Focus List - Terceros'!$R:$R,,),FALSE)</f>
        <v>-1.3062670000000001</v>
      </c>
      <c r="O16" s="20">
        <f ca="1">IFERROR(_xlfn.XLOOKUP($E16,'[1]00.1 Focus List - Terceros'!$A:$A,'[1]00.1 Focus List - Terceros'!$T:$T,,),FALSE)</f>
        <v>-3.264535</v>
      </c>
    </row>
    <row r="17" spans="1:15" x14ac:dyDescent="0.25">
      <c r="A17" s="15" t="s">
        <v>24</v>
      </c>
      <c r="B17" s="3" t="s">
        <v>28</v>
      </c>
      <c r="C17" s="21">
        <f ca="1">IFERROR(_xlfn.XLOOKUP($E17,'[1]00.1 Focus List - Terceros'!$A:$A,'[1]00.1 Focus List - Terceros'!$C:$C,,),FALSE)</f>
        <v>553614687</v>
      </c>
      <c r="D17" s="2" t="str">
        <f ca="1">IFERROR(_xlfn.XLOOKUP($E17,'[1]00.1 Focus List - Terceros'!$A:$A,'[1]00.1 Focus List - Terceros'!$D:$D,,),FALSE)</f>
        <v>Euro</v>
      </c>
      <c r="E17" s="2">
        <f ca="1">IFERROR(_xlfn.XLOOKUP($E17,'[1]00.1 Focus List - Terceros'!$A:$A,'[1]00.1 Focus List - Terceros'!$E:$E,,),FALSE)</f>
        <v>0</v>
      </c>
      <c r="F17" s="22">
        <f ca="1">IFERROR(_xlfn.XLOOKUP($E17,'[1]00.1 Focus List - Terceros'!$A:$A,'[1]00.1 Focus List - Terceros'!$F:$F,,),FALSE)</f>
        <v>-0.154472</v>
      </c>
      <c r="G17" s="22">
        <f ca="1">IFERROR(_xlfn.XLOOKUP($E17,'[1]00.1 Focus List - Terceros'!$A:$A,'[1]00.1 Focus List - Terceros'!$H:$H,,),FALSE)</f>
        <v>-8.9488999999999999E-2</v>
      </c>
      <c r="H17" s="22">
        <f ca="1">IFERROR(_xlfn.XLOOKUP($E17,'[1]00.1 Focus List - Terceros'!$A:$A,'[1]00.1 Focus List - Terceros'!$J:$J,,),FALSE)</f>
        <v>0.68869400000000003</v>
      </c>
      <c r="I17" s="22">
        <f ca="1">IFERROR(_xlfn.XLOOKUP($E17,'[1]00.1 Focus List - Terceros'!$A:$A,'[1]00.1 Focus List - Terceros'!$L:$L,,),FALSE)</f>
        <v>-6.5099000000000004E-2</v>
      </c>
      <c r="J17" s="22">
        <f ca="1">IFERROR(_xlfn.XLOOKUP($E17,'[1]00.1 Focus List - Terceros'!$A:$A,'[1]00.1 Focus List - Terceros'!$N:$N,,),FALSE)</f>
        <v>3.3667199999999999</v>
      </c>
      <c r="K17" s="22">
        <f ca="1">IFERROR(_xlfn.XLOOKUP($E17,'[1]00.1 Focus List - Terceros'!$A:$A,'[1]00.1 Focus List - Terceros'!$O:$O,,),FALSE)</f>
        <v>4.5638969999999999</v>
      </c>
      <c r="L17" s="22">
        <f ca="1">IFERROR(_xlfn.XLOOKUP($E17,'[1]00.1 Focus List - Terceros'!$A:$A,'[1]00.1 Focus List - Terceros'!$P:$P,,),FALSE)</f>
        <v>-3.8916409999999999</v>
      </c>
      <c r="M17" s="22">
        <f ca="1">IFERROR(_xlfn.XLOOKUP($E17,'[1]00.1 Focus List - Terceros'!$A:$A,'[1]00.1 Focus List - Terceros'!$V:$V,,),FALSE)</f>
        <v>2.1699320000000002</v>
      </c>
      <c r="N17" s="22">
        <f ca="1">IFERROR(_xlfn.XLOOKUP($E17,'[1]00.1 Focus List - Terceros'!$A:$A,'[1]00.1 Focus List - Terceros'!$R:$R,,),FALSE)</f>
        <v>0.60978200000000005</v>
      </c>
      <c r="O17" s="22">
        <f ca="1">IFERROR(_xlfn.XLOOKUP($E17,'[1]00.1 Focus List - Terceros'!$A:$A,'[1]00.1 Focus List - Terceros'!$T:$T,,),FALSE)</f>
        <v>-2.5264440000000001</v>
      </c>
    </row>
    <row r="18" spans="1:15" x14ac:dyDescent="0.25">
      <c r="A18" s="9" t="s">
        <v>29</v>
      </c>
      <c r="B18" s="10" t="s">
        <v>30</v>
      </c>
      <c r="C18" s="11">
        <f ca="1">IFERROR(_xlfn.XLOOKUP($E18,'[1]00.1 Focus List - Terceros'!$A:$A,'[1]00.1 Focus List - Terceros'!$C:$C,,),FALSE)</f>
        <v>1253681220</v>
      </c>
      <c r="D18" s="13" t="str">
        <f ca="1">IFERROR(_xlfn.XLOOKUP($E18,'[1]00.1 Focus List - Terceros'!$A:$A,'[1]00.1 Focus List - Terceros'!$D:$D,,),FALSE)</f>
        <v>Euro</v>
      </c>
      <c r="E18" s="13">
        <f ca="1">IFERROR(_xlfn.XLOOKUP($E18,'[1]00.1 Focus List - Terceros'!$A:$A,'[1]00.1 Focus List - Terceros'!$E:$E,,),FALSE)</f>
        <v>0</v>
      </c>
      <c r="F18" s="20">
        <f ca="1">IFERROR(_xlfn.XLOOKUP($E18,'[1]00.1 Focus List - Terceros'!$A:$A,'[1]00.1 Focus List - Terceros'!$F:$F,,),FALSE)</f>
        <v>3.2265000000000002E-2</v>
      </c>
      <c r="G18" s="20">
        <f ca="1">IFERROR(_xlfn.XLOOKUP($E18,'[1]00.1 Focus List - Terceros'!$A:$A,'[1]00.1 Focus List - Terceros'!$H:$H,,),FALSE)</f>
        <v>0.22392400000000001</v>
      </c>
      <c r="H18" s="20">
        <f ca="1">IFERROR(_xlfn.XLOOKUP($E18,'[1]00.1 Focus List - Terceros'!$A:$A,'[1]00.1 Focus List - Terceros'!$J:$J,,),FALSE)</f>
        <v>0.84571600000000002</v>
      </c>
      <c r="I18" s="20">
        <f ca="1">IFERROR(_xlfn.XLOOKUP($E18,'[1]00.1 Focus List - Terceros'!$A:$A,'[1]00.1 Focus List - Terceros'!$L:$L,,),FALSE)</f>
        <v>1.840309</v>
      </c>
      <c r="J18" s="20">
        <f ca="1">IFERROR(_xlfn.XLOOKUP($E18,'[1]00.1 Focus List - Terceros'!$A:$A,'[1]00.1 Focus List - Terceros'!$N:$N,,),FALSE)</f>
        <v>4.7723839999999997</v>
      </c>
      <c r="K18" s="20">
        <f ca="1">IFERROR(_xlfn.XLOOKUP($E18,'[1]00.1 Focus List - Terceros'!$A:$A,'[1]00.1 Focus List - Terceros'!$O:$O,,),FALSE)</f>
        <v>1.3536600000000001</v>
      </c>
      <c r="L18" s="20">
        <f ca="1">IFERROR(_xlfn.XLOOKUP($E18,'[1]00.1 Focus List - Terceros'!$A:$A,'[1]00.1 Focus List - Terceros'!$P:$P,,),FALSE)</f>
        <v>-0.62269699999999994</v>
      </c>
      <c r="M18" s="20">
        <f ca="1">IFERROR(_xlfn.XLOOKUP($E18,'[1]00.1 Focus List - Terceros'!$A:$A,'[1]00.1 Focus List - Terceros'!$V:$V,,),FALSE)</f>
        <v>3.1417860000000002</v>
      </c>
      <c r="N18" s="20">
        <f ca="1">IFERROR(_xlfn.XLOOKUP($E18,'[1]00.1 Focus List - Terceros'!$A:$A,'[1]00.1 Focus List - Terceros'!$R:$R,,),FALSE)</f>
        <v>2.5434640000000002</v>
      </c>
      <c r="O18" s="20">
        <f ca="1">IFERROR(_xlfn.XLOOKUP($E18,'[1]00.1 Focus List - Terceros'!$A:$A,'[1]00.1 Focus List - Terceros'!$T:$T,,),FALSE)</f>
        <v>1.217632</v>
      </c>
    </row>
    <row r="19" spans="1:15" x14ac:dyDescent="0.25">
      <c r="A19" s="15" t="s">
        <v>29</v>
      </c>
      <c r="B19" s="3" t="s">
        <v>31</v>
      </c>
      <c r="C19" s="21">
        <f ca="1">IFERROR(_xlfn.XLOOKUP($E19,'[1]00.1 Focus List - Terceros'!$A:$A,'[1]00.1 Focus List - Terceros'!$C:$C,,),FALSE)</f>
        <v>1541516206</v>
      </c>
      <c r="D19" s="2" t="str">
        <f ca="1">IFERROR(_xlfn.XLOOKUP($E19,'[1]00.1 Focus List - Terceros'!$A:$A,'[1]00.1 Focus List - Terceros'!$D:$D,,),FALSE)</f>
        <v>Euro</v>
      </c>
      <c r="E19" s="2">
        <f ca="1">IFERROR(_xlfn.XLOOKUP($E19,'[1]00.1 Focus List - Terceros'!$A:$A,'[1]00.1 Focus List - Terceros'!$E:$E,,),FALSE)</f>
        <v>0</v>
      </c>
      <c r="F19" s="22">
        <f ca="1">IFERROR(_xlfn.XLOOKUP($E19,'[1]00.1 Focus List - Terceros'!$A:$A,'[1]00.1 Focus List - Terceros'!$F:$F,,),FALSE)</f>
        <v>4.4278999999999999E-2</v>
      </c>
      <c r="G19" s="22">
        <f ca="1">IFERROR(_xlfn.XLOOKUP($E19,'[1]00.1 Focus List - Terceros'!$A:$A,'[1]00.1 Focus List - Terceros'!$H:$H,,),FALSE)</f>
        <v>0.204009</v>
      </c>
      <c r="H19" s="22">
        <f ca="1">IFERROR(_xlfn.XLOOKUP($E19,'[1]00.1 Focus List - Terceros'!$A:$A,'[1]00.1 Focus List - Terceros'!$J:$J,,),FALSE)</f>
        <v>0.49817600000000001</v>
      </c>
      <c r="I19" s="22">
        <f ca="1">IFERROR(_xlfn.XLOOKUP($E19,'[1]00.1 Focus List - Terceros'!$A:$A,'[1]00.1 Focus List - Terceros'!$L:$L,,),FALSE)</f>
        <v>1.555196</v>
      </c>
      <c r="J19" s="22">
        <f ca="1">IFERROR(_xlfn.XLOOKUP($E19,'[1]00.1 Focus List - Terceros'!$A:$A,'[1]00.1 Focus List - Terceros'!$N:$N,,),FALSE)</f>
        <v>3.9856410000000002</v>
      </c>
      <c r="K19" s="22">
        <f ca="1">IFERROR(_xlfn.XLOOKUP($E19,'[1]00.1 Focus List - Terceros'!$A:$A,'[1]00.1 Focus List - Terceros'!$O:$O,,),FALSE)</f>
        <v>0.87085400000000002</v>
      </c>
      <c r="L19" s="22">
        <f ca="1">IFERROR(_xlfn.XLOOKUP($E19,'[1]00.1 Focus List - Terceros'!$A:$A,'[1]00.1 Focus List - Terceros'!$P:$P,,),FALSE)</f>
        <v>-0.45776899999999998</v>
      </c>
      <c r="M19" s="22">
        <f ca="1">IFERROR(_xlfn.XLOOKUP($E19,'[1]00.1 Focus List - Terceros'!$A:$A,'[1]00.1 Focus List - Terceros'!$V:$V,,),FALSE)</f>
        <v>2.8856830000000002</v>
      </c>
      <c r="N19" s="22">
        <f ca="1">IFERROR(_xlfn.XLOOKUP($E19,'[1]00.1 Focus List - Terceros'!$A:$A,'[1]00.1 Focus List - Terceros'!$R:$R,,),FALSE)</f>
        <v>1.667759</v>
      </c>
      <c r="O19" s="22">
        <f ca="1">IFERROR(_xlfn.XLOOKUP($E19,'[1]00.1 Focus List - Terceros'!$A:$A,'[1]00.1 Focus List - Terceros'!$T:$T,,),FALSE)</f>
        <v>0.47957899999999998</v>
      </c>
    </row>
    <row r="20" spans="1:15" x14ac:dyDescent="0.25">
      <c r="A20" s="15" t="s">
        <v>29</v>
      </c>
      <c r="B20" s="23" t="s">
        <v>32</v>
      </c>
      <c r="C20" s="23">
        <f ca="1">IFERROR(_xlfn.XLOOKUP($E20,'[1]00.1 Focus List - Terceros'!$A:$A,'[1]00.1 Focus List - Terceros'!$C:$C,,),FALSE)</f>
        <v>0</v>
      </c>
      <c r="D20" s="24" t="str">
        <f ca="1">IFERROR(_xlfn.XLOOKUP($E20,'[1]00.1 Focus List - Terceros'!$A:$A,'[1]00.1 Focus List - Terceros'!$D:$D,,),FALSE)</f>
        <v>Euro</v>
      </c>
      <c r="E20" s="25">
        <f ca="1">IFERROR(_xlfn.XLOOKUP($E20,'[1]00.1 Focus List - Terceros'!$A:$A,'[1]00.1 Focus List - Terceros'!$E:$E,,),FALSE)</f>
        <v>0</v>
      </c>
      <c r="F20" s="26">
        <f ca="1">IFERROR(_xlfn.XLOOKUP($E20,'[1]00.1 Focus List - Terceros'!$A:$A,'[1]00.1 Focus List - Terceros'!$F:$F,,),FALSE)</f>
        <v>2.8874E-2</v>
      </c>
      <c r="G20" s="27">
        <f ca="1">IFERROR(_xlfn.XLOOKUP($E20,'[1]00.1 Focus List - Terceros'!$A:$A,'[1]00.1 Focus List - Terceros'!$H:$H,,),FALSE)</f>
        <v>-5.8057999999999998E-2</v>
      </c>
      <c r="H20" s="27">
        <f ca="1">IFERROR(_xlfn.XLOOKUP($E20,'[1]00.1 Focus List - Terceros'!$A:$A,'[1]00.1 Focus List - Terceros'!$J:$J,,),FALSE)</f>
        <v>0.26795999999999998</v>
      </c>
      <c r="I20" s="27">
        <f ca="1">IFERROR(_xlfn.XLOOKUP($E20,'[1]00.1 Focus List - Terceros'!$A:$A,'[1]00.1 Focus List - Terceros'!$L:$L,,),FALSE)</f>
        <v>0.157889</v>
      </c>
      <c r="J20" s="27">
        <f ca="1">IFERROR(_xlfn.XLOOKUP($E20,'[1]00.1 Focus List - Terceros'!$A:$A,'[1]00.1 Focus List - Terceros'!$N:$N,,),FALSE)</f>
        <v>3.3458839999999999</v>
      </c>
      <c r="K20" s="27">
        <f ca="1">IFERROR(_xlfn.XLOOKUP($E20,'[1]00.1 Focus List - Terceros'!$A:$A,'[1]00.1 Focus List - Terceros'!$O:$O,,),FALSE)</f>
        <v>1.756413</v>
      </c>
      <c r="L20" s="27">
        <f ca="1">IFERROR(_xlfn.XLOOKUP($E20,'[1]00.1 Focus List - Terceros'!$A:$A,'[1]00.1 Focus List - Terceros'!$P:$P,,),FALSE)</f>
        <v>-1.7077990000000001</v>
      </c>
      <c r="M20" s="27">
        <f ca="1">IFERROR(_xlfn.XLOOKUP($E20,'[1]00.1 Focus List - Terceros'!$A:$A,'[1]00.1 Focus List - Terceros'!$V:$V,,),FALSE)</f>
        <v>3.14466</v>
      </c>
      <c r="N20" s="27">
        <f ca="1">IFERROR(_xlfn.XLOOKUP($E20,'[1]00.1 Focus List - Terceros'!$A:$A,'[1]00.1 Focus List - Terceros'!$R:$R,,),FALSE)</f>
        <v>1.354792</v>
      </c>
      <c r="O20" s="27">
        <f ca="1">IFERROR(_xlfn.XLOOKUP($E20,'[1]00.1 Focus List - Terceros'!$A:$A,'[1]00.1 Focus List - Terceros'!$T:$T,,),FALSE)</f>
        <v>-0.38802599999999998</v>
      </c>
    </row>
    <row r="21" spans="1:15" x14ac:dyDescent="0.25">
      <c r="A21" s="15" t="s">
        <v>33</v>
      </c>
      <c r="B21" s="3" t="s">
        <v>34</v>
      </c>
      <c r="C21" s="21">
        <f ca="1">IFERROR(_xlfn.XLOOKUP($E21,'[1]00.1 Focus List - Terceros'!$A:$A,'[1]00.1 Focus List - Terceros'!$C:$C,,),FALSE)</f>
        <v>725739067</v>
      </c>
      <c r="D21" s="2" t="str">
        <f ca="1">IFERROR(_xlfn.XLOOKUP($E21,'[1]00.1 Focus List - Terceros'!$A:$A,'[1]00.1 Focus List - Terceros'!$D:$D,,),FALSE)</f>
        <v>Euro</v>
      </c>
      <c r="E21" s="2">
        <f ca="1">IFERROR(_xlfn.XLOOKUP($E21,'[1]00.1 Focus List - Terceros'!$A:$A,'[1]00.1 Focus List - Terceros'!$E:$E,,),FALSE)</f>
        <v>0</v>
      </c>
      <c r="F21" s="22">
        <f ca="1">IFERROR(_xlfn.XLOOKUP($E21,'[1]00.1 Focus List - Terceros'!$A:$A,'[1]00.1 Focus List - Terceros'!$F:$F,,),FALSE)</f>
        <v>7.2228000000000001E-2</v>
      </c>
      <c r="G21" s="22">
        <f ca="1">IFERROR(_xlfn.XLOOKUP($E21,'[1]00.1 Focus List - Terceros'!$A:$A,'[1]00.1 Focus List - Terceros'!$H:$H,,),FALSE)</f>
        <v>0.277443</v>
      </c>
      <c r="H21" s="22">
        <f ca="1">IFERROR(_xlfn.XLOOKUP($E21,'[1]00.1 Focus List - Terceros'!$A:$A,'[1]00.1 Focus List - Terceros'!$J:$J,,),FALSE)</f>
        <v>0.75142399999999998</v>
      </c>
      <c r="I21" s="22">
        <f ca="1">IFERROR(_xlfn.XLOOKUP($E21,'[1]00.1 Focus List - Terceros'!$A:$A,'[1]00.1 Focus List - Terceros'!$L:$L,,),FALSE)</f>
        <v>1.5142260000000001</v>
      </c>
      <c r="J21" s="22">
        <f ca="1">IFERROR(_xlfn.XLOOKUP($E21,'[1]00.1 Focus List - Terceros'!$A:$A,'[1]00.1 Focus List - Terceros'!$N:$N,,),FALSE)</f>
        <v>3.511393</v>
      </c>
      <c r="K21" s="22">
        <f ca="1">IFERROR(_xlfn.XLOOKUP($E21,'[1]00.1 Focus List - Terceros'!$A:$A,'[1]00.1 Focus List - Terceros'!$O:$O,,),FALSE)</f>
        <v>0.203093</v>
      </c>
      <c r="L21" s="22">
        <f ca="1">IFERROR(_xlfn.XLOOKUP($E21,'[1]00.1 Focus List - Terceros'!$A:$A,'[1]00.1 Focus List - Terceros'!$P:$P,,),FALSE)</f>
        <v>-9.6898999999999999E-2</v>
      </c>
      <c r="M21" s="22">
        <f ca="1">IFERROR(_xlfn.XLOOKUP($E21,'[1]00.1 Focus List - Terceros'!$A:$A,'[1]00.1 Focus List - Terceros'!$V:$V,,),FALSE)</f>
        <v>4.4781979999999999</v>
      </c>
      <c r="N21" s="22">
        <f ca="1">IFERROR(_xlfn.XLOOKUP($E21,'[1]00.1 Focus List - Terceros'!$A:$A,'[1]00.1 Focus List - Terceros'!$R:$R,,),FALSE)</f>
        <v>3.4204129999999999</v>
      </c>
      <c r="O21" s="22">
        <f ca="1">IFERROR(_xlfn.XLOOKUP($E21,'[1]00.1 Focus List - Terceros'!$A:$A,'[1]00.1 Focus List - Terceros'!$T:$T,,),FALSE)</f>
        <v>1.735012</v>
      </c>
    </row>
    <row r="22" spans="1:15" x14ac:dyDescent="0.25">
      <c r="A22" s="9" t="s">
        <v>33</v>
      </c>
      <c r="B22" s="10" t="s">
        <v>35</v>
      </c>
      <c r="C22" s="11">
        <f ca="1">IFERROR(_xlfn.XLOOKUP($E22,'[1]00.1 Focus List - Terceros'!$A:$A,'[1]00.1 Focus List - Terceros'!$C:$C,,),FALSE)</f>
        <v>10707277665</v>
      </c>
      <c r="D22" s="13" t="str">
        <f ca="1">IFERROR(_xlfn.XLOOKUP($E22,'[1]00.1 Focus List - Terceros'!$A:$A,'[1]00.1 Focus List - Terceros'!$D:$D,,),FALSE)</f>
        <v>Euro</v>
      </c>
      <c r="E22" s="13">
        <f ca="1">IFERROR(_xlfn.XLOOKUP($E22,'[1]00.1 Focus List - Terceros'!$A:$A,'[1]00.1 Focus List - Terceros'!$E:$E,,),FALSE)</f>
        <v>0</v>
      </c>
      <c r="F22" s="20">
        <f ca="1">IFERROR(_xlfn.XLOOKUP($E22,'[1]00.1 Focus List - Terceros'!$A:$A,'[1]00.1 Focus List - Terceros'!$F:$F,,),FALSE)</f>
        <v>6.5488000000000005E-2</v>
      </c>
      <c r="G22" s="20">
        <f ca="1">IFERROR(_xlfn.XLOOKUP($E22,'[1]00.1 Focus List - Terceros'!$A:$A,'[1]00.1 Focus List - Terceros'!$H:$H,,),FALSE)</f>
        <v>0.26246700000000001</v>
      </c>
      <c r="H22" s="20">
        <f ca="1">IFERROR(_xlfn.XLOOKUP($E22,'[1]00.1 Focus List - Terceros'!$A:$A,'[1]00.1 Focus List - Terceros'!$J:$J,,),FALSE)</f>
        <v>0.74725299999999995</v>
      </c>
      <c r="I22" s="20">
        <f ca="1">IFERROR(_xlfn.XLOOKUP($E22,'[1]00.1 Focus List - Terceros'!$A:$A,'[1]00.1 Focus List - Terceros'!$L:$L,,),FALSE)</f>
        <v>1.4720530000000001</v>
      </c>
      <c r="J22" s="20">
        <f ca="1">IFERROR(_xlfn.XLOOKUP($E22,'[1]00.1 Focus List - Terceros'!$A:$A,'[1]00.1 Focus List - Terceros'!$N:$N,,),FALSE)</f>
        <v>3.4179360000000001</v>
      </c>
      <c r="K22" s="20">
        <f ca="1">IFERROR(_xlfn.XLOOKUP($E22,'[1]00.1 Focus List - Terceros'!$A:$A,'[1]00.1 Focus List - Terceros'!$O:$O,,),FALSE)</f>
        <v>0.21317700000000001</v>
      </c>
      <c r="L22" s="20">
        <f ca="1">IFERROR(_xlfn.XLOOKUP($E22,'[1]00.1 Focus List - Terceros'!$A:$A,'[1]00.1 Focus List - Terceros'!$P:$P,,),FALSE)</f>
        <v>-0.15371099999999999</v>
      </c>
      <c r="M22" s="20">
        <f ca="1">IFERROR(_xlfn.XLOOKUP($E22,'[1]00.1 Focus List - Terceros'!$A:$A,'[1]00.1 Focus List - Terceros'!$V:$V,,),FALSE)</f>
        <v>4.4629349999999999</v>
      </c>
      <c r="N22" s="20">
        <f ca="1">IFERROR(_xlfn.XLOOKUP($E22,'[1]00.1 Focus List - Terceros'!$A:$A,'[1]00.1 Focus List - Terceros'!$R:$R,,),FALSE)</f>
        <v>3.6037240000000001</v>
      </c>
      <c r="O22" s="20">
        <f ca="1">IFERROR(_xlfn.XLOOKUP($E22,'[1]00.1 Focus List - Terceros'!$A:$A,'[1]00.1 Focus List - Terceros'!$T:$T,,),FALSE)</f>
        <v>1.950569</v>
      </c>
    </row>
    <row r="23" spans="1:15" x14ac:dyDescent="0.25">
      <c r="A23" s="15" t="s">
        <v>36</v>
      </c>
      <c r="B23" s="3" t="s">
        <v>37</v>
      </c>
      <c r="C23" s="21">
        <f ca="1">IFERROR(_xlfn.XLOOKUP($E23,'[1]00.1 Focus List - Terceros'!$A:$A,'[1]00.1 Focus List - Terceros'!$C:$C,,),FALSE)</f>
        <v>727340893</v>
      </c>
      <c r="D23" s="2" t="str">
        <f ca="1">IFERROR(_xlfn.XLOOKUP($E23,'[1]00.1 Focus List - Terceros'!$A:$A,'[1]00.1 Focus List - Terceros'!$D:$D,,),FALSE)</f>
        <v>Euro</v>
      </c>
      <c r="E23" s="2">
        <f ca="1">IFERROR(_xlfn.XLOOKUP($E23,'[1]00.1 Focus List - Terceros'!$A:$A,'[1]00.1 Focus List - Terceros'!$E:$E,,),FALSE)</f>
        <v>0</v>
      </c>
      <c r="F23" s="22">
        <f ca="1">IFERROR(_xlfn.XLOOKUP($E23,'[1]00.1 Focus List - Terceros'!$A:$A,'[1]00.1 Focus List - Terceros'!$F:$F,,),FALSE)</f>
        <v>8.5452E-2</v>
      </c>
      <c r="G23" s="22">
        <f ca="1">IFERROR(_xlfn.XLOOKUP($E23,'[1]00.1 Focus List - Terceros'!$A:$A,'[1]00.1 Focus List - Terceros'!$H:$H,,),FALSE)</f>
        <v>0.32119900000000001</v>
      </c>
      <c r="H23" s="22">
        <f ca="1">IFERROR(_xlfn.XLOOKUP($E23,'[1]00.1 Focus List - Terceros'!$A:$A,'[1]00.1 Focus List - Terceros'!$J:$J,,),FALSE)</f>
        <v>0.84666699999999995</v>
      </c>
      <c r="I23" s="22">
        <f ca="1">IFERROR(_xlfn.XLOOKUP($E23,'[1]00.1 Focus List - Terceros'!$A:$A,'[1]00.1 Focus List - Terceros'!$L:$L,,),FALSE)</f>
        <v>1.663653</v>
      </c>
      <c r="J23" s="22">
        <f ca="1">IFERROR(_xlfn.XLOOKUP($E23,'[1]00.1 Focus List - Terceros'!$A:$A,'[1]00.1 Focus List - Terceros'!$N:$N,,),FALSE)</f>
        <v>4.3972369999999996</v>
      </c>
      <c r="K23" s="22">
        <f ca="1">IFERROR(_xlfn.XLOOKUP($E23,'[1]00.1 Focus List - Terceros'!$A:$A,'[1]00.1 Focus List - Terceros'!$O:$O,,),FALSE)</f>
        <v>1.180453</v>
      </c>
      <c r="L23" s="22">
        <f ca="1">IFERROR(_xlfn.XLOOKUP($E23,'[1]00.1 Focus List - Terceros'!$A:$A,'[1]00.1 Focus List - Terceros'!$P:$P,,),FALSE)</f>
        <v>-0.57015000000000005</v>
      </c>
      <c r="M23" s="22">
        <f ca="1">IFERROR(_xlfn.XLOOKUP($E23,'[1]00.1 Focus List - Terceros'!$A:$A,'[1]00.1 Focus List - Terceros'!$V:$V,,),FALSE)</f>
        <v>3.1716329999999999</v>
      </c>
      <c r="N23" s="22">
        <f ca="1">IFERROR(_xlfn.XLOOKUP($E23,'[1]00.1 Focus List - Terceros'!$A:$A,'[1]00.1 Focus List - Terceros'!$R:$R,,),FALSE)</f>
        <v>2.6845119999999998</v>
      </c>
      <c r="O23" s="22">
        <f ca="1">IFERROR(_xlfn.XLOOKUP($E23,'[1]00.1 Focus List - Terceros'!$A:$A,'[1]00.1 Focus List - Terceros'!$T:$T,,),FALSE)</f>
        <v>0.87798600000000004</v>
      </c>
    </row>
    <row r="24" spans="1:15" x14ac:dyDescent="0.25">
      <c r="A24" s="9" t="s">
        <v>36</v>
      </c>
      <c r="B24" s="29" t="s">
        <v>38</v>
      </c>
      <c r="C24" s="30">
        <f ca="1">IFERROR(_xlfn.XLOOKUP($E24,'[1]00.1 Focus List - Terceros'!$A:$A,'[1]00.1 Focus List - Terceros'!$C:$C,,),FALSE)</f>
        <v>4517660688</v>
      </c>
      <c r="D24" s="31" t="str">
        <f ca="1">IFERROR(_xlfn.XLOOKUP($E24,'[1]00.1 Focus List - Terceros'!$A:$A,'[1]00.1 Focus List - Terceros'!$D:$D,,),FALSE)</f>
        <v>Euro</v>
      </c>
      <c r="E24" s="31">
        <f ca="1">IFERROR(_xlfn.XLOOKUP($E24,'[1]00.1 Focus List - Terceros'!$A:$A,'[1]00.1 Focus List - Terceros'!$E:$E,,),FALSE)</f>
        <v>0</v>
      </c>
      <c r="F24" s="32">
        <f ca="1">IFERROR(_xlfn.XLOOKUP($E24,'[1]00.1 Focus List - Terceros'!$A:$A,'[1]00.1 Focus List - Terceros'!$F:$F,,),FALSE)</f>
        <v>9.2763999999999999E-2</v>
      </c>
      <c r="G24" s="32">
        <f ca="1">IFERROR(_xlfn.XLOOKUP($E24,'[1]00.1 Focus List - Terceros'!$A:$A,'[1]00.1 Focus List - Terceros'!$H:$H,,),FALSE)</f>
        <v>0.185701</v>
      </c>
      <c r="H24" s="32">
        <f ca="1">IFERROR(_xlfn.XLOOKUP($E24,'[1]00.1 Focus List - Terceros'!$A:$A,'[1]00.1 Focus List - Terceros'!$J:$J,,),FALSE)</f>
        <v>0.84112100000000001</v>
      </c>
      <c r="I24" s="32">
        <f ca="1">IFERROR(_xlfn.XLOOKUP($E24,'[1]00.1 Focus List - Terceros'!$A:$A,'[1]00.1 Focus List - Terceros'!$L:$L,,),FALSE)</f>
        <v>1.505174</v>
      </c>
      <c r="J24" s="32">
        <f ca="1">IFERROR(_xlfn.XLOOKUP($E24,'[1]00.1 Focus List - Terceros'!$A:$A,'[1]00.1 Focus List - Terceros'!$N:$N,,),FALSE)</f>
        <v>3.9499040000000001</v>
      </c>
      <c r="K24" s="32">
        <f ca="1">IFERROR(_xlfn.XLOOKUP($E24,'[1]00.1 Focus List - Terceros'!$A:$A,'[1]00.1 Focus List - Terceros'!$O:$O,,),FALSE)</f>
        <v>1.311547</v>
      </c>
      <c r="L24" s="32">
        <f ca="1">IFERROR(_xlfn.XLOOKUP($E24,'[1]00.1 Focus List - Terceros'!$A:$A,'[1]00.1 Focus List - Terceros'!$P:$P,,),FALSE)</f>
        <v>-0.65666000000000002</v>
      </c>
      <c r="M24" s="32">
        <f ca="1">IFERROR(_xlfn.XLOOKUP($E24,'[1]00.1 Focus List - Terceros'!$A:$A,'[1]00.1 Focus List - Terceros'!$V:$V,,),FALSE)</f>
        <v>3.304176</v>
      </c>
      <c r="N24" s="32">
        <f ca="1">IFERROR(_xlfn.XLOOKUP($E24,'[1]00.1 Focus List - Terceros'!$A:$A,'[1]00.1 Focus List - Terceros'!$R:$R,,),FALSE)</f>
        <v>2.53213</v>
      </c>
      <c r="O24" s="32">
        <f ca="1">IFERROR(_xlfn.XLOOKUP($E24,'[1]00.1 Focus List - Terceros'!$A:$A,'[1]00.1 Focus List - Terceros'!$T:$T,,),FALSE)</f>
        <v>1.350724</v>
      </c>
    </row>
    <row r="25" spans="1:15" x14ac:dyDescent="0.25">
      <c r="A25" s="15" t="s">
        <v>39</v>
      </c>
      <c r="B25" s="16" t="s">
        <v>40</v>
      </c>
      <c r="C25" s="33">
        <f ca="1">IFERROR(_xlfn.XLOOKUP($E25,'[1]00.1 Focus List - Terceros'!$A:$A,'[1]00.1 Focus List - Terceros'!$C:$C,,),FALSE)</f>
        <v>1844613169</v>
      </c>
      <c r="D25" s="18" t="str">
        <f ca="1">IFERROR(_xlfn.XLOOKUP($E25,'[1]00.1 Focus List - Terceros'!$A:$A,'[1]00.1 Focus List - Terceros'!$D:$D,,),FALSE)</f>
        <v>Euro</v>
      </c>
      <c r="E25" s="18">
        <f ca="1">IFERROR(_xlfn.XLOOKUP($E25,'[1]00.1 Focus List - Terceros'!$A:$A,'[1]00.1 Focus List - Terceros'!$E:$E,,),FALSE)</f>
        <v>0</v>
      </c>
      <c r="F25" s="19">
        <f ca="1">IFERROR(_xlfn.XLOOKUP($E25,'[1]00.1 Focus List - Terceros'!$A:$A,'[1]00.1 Focus List - Terceros'!$F:$F,,),FALSE)</f>
        <v>0.26373099999999999</v>
      </c>
      <c r="G25" s="19">
        <f ca="1">IFERROR(_xlfn.XLOOKUP($E25,'[1]00.1 Focus List - Terceros'!$A:$A,'[1]00.1 Focus List - Terceros'!$H:$H,,),FALSE)</f>
        <v>0.57214900000000002</v>
      </c>
      <c r="H25" s="19">
        <f ca="1">IFERROR(_xlfn.XLOOKUP($E25,'[1]00.1 Focus List - Terceros'!$A:$A,'[1]00.1 Focus List - Terceros'!$J:$J,,),FALSE)</f>
        <v>2.3958659999999998</v>
      </c>
      <c r="I25" s="19">
        <f ca="1">IFERROR(_xlfn.XLOOKUP($E25,'[1]00.1 Focus List - Terceros'!$A:$A,'[1]00.1 Focus List - Terceros'!$L:$L,,),FALSE)</f>
        <v>2.2965490000000002</v>
      </c>
      <c r="J25" s="19">
        <f ca="1">IFERROR(_xlfn.XLOOKUP($E25,'[1]00.1 Focus List - Terceros'!$A:$A,'[1]00.1 Focus List - Terceros'!$N:$N,,),FALSE)</f>
        <v>5.8707339999999997</v>
      </c>
      <c r="K25" s="19">
        <f ca="1">IFERROR(_xlfn.XLOOKUP($E25,'[1]00.1 Focus List - Terceros'!$A:$A,'[1]00.1 Focus List - Terceros'!$O:$O,,),FALSE)</f>
        <v>1.3000050000000001</v>
      </c>
      <c r="L25" s="19">
        <f ca="1">IFERROR(_xlfn.XLOOKUP($E25,'[1]00.1 Focus List - Terceros'!$A:$A,'[1]00.1 Focus List - Terceros'!$P:$P,,),FALSE)</f>
        <v>-1.200037</v>
      </c>
      <c r="M25" s="19">
        <f ca="1">IFERROR(_xlfn.XLOOKUP($E25,'[1]00.1 Focus List - Terceros'!$A:$A,'[1]00.1 Focus List - Terceros'!$V:$V,,),FALSE)</f>
        <v>5.4679320000000002</v>
      </c>
      <c r="N25" s="19">
        <f ca="1">IFERROR(_xlfn.XLOOKUP($E25,'[1]00.1 Focus List - Terceros'!$A:$A,'[1]00.1 Focus List - Terceros'!$R:$R,,),FALSE)</f>
        <v>5.3771519999999997</v>
      </c>
      <c r="O25" s="19">
        <f ca="1">IFERROR(_xlfn.XLOOKUP($E25,'[1]00.1 Focus List - Terceros'!$A:$A,'[1]00.1 Focus List - Terceros'!$T:$T,,),FALSE)</f>
        <v>2.6404179999999999</v>
      </c>
    </row>
    <row r="26" spans="1:15" x14ac:dyDescent="0.25">
      <c r="A26" s="9" t="s">
        <v>39</v>
      </c>
      <c r="B26" s="10" t="s">
        <v>41</v>
      </c>
      <c r="C26" s="11">
        <f ca="1">IFERROR(_xlfn.XLOOKUP($E26,'[1]00.1 Focus List - Terceros'!$A:$A,'[1]00.1 Focus List - Terceros'!$C:$C,,),FALSE)</f>
        <v>418946404</v>
      </c>
      <c r="D26" s="13" t="str">
        <f ca="1">IFERROR(_xlfn.XLOOKUP($E26,'[1]00.1 Focus List - Terceros'!$A:$A,'[1]00.1 Focus List - Terceros'!$D:$D,,),FALSE)</f>
        <v>Euro</v>
      </c>
      <c r="E26" s="13">
        <f ca="1">IFERROR(_xlfn.XLOOKUP($E26,'[1]00.1 Focus List - Terceros'!$A:$A,'[1]00.1 Focus List - Terceros'!$E:$E,,),FALSE)</f>
        <v>0</v>
      </c>
      <c r="F26" s="20">
        <f ca="1">IFERROR(_xlfn.XLOOKUP($E26,'[1]00.1 Focus List - Terceros'!$A:$A,'[1]00.1 Focus List - Terceros'!$F:$F,,),FALSE)</f>
        <v>0.20679700000000001</v>
      </c>
      <c r="G26" s="20">
        <f ca="1">IFERROR(_xlfn.XLOOKUP($E26,'[1]00.1 Focus List - Terceros'!$A:$A,'[1]00.1 Focus List - Terceros'!$H:$H,,),FALSE)</f>
        <v>0.47782200000000002</v>
      </c>
      <c r="H26" s="20">
        <f ca="1">IFERROR(_xlfn.XLOOKUP($E26,'[1]00.1 Focus List - Terceros'!$A:$A,'[1]00.1 Focus List - Terceros'!$J:$J,,),FALSE)</f>
        <v>1.799415</v>
      </c>
      <c r="I26" s="20">
        <f ca="1">IFERROR(_xlfn.XLOOKUP($E26,'[1]00.1 Focus List - Terceros'!$A:$A,'[1]00.1 Focus List - Terceros'!$L:$L,,),FALSE)</f>
        <v>1.967063</v>
      </c>
      <c r="J26" s="20">
        <f ca="1">IFERROR(_xlfn.XLOOKUP($E26,'[1]00.1 Focus List - Terceros'!$A:$A,'[1]00.1 Focus List - Terceros'!$N:$N,,),FALSE)</f>
        <v>5.1117610000000004</v>
      </c>
      <c r="K26" s="20">
        <f ca="1">IFERROR(_xlfn.XLOOKUP($E26,'[1]00.1 Focus List - Terceros'!$A:$A,'[1]00.1 Focus List - Terceros'!$O:$O,,),FALSE)</f>
        <v>1.2112799999999999</v>
      </c>
      <c r="L26" s="20">
        <f ca="1">IFERROR(_xlfn.XLOOKUP($E26,'[1]00.1 Focus List - Terceros'!$A:$A,'[1]00.1 Focus List - Terceros'!$P:$P,,),FALSE)</f>
        <v>-0.66249199999999997</v>
      </c>
      <c r="M26" s="20">
        <f ca="1">IFERROR(_xlfn.XLOOKUP($E26,'[1]00.1 Focus List - Terceros'!$A:$A,'[1]00.1 Focus List - Terceros'!$V:$V,,),FALSE)</f>
        <v>4.7135480000000003</v>
      </c>
      <c r="N26" s="20">
        <f ca="1">IFERROR(_xlfn.XLOOKUP($E26,'[1]00.1 Focus List - Terceros'!$A:$A,'[1]00.1 Focus List - Terceros'!$R:$R,,),FALSE)</f>
        <v>3.2742239999999998</v>
      </c>
      <c r="O26" s="20">
        <f ca="1">IFERROR(_xlfn.XLOOKUP($E26,'[1]00.1 Focus List - Terceros'!$A:$A,'[1]00.1 Focus List - Terceros'!$T:$T,,),FALSE)</f>
        <v>1.5502480000000001</v>
      </c>
    </row>
    <row r="27" spans="1:15" x14ac:dyDescent="0.25">
      <c r="A27" s="15" t="s">
        <v>39</v>
      </c>
      <c r="B27" s="16" t="s">
        <v>42</v>
      </c>
      <c r="C27" s="33">
        <f ca="1">IFERROR(_xlfn.XLOOKUP($E27,'[1]00.1 Focus List - Terceros'!$A:$A,'[1]00.1 Focus List - Terceros'!$C:$C,,),FALSE)</f>
        <v>2870507556</v>
      </c>
      <c r="D27" s="18" t="str">
        <f ca="1">IFERROR(_xlfn.XLOOKUP($E27,'[1]00.1 Focus List - Terceros'!$A:$A,'[1]00.1 Focus List - Terceros'!$D:$D,,),FALSE)</f>
        <v>Euro</v>
      </c>
      <c r="E27" s="18">
        <f ca="1">IFERROR(_xlfn.XLOOKUP($E27,'[1]00.1 Focus List - Terceros'!$A:$A,'[1]00.1 Focus List - Terceros'!$E:$E,,),FALSE)</f>
        <v>0</v>
      </c>
      <c r="F27" s="19">
        <f ca="1">IFERROR(_xlfn.XLOOKUP($E27,'[1]00.1 Focus List - Terceros'!$A:$A,'[1]00.1 Focus List - Terceros'!$F:$F,,),FALSE)</f>
        <v>0.10105600000000001</v>
      </c>
      <c r="G27" s="19">
        <f ca="1">IFERROR(_xlfn.XLOOKUP($E27,'[1]00.1 Focus List - Terceros'!$A:$A,'[1]00.1 Focus List - Terceros'!$H:$H,,),FALSE)</f>
        <v>4.9359E-2</v>
      </c>
      <c r="H27" s="19">
        <f ca="1">IFERROR(_xlfn.XLOOKUP($E27,'[1]00.1 Focus List - Terceros'!$A:$A,'[1]00.1 Focus List - Terceros'!$J:$J,,),FALSE)</f>
        <v>0.79674999999999996</v>
      </c>
      <c r="I27" s="19">
        <f ca="1">IFERROR(_xlfn.XLOOKUP($E27,'[1]00.1 Focus List - Terceros'!$A:$A,'[1]00.1 Focus List - Terceros'!$L:$L,,),FALSE)</f>
        <v>2.4781529999999998</v>
      </c>
      <c r="J27" s="19">
        <f ca="1">IFERROR(_xlfn.XLOOKUP($E27,'[1]00.1 Focus List - Terceros'!$A:$A,'[1]00.1 Focus List - Terceros'!$N:$N,,),FALSE)</f>
        <v>4.6874719999999996</v>
      </c>
      <c r="K27" s="19">
        <f ca="1">IFERROR(_xlfn.XLOOKUP($E27,'[1]00.1 Focus List - Terceros'!$A:$A,'[1]00.1 Focus List - Terceros'!$O:$O,,),FALSE)</f>
        <v>1.0135799999999999</v>
      </c>
      <c r="L27" s="19">
        <f ca="1">IFERROR(_xlfn.XLOOKUP($E27,'[1]00.1 Focus List - Terceros'!$A:$A,'[1]00.1 Focus List - Terceros'!$P:$P,,),FALSE)</f>
        <v>-0.42477999999999999</v>
      </c>
      <c r="M27" s="19">
        <f ca="1">IFERROR(_xlfn.XLOOKUP($E27,'[1]00.1 Focus List - Terceros'!$A:$A,'[1]00.1 Focus List - Terceros'!$V:$V,,),FALSE)</f>
        <v>4.3759649999999999</v>
      </c>
      <c r="N27" s="19">
        <f ca="1">IFERROR(_xlfn.XLOOKUP($E27,'[1]00.1 Focus List - Terceros'!$A:$A,'[1]00.1 Focus List - Terceros'!$R:$R,,),FALSE)</f>
        <v>3.0020539999999998</v>
      </c>
      <c r="O27" s="19">
        <f ca="1">IFERROR(_xlfn.XLOOKUP($E27,'[1]00.1 Focus List - Terceros'!$A:$A,'[1]00.1 Focus List - Terceros'!$T:$T,,),FALSE)</f>
        <v>1.4172720000000001</v>
      </c>
    </row>
    <row r="28" spans="1:15" x14ac:dyDescent="0.25">
      <c r="A28" s="9" t="s">
        <v>43</v>
      </c>
      <c r="B28" s="10" t="s">
        <v>44</v>
      </c>
      <c r="C28" s="11">
        <f ca="1">IFERROR(_xlfn.XLOOKUP($E28,'[1]00.1 Focus List - Terceros'!$A:$A,'[1]00.1 Focus List - Terceros'!$C:$C,,),FALSE)</f>
        <v>2634385844</v>
      </c>
      <c r="D28" s="13" t="str">
        <f ca="1">IFERROR(_xlfn.XLOOKUP($E28,'[1]00.1 Focus List - Terceros'!$A:$A,'[1]00.1 Focus List - Terceros'!$D:$D,,),FALSE)</f>
        <v>Euro</v>
      </c>
      <c r="E28" s="13" t="str">
        <f ca="1">IFERROR(_xlfn.XLOOKUP($E28,'[1]00.1 Focus List - Terceros'!$A:$A,'[1]00.1 Focus List - Terceros'!$E:$E,,),FALSE)</f>
        <v>Fully Hedged</v>
      </c>
      <c r="F28" s="20">
        <f ca="1">IFERROR(_xlfn.XLOOKUP($E28,'[1]00.1 Focus List - Terceros'!$A:$A,'[1]00.1 Focus List - Terceros'!$F:$F,,),FALSE)</f>
        <v>9.2592999999999995E-2</v>
      </c>
      <c r="G28" s="20">
        <f ca="1">IFERROR(_xlfn.XLOOKUP($E28,'[1]00.1 Focus List - Terceros'!$A:$A,'[1]00.1 Focus List - Terceros'!$H:$H,,),FALSE)</f>
        <v>1.217228</v>
      </c>
      <c r="H28" s="20">
        <f ca="1">IFERROR(_xlfn.XLOOKUP($E28,'[1]00.1 Focus List - Terceros'!$A:$A,'[1]00.1 Focus List - Terceros'!$J:$J,,),FALSE)</f>
        <v>2.5616699999999999</v>
      </c>
      <c r="I28" s="20">
        <f ca="1">IFERROR(_xlfn.XLOOKUP($E28,'[1]00.1 Focus List - Terceros'!$A:$A,'[1]00.1 Focus List - Terceros'!$L:$L,,),FALSE)</f>
        <v>3.6433369999999998</v>
      </c>
      <c r="J28" s="20">
        <f ca="1">IFERROR(_xlfn.XLOOKUP($E28,'[1]00.1 Focus List - Terceros'!$A:$A,'[1]00.1 Focus List - Terceros'!$N:$N,,),FALSE)</f>
        <v>5.4634150000000004</v>
      </c>
      <c r="K28" s="20">
        <f ca="1">IFERROR(_xlfn.XLOOKUP($E28,'[1]00.1 Focus List - Terceros'!$A:$A,'[1]00.1 Focus List - Terceros'!$O:$O,,),FALSE)</f>
        <v>2.8487559999999998</v>
      </c>
      <c r="L28" s="20">
        <f ca="1">IFERROR(_xlfn.XLOOKUP($E28,'[1]00.1 Focus List - Terceros'!$A:$A,'[1]00.1 Focus List - Terceros'!$P:$P,,),FALSE)</f>
        <v>-1.784038</v>
      </c>
      <c r="M28" s="20">
        <f ca="1">IFERROR(_xlfn.XLOOKUP($E28,'[1]00.1 Focus List - Terceros'!$A:$A,'[1]00.1 Focus List - Terceros'!$V:$V,,),FALSE)</f>
        <v>4.0918060000000001</v>
      </c>
      <c r="N28" s="20">
        <f ca="1">IFERROR(_xlfn.XLOOKUP($E28,'[1]00.1 Focus List - Terceros'!$A:$A,'[1]00.1 Focus List - Terceros'!$R:$R,,),FALSE)</f>
        <v>4.7307249999999996</v>
      </c>
      <c r="O28" s="20">
        <f ca="1">IFERROR(_xlfn.XLOOKUP($E28,'[1]00.1 Focus List - Terceros'!$A:$A,'[1]00.1 Focus List - Terceros'!$T:$T,,),FALSE)</f>
        <v>2.0858249999999998</v>
      </c>
    </row>
    <row r="29" spans="1:15" x14ac:dyDescent="0.25">
      <c r="A29" s="15" t="s">
        <v>45</v>
      </c>
      <c r="B29" s="3" t="s">
        <v>46</v>
      </c>
      <c r="C29" s="21">
        <f ca="1">IFERROR(_xlfn.XLOOKUP($E29,'[1]00.1 Focus List - Terceros'!$A:$A,'[1]00.1 Focus List - Terceros'!$C:$C,,),FALSE)</f>
        <v>1579837546</v>
      </c>
      <c r="D29" s="2" t="str">
        <f ca="1">IFERROR(_xlfn.XLOOKUP($E29,'[1]00.1 Focus List - Terceros'!$A:$A,'[1]00.1 Focus List - Terceros'!$D:$D,,),FALSE)</f>
        <v>Euro</v>
      </c>
      <c r="E29" s="2" t="str">
        <f ca="1">IFERROR(_xlfn.XLOOKUP($E29,'[1]00.1 Focus List - Terceros'!$A:$A,'[1]00.1 Focus List - Terceros'!$E:$E,,),FALSE)</f>
        <v>Fully Hedged</v>
      </c>
      <c r="F29" s="22">
        <f ca="1">IFERROR(_xlfn.XLOOKUP($E29,'[1]00.1 Focus List - Terceros'!$A:$A,'[1]00.1 Focus List - Terceros'!$F:$F,,),FALSE)</f>
        <v>0</v>
      </c>
      <c r="G29" s="22">
        <f ca="1">IFERROR(_xlfn.XLOOKUP($E29,'[1]00.1 Focus List - Terceros'!$A:$A,'[1]00.1 Focus List - Terceros'!$H:$H,,),FALSE)</f>
        <v>9.6338999999999994E-2</v>
      </c>
      <c r="H29" s="22">
        <f ca="1">IFERROR(_xlfn.XLOOKUP($E29,'[1]00.1 Focus List - Terceros'!$A:$A,'[1]00.1 Focus List - Terceros'!$J:$J,,),FALSE)</f>
        <v>0.67829499999999998</v>
      </c>
      <c r="I29" s="22">
        <f ca="1">IFERROR(_xlfn.XLOOKUP($E29,'[1]00.1 Focus List - Terceros'!$A:$A,'[1]00.1 Focus List - Terceros'!$L:$L,,),FALSE)</f>
        <v>1.168452</v>
      </c>
      <c r="J29" s="22">
        <f ca="1">IFERROR(_xlfn.XLOOKUP($E29,'[1]00.1 Focus List - Terceros'!$A:$A,'[1]00.1 Focus List - Terceros'!$N:$N,,),FALSE)</f>
        <v>2.7695349999999999</v>
      </c>
      <c r="K29" s="22">
        <f ca="1">IFERROR(_xlfn.XLOOKUP($E29,'[1]00.1 Focus List - Terceros'!$A:$A,'[1]00.1 Focus List - Terceros'!$O:$O,,),FALSE)</f>
        <v>0.66211600000000004</v>
      </c>
      <c r="L29" s="22">
        <f ca="1">IFERROR(_xlfn.XLOOKUP($E29,'[1]00.1 Focus List - Terceros'!$A:$A,'[1]00.1 Focus List - Terceros'!$P:$P,,),FALSE)</f>
        <v>-0.19361100000000001</v>
      </c>
      <c r="M29" s="22">
        <f ca="1">IFERROR(_xlfn.XLOOKUP($E29,'[1]00.1 Focus List - Terceros'!$A:$A,'[1]00.1 Focus List - Terceros'!$V:$V,,),FALSE)</f>
        <v>3.9473760000000002</v>
      </c>
      <c r="N29" s="22">
        <f ca="1">IFERROR(_xlfn.XLOOKUP($E29,'[1]00.1 Focus List - Terceros'!$A:$A,'[1]00.1 Focus List - Terceros'!$R:$R,,),FALSE)</f>
        <v>2.8134190000000001</v>
      </c>
      <c r="O29" s="22">
        <f ca="1">IFERROR(_xlfn.XLOOKUP($E29,'[1]00.1 Focus List - Terceros'!$A:$A,'[1]00.1 Focus List - Terceros'!$T:$T,,),FALSE)</f>
        <v>0.970997</v>
      </c>
    </row>
    <row r="30" spans="1:15" x14ac:dyDescent="0.25">
      <c r="A30" s="9" t="s">
        <v>47</v>
      </c>
      <c r="B30" s="10" t="s">
        <v>48</v>
      </c>
      <c r="C30" s="11">
        <f ca="1">IFERROR(_xlfn.XLOOKUP($E30,'[1]00.1 Focus List - Terceros'!$A:$A,'[1]00.1 Focus List - Terceros'!$C:$C,,),FALSE)</f>
        <v>1369236860</v>
      </c>
      <c r="D30" s="13" t="str">
        <f ca="1">IFERROR(_xlfn.XLOOKUP($E30,'[1]00.1 Focus List - Terceros'!$A:$A,'[1]00.1 Focus List - Terceros'!$D:$D,,),FALSE)</f>
        <v>Euro</v>
      </c>
      <c r="E30" s="13">
        <f ca="1">IFERROR(_xlfn.XLOOKUP($E30,'[1]00.1 Focus List - Terceros'!$A:$A,'[1]00.1 Focus List - Terceros'!$E:$E,,),FALSE)</f>
        <v>0</v>
      </c>
      <c r="F30" s="20">
        <f ca="1">IFERROR(_xlfn.XLOOKUP($E30,'[1]00.1 Focus List - Terceros'!$A:$A,'[1]00.1 Focus List - Terceros'!$F:$F,,),FALSE)</f>
        <v>9.3050999999999995E-2</v>
      </c>
      <c r="G30" s="20">
        <f ca="1">IFERROR(_xlfn.XLOOKUP($E30,'[1]00.1 Focus List - Terceros'!$A:$A,'[1]00.1 Focus List - Terceros'!$H:$H,,),FALSE)</f>
        <v>-2.460016</v>
      </c>
      <c r="H30" s="20">
        <f ca="1">IFERROR(_xlfn.XLOOKUP($E30,'[1]00.1 Focus List - Terceros'!$A:$A,'[1]00.1 Focus List - Terceros'!$J:$J,,),FALSE)</f>
        <v>-5.633451</v>
      </c>
      <c r="I30" s="20">
        <f ca="1">IFERROR(_xlfn.XLOOKUP($E30,'[1]00.1 Focus List - Terceros'!$A:$A,'[1]00.1 Focus List - Terceros'!$L:$L,,),FALSE)</f>
        <v>-9.4117309999999996</v>
      </c>
      <c r="J30" s="20">
        <f ca="1">IFERROR(_xlfn.XLOOKUP($E30,'[1]00.1 Focus List - Terceros'!$A:$A,'[1]00.1 Focus List - Terceros'!$N:$N,,),FALSE)</f>
        <v>-2.8541400000000001</v>
      </c>
      <c r="K30" s="20">
        <f ca="1">IFERROR(_xlfn.XLOOKUP($E30,'[1]00.1 Focus List - Terceros'!$A:$A,'[1]00.1 Focus List - Terceros'!$O:$O,,),FALSE)</f>
        <v>8.1195500000000003</v>
      </c>
      <c r="L30" s="20">
        <f ca="1">IFERROR(_xlfn.XLOOKUP($E30,'[1]00.1 Focus List - Terceros'!$A:$A,'[1]00.1 Focus List - Terceros'!$P:$P,,),FALSE)</f>
        <v>-11.544676000000001</v>
      </c>
      <c r="M30" s="20">
        <f ca="1">IFERROR(_xlfn.XLOOKUP($E30,'[1]00.1 Focus List - Terceros'!$A:$A,'[1]00.1 Focus List - Terceros'!$V:$V,,),FALSE)</f>
        <v>14.364587999999999</v>
      </c>
      <c r="N30" s="20">
        <f ca="1">IFERROR(_xlfn.XLOOKUP($E30,'[1]00.1 Focus List - Terceros'!$A:$A,'[1]00.1 Focus List - Terceros'!$R:$R,,),FALSE)</f>
        <v>1.1249420000000001</v>
      </c>
      <c r="O30" s="20">
        <f ca="1">IFERROR(_xlfn.XLOOKUP($E30,'[1]00.1 Focus List - Terceros'!$A:$A,'[1]00.1 Focus List - Terceros'!$T:$T,,),FALSE)</f>
        <v>2.7317689999999999</v>
      </c>
    </row>
    <row r="31" spans="1:15" x14ac:dyDescent="0.25">
      <c r="A31" s="15" t="s">
        <v>36</v>
      </c>
      <c r="B31" s="3" t="s">
        <v>49</v>
      </c>
      <c r="C31" s="21">
        <f ca="1">IFERROR(_xlfn.XLOOKUP($E31,'[1]00.1 Focus List - Terceros'!$A:$A,'[1]00.1 Focus List - Terceros'!$C:$C,,),FALSE)</f>
        <v>2518201487</v>
      </c>
      <c r="D31" s="2" t="str">
        <f ca="1">IFERROR(_xlfn.XLOOKUP($E31,'[1]00.1 Focus List - Terceros'!$A:$A,'[1]00.1 Focus List - Terceros'!$D:$D,,),FALSE)</f>
        <v>Euro</v>
      </c>
      <c r="E31" s="2">
        <f ca="1">IFERROR(_xlfn.XLOOKUP($E31,'[1]00.1 Focus List - Terceros'!$A:$A,'[1]00.1 Focus List - Terceros'!$E:$E,,),FALSE)</f>
        <v>0</v>
      </c>
      <c r="F31" s="22">
        <f ca="1">IFERROR(_xlfn.XLOOKUP($E31,'[1]00.1 Focus List - Terceros'!$A:$A,'[1]00.1 Focus List - Terceros'!$F:$F,,),FALSE)</f>
        <v>9.6525E-2</v>
      </c>
      <c r="G31" s="22">
        <f ca="1">IFERROR(_xlfn.XLOOKUP($E31,'[1]00.1 Focus List - Terceros'!$A:$A,'[1]00.1 Focus List - Terceros'!$H:$H,,),FALSE)</f>
        <v>0.29013499999999998</v>
      </c>
      <c r="H31" s="22">
        <f ca="1">IFERROR(_xlfn.XLOOKUP($E31,'[1]00.1 Focus List - Terceros'!$A:$A,'[1]00.1 Focus List - Terceros'!$J:$J,,),FALSE)</f>
        <v>0.77745399999999998</v>
      </c>
      <c r="I31" s="22">
        <f ca="1">IFERROR(_xlfn.XLOOKUP($E31,'[1]00.1 Focus List - Terceros'!$A:$A,'[1]00.1 Focus List - Terceros'!$L:$L,,),FALSE)</f>
        <v>1.7165280000000001</v>
      </c>
      <c r="J31" s="22">
        <f ca="1">IFERROR(_xlfn.XLOOKUP($E31,'[1]00.1 Focus List - Terceros'!$A:$A,'[1]00.1 Focus List - Terceros'!$N:$N,,),FALSE)</f>
        <v>4.2211059999999998</v>
      </c>
      <c r="K31" s="22">
        <f ca="1">IFERROR(_xlfn.XLOOKUP($E31,'[1]00.1 Focus List - Terceros'!$A:$A,'[1]00.1 Focus List - Terceros'!$O:$O,,),FALSE)</f>
        <v>0.86306300000000002</v>
      </c>
      <c r="L31" s="22">
        <f ca="1">IFERROR(_xlfn.XLOOKUP($E31,'[1]00.1 Focus List - Terceros'!$A:$A,'[1]00.1 Focus List - Terceros'!$P:$P,,),FALSE)</f>
        <v>-0.440529</v>
      </c>
      <c r="M31" s="22">
        <f ca="1">IFERROR(_xlfn.XLOOKUP($E31,'[1]00.1 Focus List - Terceros'!$A:$A,'[1]00.1 Focus List - Terceros'!$V:$V,,),FALSE)</f>
        <v>3.292799</v>
      </c>
      <c r="N31" s="22">
        <f ca="1">IFERROR(_xlfn.XLOOKUP($E31,'[1]00.1 Focus List - Terceros'!$A:$A,'[1]00.1 Focus List - Terceros'!$R:$R,,),FALSE)</f>
        <v>2.2332619999999999</v>
      </c>
      <c r="O31" s="22">
        <f ca="1">IFERROR(_xlfn.XLOOKUP($E31,'[1]00.1 Focus List - Terceros'!$A:$A,'[1]00.1 Focus List - Terceros'!$T:$T,,),FALSE)</f>
        <v>0.78993999999999998</v>
      </c>
    </row>
    <row r="32" spans="1:15" x14ac:dyDescent="0.25">
      <c r="A32" s="9" t="s">
        <v>36</v>
      </c>
      <c r="B32" s="10" t="s">
        <v>50</v>
      </c>
      <c r="C32" s="11">
        <f ca="1">IFERROR(_xlfn.XLOOKUP($E32,'[1]00.1 Focus List - Terceros'!$A:$A,'[1]00.1 Focus List - Terceros'!$C:$C,,),FALSE)</f>
        <v>169022284</v>
      </c>
      <c r="D32" s="13" t="str">
        <f ca="1">IFERROR(_xlfn.XLOOKUP($E32,'[1]00.1 Focus List - Terceros'!$A:$A,'[1]00.1 Focus List - Terceros'!$D:$D,,),FALSE)</f>
        <v>Euro</v>
      </c>
      <c r="E32" s="13">
        <f ca="1">IFERROR(_xlfn.XLOOKUP($E32,'[1]00.1 Focus List - Terceros'!$A:$A,'[1]00.1 Focus List - Terceros'!$E:$E,,),FALSE)</f>
        <v>0</v>
      </c>
      <c r="F32" s="20">
        <f ca="1">IFERROR(_xlfn.XLOOKUP($E32,'[1]00.1 Focus List - Terceros'!$A:$A,'[1]00.1 Focus List - Terceros'!$F:$F,,),FALSE)</f>
        <v>0.10605199999999999</v>
      </c>
      <c r="G32" s="20">
        <f ca="1">IFERROR(_xlfn.XLOOKUP($E32,'[1]00.1 Focus List - Terceros'!$A:$A,'[1]00.1 Focus List - Terceros'!$H:$H,,),FALSE)</f>
        <v>0.32594099999999998</v>
      </c>
      <c r="H32" s="20">
        <f ca="1">IFERROR(_xlfn.XLOOKUP($E32,'[1]00.1 Focus List - Terceros'!$A:$A,'[1]00.1 Focus List - Terceros'!$J:$J,,),FALSE)</f>
        <v>0.72561699999999996</v>
      </c>
      <c r="I32" s="20">
        <f ca="1">IFERROR(_xlfn.XLOOKUP($E32,'[1]00.1 Focus List - Terceros'!$A:$A,'[1]00.1 Focus List - Terceros'!$L:$L,,),FALSE)</f>
        <v>1.52732</v>
      </c>
      <c r="J32" s="20">
        <f ca="1">IFERROR(_xlfn.XLOOKUP($E32,'[1]00.1 Focus List - Terceros'!$A:$A,'[1]00.1 Focus List - Terceros'!$N:$N,,),FALSE)</f>
        <v>3.9574159999999998</v>
      </c>
      <c r="K32" s="20">
        <f ca="1">IFERROR(_xlfn.XLOOKUP($E32,'[1]00.1 Focus List - Terceros'!$A:$A,'[1]00.1 Focus List - Terceros'!$O:$O,,),FALSE)</f>
        <v>0.97525700000000004</v>
      </c>
      <c r="L32" s="20">
        <f ca="1">IFERROR(_xlfn.XLOOKUP($E32,'[1]00.1 Focus List - Terceros'!$A:$A,'[1]00.1 Focus List - Terceros'!$P:$P,,),FALSE)</f>
        <v>-0.38681900000000002</v>
      </c>
      <c r="M32" s="20">
        <f ca="1">IFERROR(_xlfn.XLOOKUP($E32,'[1]00.1 Focus List - Terceros'!$A:$A,'[1]00.1 Focus List - Terceros'!$V:$V,,),FALSE)</f>
        <v>3.349631</v>
      </c>
      <c r="N32" s="20">
        <f ca="1">IFERROR(_xlfn.XLOOKUP($E32,'[1]00.1 Focus List - Terceros'!$A:$A,'[1]00.1 Focus List - Terceros'!$R:$R,,),FALSE)</f>
        <v>3.2267779999999999</v>
      </c>
      <c r="O32" s="20">
        <f ca="1">IFERROR(_xlfn.XLOOKUP($E32,'[1]00.1 Focus List - Terceros'!$A:$A,'[1]00.1 Focus List - Terceros'!$T:$T,,),FALSE)</f>
        <v>1.3330280000000001</v>
      </c>
    </row>
    <row r="33" spans="1:15" x14ac:dyDescent="0.25">
      <c r="A33" s="15" t="s">
        <v>51</v>
      </c>
      <c r="B33" s="3" t="s">
        <v>52</v>
      </c>
      <c r="C33" s="21">
        <f ca="1">IFERROR(_xlfn.XLOOKUP($E33,'[1]00.1 Focus List - Terceros'!$A:$A,'[1]00.1 Focus List - Terceros'!$C:$C,,),FALSE)</f>
        <v>1723975227</v>
      </c>
      <c r="D33" s="2" t="str">
        <f ca="1">IFERROR(_xlfn.XLOOKUP($E33,'[1]00.1 Focus List - Terceros'!$A:$A,'[1]00.1 Focus List - Terceros'!$D:$D,,),FALSE)</f>
        <v>Euro</v>
      </c>
      <c r="E33" s="2" t="str">
        <f ca="1">IFERROR(_xlfn.XLOOKUP($E33,'[1]00.1 Focus List - Terceros'!$A:$A,'[1]00.1 Focus List - Terceros'!$E:$E,,),FALSE)</f>
        <v>Fully Hedged</v>
      </c>
      <c r="F33" s="22">
        <f ca="1">IFERROR(_xlfn.XLOOKUP($E33,'[1]00.1 Focus List - Terceros'!$A:$A,'[1]00.1 Focus List - Terceros'!$F:$F,,),FALSE)</f>
        <v>4.8947999999999998E-2</v>
      </c>
      <c r="G33" s="22">
        <f ca="1">IFERROR(_xlfn.XLOOKUP($E33,'[1]00.1 Focus List - Terceros'!$A:$A,'[1]00.1 Focus List - Terceros'!$H:$H,,),FALSE)</f>
        <v>0.541072</v>
      </c>
      <c r="H33" s="22">
        <f ca="1">IFERROR(_xlfn.XLOOKUP($E33,'[1]00.1 Focus List - Terceros'!$A:$A,'[1]00.1 Focus List - Terceros'!$J:$J,,),FALSE)</f>
        <v>1.2984439999999999</v>
      </c>
      <c r="I33" s="22">
        <f ca="1">IFERROR(_xlfn.XLOOKUP($E33,'[1]00.1 Focus List - Terceros'!$A:$A,'[1]00.1 Focus List - Terceros'!$L:$L,,),FALSE)</f>
        <v>1.8029679999999999</v>
      </c>
      <c r="J33" s="22">
        <f ca="1">IFERROR(_xlfn.XLOOKUP($E33,'[1]00.1 Focus List - Terceros'!$A:$A,'[1]00.1 Focus List - Terceros'!$N:$N,,),FALSE)</f>
        <v>3.661629</v>
      </c>
      <c r="K33" s="22">
        <f ca="1">IFERROR(_xlfn.XLOOKUP($E33,'[1]00.1 Focus List - Terceros'!$A:$A,'[1]00.1 Focus List - Terceros'!$O:$O,,),FALSE)</f>
        <v>1.1111800000000001</v>
      </c>
      <c r="L33" s="22">
        <f ca="1">IFERROR(_xlfn.XLOOKUP($E33,'[1]00.1 Focus List - Terceros'!$A:$A,'[1]00.1 Focus List - Terceros'!$P:$P,,),FALSE)</f>
        <v>-0.59636199999999995</v>
      </c>
      <c r="M33" s="22">
        <f ca="1">IFERROR(_xlfn.XLOOKUP($E33,'[1]00.1 Focus List - Terceros'!$A:$A,'[1]00.1 Focus List - Terceros'!$V:$V,,),FALSE)</f>
        <v>3.5161889999999998</v>
      </c>
      <c r="N33" s="22">
        <f ca="1">IFERROR(_xlfn.XLOOKUP($E33,'[1]00.1 Focus List - Terceros'!$A:$A,'[1]00.1 Focus List - Terceros'!$R:$R,,),FALSE)</f>
        <v>2.8775559999999998</v>
      </c>
      <c r="O33" s="22">
        <f ca="1">IFERROR(_xlfn.XLOOKUP($E33,'[1]00.1 Focus List - Terceros'!$A:$A,'[1]00.1 Focus List - Terceros'!$T:$T,,),FALSE)</f>
        <v>0.67703100000000005</v>
      </c>
    </row>
    <row r="34" spans="1:15" x14ac:dyDescent="0.25">
      <c r="A34" s="15" t="s">
        <v>36</v>
      </c>
      <c r="B34" s="23" t="s">
        <v>53</v>
      </c>
      <c r="C34" s="23">
        <f ca="1">IFERROR(_xlfn.XLOOKUP($E34,'[1]00.1 Focus List - Terceros'!$A:$A,'[1]00.1 Focus List - Terceros'!$C:$C,,),FALSE)</f>
        <v>0</v>
      </c>
      <c r="D34" s="24" t="str">
        <f ca="1">IFERROR(_xlfn.XLOOKUP($E34,'[1]00.1 Focus List - Terceros'!$A:$A,'[1]00.1 Focus List - Terceros'!$D:$D,,),FALSE)</f>
        <v>Euro</v>
      </c>
      <c r="E34" s="34">
        <f ca="1">IFERROR(_xlfn.XLOOKUP($E34,'[1]00.1 Focus List - Terceros'!$A:$A,'[1]00.1 Focus List - Terceros'!$E:$E,,),FALSE)</f>
        <v>0</v>
      </c>
      <c r="F34" s="26">
        <f ca="1">IFERROR(_xlfn.XLOOKUP($E34,'[1]00.1 Focus List - Terceros'!$A:$A,'[1]00.1 Focus List - Terceros'!$F:$F,,),FALSE)</f>
        <v>0.12175800000000001</v>
      </c>
      <c r="G34" s="27">
        <f ca="1">IFERROR(_xlfn.XLOOKUP($E34,'[1]00.1 Focus List - Terceros'!$A:$A,'[1]00.1 Focus List - Terceros'!$H:$H,,),FALSE)</f>
        <v>0.32953300000000002</v>
      </c>
      <c r="H34" s="27">
        <f ca="1">IFERROR(_xlfn.XLOOKUP($E34,'[1]00.1 Focus List - Terceros'!$A:$A,'[1]00.1 Focus List - Terceros'!$J:$J,,),FALSE)</f>
        <v>1.087304</v>
      </c>
      <c r="I34" s="27">
        <f ca="1">IFERROR(_xlfn.XLOOKUP($E34,'[1]00.1 Focus List - Terceros'!$A:$A,'[1]00.1 Focus List - Terceros'!$L:$L,,),FALSE)</f>
        <v>1.5463260000000001</v>
      </c>
      <c r="J34" s="27">
        <f ca="1">IFERROR(_xlfn.XLOOKUP($E34,'[1]00.1 Focus List - Terceros'!$A:$A,'[1]00.1 Focus List - Terceros'!$N:$N,,),FALSE)</f>
        <v>3.9908009999999998</v>
      </c>
      <c r="K34" s="27">
        <f ca="1">IFERROR(_xlfn.XLOOKUP($E34,'[1]00.1 Focus List - Terceros'!$A:$A,'[1]00.1 Focus List - Terceros'!$O:$O,,),FALSE)</f>
        <v>0.62802100000000005</v>
      </c>
      <c r="L34" s="27">
        <f ca="1">IFERROR(_xlfn.XLOOKUP($E34,'[1]00.1 Focus List - Terceros'!$A:$A,'[1]00.1 Focus List - Terceros'!$P:$P,,),FALSE)</f>
        <v>-0.39222000000000001</v>
      </c>
      <c r="M34" s="27">
        <f ca="1">IFERROR(_xlfn.XLOOKUP($E34,'[1]00.1 Focus List - Terceros'!$A:$A,'[1]00.1 Focus List - Terceros'!$V:$V,,),FALSE)</f>
        <v>3.770051</v>
      </c>
      <c r="N34" s="27">
        <f ca="1">IFERROR(_xlfn.XLOOKUP($E34,'[1]00.1 Focus List - Terceros'!$A:$A,'[1]00.1 Focus List - Terceros'!$R:$R,,),FALSE)</f>
        <v>2.8689200000000001</v>
      </c>
      <c r="O34" s="27">
        <f ca="1">IFERROR(_xlfn.XLOOKUP($E34,'[1]00.1 Focus List - Terceros'!$A:$A,'[1]00.1 Focus List - Terceros'!$T:$T,,),FALSE)</f>
        <v>1.077129</v>
      </c>
    </row>
    <row r="35" spans="1:15" x14ac:dyDescent="0.25">
      <c r="A35" s="15" t="s">
        <v>54</v>
      </c>
      <c r="B35" s="16" t="s">
        <v>55</v>
      </c>
      <c r="C35" s="33">
        <f ca="1">IFERROR(_xlfn.XLOOKUP($E35,'[1]00.1 Focus List - Terceros'!$A:$A,'[1]00.1 Focus List - Terceros'!$C:$C,,),FALSE)</f>
        <v>5259151082</v>
      </c>
      <c r="D35" s="18" t="str">
        <f ca="1">IFERROR(_xlfn.XLOOKUP($E35,'[1]00.1 Focus List - Terceros'!$A:$A,'[1]00.1 Focus List - Terceros'!$D:$D,,),FALSE)</f>
        <v>Euro</v>
      </c>
      <c r="E35" s="18">
        <f ca="1">IFERROR(_xlfn.XLOOKUP($E35,'[1]00.1 Focus List - Terceros'!$A:$A,'[1]00.1 Focus List - Terceros'!$E:$E,,),FALSE)</f>
        <v>0</v>
      </c>
      <c r="F35" s="19">
        <f ca="1">IFERROR(_xlfn.XLOOKUP($E35,'[1]00.1 Focus List - Terceros'!$A:$A,'[1]00.1 Focus List - Terceros'!$F:$F,,),FALSE)</f>
        <v>0.37002800000000002</v>
      </c>
      <c r="G35" s="19">
        <f ca="1">IFERROR(_xlfn.XLOOKUP($E35,'[1]00.1 Focus List - Terceros'!$A:$A,'[1]00.1 Focus List - Terceros'!$H:$H,,),FALSE)</f>
        <v>0.78023399999999998</v>
      </c>
      <c r="H35" s="19">
        <f ca="1">IFERROR(_xlfn.XLOOKUP($E35,'[1]00.1 Focus List - Terceros'!$A:$A,'[1]00.1 Focus List - Terceros'!$J:$J,,),FALSE)</f>
        <v>2.6490070000000001</v>
      </c>
      <c r="I35" s="19">
        <f ca="1">IFERROR(_xlfn.XLOOKUP($E35,'[1]00.1 Focus List - Terceros'!$A:$A,'[1]00.1 Focus List - Terceros'!$L:$L,,),FALSE)</f>
        <v>2.127259</v>
      </c>
      <c r="J35" s="19">
        <f ca="1">IFERROR(_xlfn.XLOOKUP($E35,'[1]00.1 Focus List - Terceros'!$A:$A,'[1]00.1 Focus List - Terceros'!$N:$N,,),FALSE)</f>
        <v>5.8123659999999999</v>
      </c>
      <c r="K35" s="19">
        <f ca="1">IFERROR(_xlfn.XLOOKUP($E35,'[1]00.1 Focus List - Terceros'!$A:$A,'[1]00.1 Focus List - Terceros'!$O:$O,,),FALSE)</f>
        <v>2.477579</v>
      </c>
      <c r="L35" s="19">
        <f ca="1">IFERROR(_xlfn.XLOOKUP($E35,'[1]00.1 Focus List - Terceros'!$A:$A,'[1]00.1 Focus List - Terceros'!$P:$P,,),FALSE)</f>
        <v>-1.864628</v>
      </c>
      <c r="M35" s="19">
        <f ca="1">IFERROR(_xlfn.XLOOKUP($E35,'[1]00.1 Focus List - Terceros'!$A:$A,'[1]00.1 Focus List - Terceros'!$V:$V,,),FALSE)</f>
        <v>4.773161</v>
      </c>
      <c r="N35" s="19">
        <f ca="1">IFERROR(_xlfn.XLOOKUP($E35,'[1]00.1 Focus List - Terceros'!$A:$A,'[1]00.1 Focus List - Terceros'!$R:$R,,),FALSE)</f>
        <v>4.4690000000000003</v>
      </c>
      <c r="O35" s="19">
        <f ca="1">IFERROR(_xlfn.XLOOKUP($E35,'[1]00.1 Focus List - Terceros'!$A:$A,'[1]00.1 Focus List - Terceros'!$T:$T,,),FALSE)</f>
        <v>0.65804200000000002</v>
      </c>
    </row>
    <row r="36" spans="1:15" x14ac:dyDescent="0.25">
      <c r="A36" s="9" t="s">
        <v>51</v>
      </c>
      <c r="B36" s="10" t="s">
        <v>56</v>
      </c>
      <c r="C36" s="11">
        <f ca="1">IFERROR(_xlfn.XLOOKUP($E36,'[1]00.1 Focus List - Terceros'!$A:$A,'[1]00.1 Focus List - Terceros'!$C:$C,,),FALSE)</f>
        <v>1307619449</v>
      </c>
      <c r="D36" s="13" t="str">
        <f ca="1">IFERROR(_xlfn.XLOOKUP($E36,'[1]00.1 Focus List - Terceros'!$A:$A,'[1]00.1 Focus List - Terceros'!$D:$D,,),FALSE)</f>
        <v>Euro</v>
      </c>
      <c r="E36" s="13">
        <f ca="1">IFERROR(_xlfn.XLOOKUP($E36,'[1]00.1 Focus List - Terceros'!$A:$A,'[1]00.1 Focus List - Terceros'!$E:$E,,),FALSE)</f>
        <v>0</v>
      </c>
      <c r="F36" s="20">
        <f ca="1">IFERROR(_xlfn.XLOOKUP($E36,'[1]00.1 Focus List - Terceros'!$A:$A,'[1]00.1 Focus List - Terceros'!$F:$F,,),FALSE)</f>
        <v>0.189583</v>
      </c>
      <c r="G36" s="20">
        <f ca="1">IFERROR(_xlfn.XLOOKUP($E36,'[1]00.1 Focus List - Terceros'!$A:$A,'[1]00.1 Focus List - Terceros'!$H:$H,,),FALSE)</f>
        <v>0.70789999999999997</v>
      </c>
      <c r="H36" s="20">
        <f ca="1">IFERROR(_xlfn.XLOOKUP($E36,'[1]00.1 Focus List - Terceros'!$A:$A,'[1]00.1 Focus List - Terceros'!$J:$J,,),FALSE)</f>
        <v>2.2165249999999999</v>
      </c>
      <c r="I36" s="20">
        <f ca="1">IFERROR(_xlfn.XLOOKUP($E36,'[1]00.1 Focus List - Terceros'!$A:$A,'[1]00.1 Focus List - Terceros'!$L:$L,,),FALSE)</f>
        <v>2.4732569999999998</v>
      </c>
      <c r="J36" s="20">
        <f ca="1">IFERROR(_xlfn.XLOOKUP($E36,'[1]00.1 Focus List - Terceros'!$A:$A,'[1]00.1 Focus List - Terceros'!$N:$N,,),FALSE)</f>
        <v>6.2895669999999999</v>
      </c>
      <c r="K36" s="20">
        <f ca="1">IFERROR(_xlfn.XLOOKUP($E36,'[1]00.1 Focus List - Terceros'!$A:$A,'[1]00.1 Focus List - Terceros'!$O:$O,,),FALSE)</f>
        <v>1.3492040000000001</v>
      </c>
      <c r="L36" s="20">
        <f ca="1">IFERROR(_xlfn.XLOOKUP($E36,'[1]00.1 Focus List - Terceros'!$A:$A,'[1]00.1 Focus List - Terceros'!$P:$P,,),FALSE)</f>
        <v>-1.3698980000000001</v>
      </c>
      <c r="M36" s="20">
        <f ca="1">IFERROR(_xlfn.XLOOKUP($E36,'[1]00.1 Focus List - Terceros'!$A:$A,'[1]00.1 Focus List - Terceros'!$V:$V,,),FALSE)</f>
        <v>6.7205640000000004</v>
      </c>
      <c r="N36" s="20">
        <f ca="1">IFERROR(_xlfn.XLOOKUP($E36,'[1]00.1 Focus List - Terceros'!$A:$A,'[1]00.1 Focus List - Terceros'!$R:$R,,),FALSE)</f>
        <v>5.9757439999999997</v>
      </c>
      <c r="O36" s="20">
        <f ca="1">IFERROR(_xlfn.XLOOKUP($E36,'[1]00.1 Focus List - Terceros'!$A:$A,'[1]00.1 Focus List - Terceros'!$T:$T,,),FALSE)</f>
        <v>2.6534520000000001</v>
      </c>
    </row>
    <row r="37" spans="1:15" x14ac:dyDescent="0.25">
      <c r="A37" s="15" t="s">
        <v>54</v>
      </c>
      <c r="B37" s="3" t="s">
        <v>57</v>
      </c>
      <c r="C37" s="21">
        <f ca="1">IFERROR(_xlfn.XLOOKUP($E37,'[1]00.1 Focus List - Terceros'!$A:$A,'[1]00.1 Focus List - Terceros'!$C:$C,,),FALSE)</f>
        <v>7605446813</v>
      </c>
      <c r="D37" s="2" t="str">
        <f ca="1">IFERROR(_xlfn.XLOOKUP($E37,'[1]00.1 Focus List - Terceros'!$A:$A,'[1]00.1 Focus List - Terceros'!$D:$D,,),FALSE)</f>
        <v>Euro</v>
      </c>
      <c r="E37" s="2">
        <f ca="1">IFERROR(_xlfn.XLOOKUP($E37,'[1]00.1 Focus List - Terceros'!$A:$A,'[1]00.1 Focus List - Terceros'!$E:$E,,),FALSE)</f>
        <v>0</v>
      </c>
      <c r="F37" s="22">
        <f ca="1">IFERROR(_xlfn.XLOOKUP($E37,'[1]00.1 Focus List - Terceros'!$A:$A,'[1]00.1 Focus List - Terceros'!$F:$F,,),FALSE)</f>
        <v>0.28193499999999999</v>
      </c>
      <c r="G37" s="22">
        <f ca="1">IFERROR(_xlfn.XLOOKUP($E37,'[1]00.1 Focus List - Terceros'!$A:$A,'[1]00.1 Focus List - Terceros'!$H:$H,,),FALSE)</f>
        <v>0.49632599999999999</v>
      </c>
      <c r="H37" s="22">
        <f ca="1">IFERROR(_xlfn.XLOOKUP($E37,'[1]00.1 Focus List - Terceros'!$A:$A,'[1]00.1 Focus List - Terceros'!$J:$J,,),FALSE)</f>
        <v>1.8238810000000001</v>
      </c>
      <c r="I37" s="22">
        <f ca="1">IFERROR(_xlfn.XLOOKUP($E37,'[1]00.1 Focus List - Terceros'!$A:$A,'[1]00.1 Focus List - Terceros'!$L:$L,,),FALSE)</f>
        <v>1.7696289999999999</v>
      </c>
      <c r="J37" s="22">
        <f ca="1">IFERROR(_xlfn.XLOOKUP($E37,'[1]00.1 Focus List - Terceros'!$A:$A,'[1]00.1 Focus List - Terceros'!$N:$N,,),FALSE)</f>
        <v>5.822724</v>
      </c>
      <c r="K37" s="22">
        <f ca="1">IFERROR(_xlfn.XLOOKUP($E37,'[1]00.1 Focus List - Terceros'!$A:$A,'[1]00.1 Focus List - Terceros'!$O:$O,,),FALSE)</f>
        <v>2.6790029999999998</v>
      </c>
      <c r="L37" s="22">
        <f ca="1">IFERROR(_xlfn.XLOOKUP($E37,'[1]00.1 Focus List - Terceros'!$A:$A,'[1]00.1 Focus List - Terceros'!$P:$P,,),FALSE)</f>
        <v>-1.9383509999999999</v>
      </c>
      <c r="M37" s="22">
        <f ca="1">IFERROR(_xlfn.XLOOKUP($E37,'[1]00.1 Focus List - Terceros'!$A:$A,'[1]00.1 Focus List - Terceros'!$V:$V,,),FALSE)</f>
        <v>5.5584119999999997</v>
      </c>
      <c r="N37" s="22">
        <f ca="1">IFERROR(_xlfn.XLOOKUP($E37,'[1]00.1 Focus List - Terceros'!$A:$A,'[1]00.1 Focus List - Terceros'!$R:$R,,),FALSE)</f>
        <v>4.010141</v>
      </c>
      <c r="O37" s="22">
        <f ca="1">IFERROR(_xlfn.XLOOKUP($E37,'[1]00.1 Focus List - Terceros'!$A:$A,'[1]00.1 Focus List - Terceros'!$T:$T,,),FALSE)</f>
        <v>0</v>
      </c>
    </row>
    <row r="38" spans="1:15" x14ac:dyDescent="0.25">
      <c r="A38" s="9" t="s">
        <v>54</v>
      </c>
      <c r="B38" s="10" t="s">
        <v>58</v>
      </c>
      <c r="C38" s="11">
        <f ca="1">IFERROR(_xlfn.XLOOKUP($E38,'[1]00.1 Focus List - Terceros'!$A:$A,'[1]00.1 Focus List - Terceros'!$C:$C,,),FALSE)</f>
        <v>5722143874</v>
      </c>
      <c r="D38" s="13" t="str">
        <f ca="1">IFERROR(_xlfn.XLOOKUP($E38,'[1]00.1 Focus List - Terceros'!$A:$A,'[1]00.1 Focus List - Terceros'!$D:$D,,),FALSE)</f>
        <v>Euro</v>
      </c>
      <c r="E38" s="13">
        <f ca="1">IFERROR(_xlfn.XLOOKUP($E38,'[1]00.1 Focus List - Terceros'!$A:$A,'[1]00.1 Focus List - Terceros'!$E:$E,,),FALSE)</f>
        <v>0</v>
      </c>
      <c r="F38" s="20">
        <f ca="1">IFERROR(_xlfn.XLOOKUP($E38,'[1]00.1 Focus List - Terceros'!$A:$A,'[1]00.1 Focus List - Terceros'!$F:$F,,),FALSE)</f>
        <v>7.2400999999999993E-2</v>
      </c>
      <c r="G38" s="20">
        <f ca="1">IFERROR(_xlfn.XLOOKUP($E38,'[1]00.1 Focus List - Terceros'!$A:$A,'[1]00.1 Focus List - Terceros'!$H:$H,,),FALSE)</f>
        <v>-8.3470000000000003E-3</v>
      </c>
      <c r="H38" s="20">
        <f ca="1">IFERROR(_xlfn.XLOOKUP($E38,'[1]00.1 Focus List - Terceros'!$A:$A,'[1]00.1 Focus List - Terceros'!$J:$J,,),FALSE)</f>
        <v>0.43972800000000001</v>
      </c>
      <c r="I38" s="20">
        <f ca="1">IFERROR(_xlfn.XLOOKUP($E38,'[1]00.1 Focus List - Terceros'!$A:$A,'[1]00.1 Focus List - Terceros'!$L:$L,,),FALSE)</f>
        <v>1.6087990000000001</v>
      </c>
      <c r="J38" s="20">
        <f ca="1">IFERROR(_xlfn.XLOOKUP($E38,'[1]00.1 Focus List - Terceros'!$A:$A,'[1]00.1 Focus List - Terceros'!$N:$N,,),FALSE)</f>
        <v>4.9398460000000002</v>
      </c>
      <c r="K38" s="20">
        <f ca="1">IFERROR(_xlfn.XLOOKUP($E38,'[1]00.1 Focus List - Terceros'!$A:$A,'[1]00.1 Focus List - Terceros'!$O:$O,,),FALSE)</f>
        <v>2.6734930000000001</v>
      </c>
      <c r="L38" s="20">
        <f ca="1">IFERROR(_xlfn.XLOOKUP($E38,'[1]00.1 Focus List - Terceros'!$A:$A,'[1]00.1 Focus List - Terceros'!$P:$P,,),FALSE)</f>
        <v>-1.6870620000000001</v>
      </c>
      <c r="M38" s="20">
        <f ca="1">IFERROR(_xlfn.XLOOKUP($E38,'[1]00.1 Focus List - Terceros'!$A:$A,'[1]00.1 Focus List - Terceros'!$V:$V,,),FALSE)</f>
        <v>2.3280829999999999</v>
      </c>
      <c r="N38" s="20">
        <f ca="1">IFERROR(_xlfn.XLOOKUP($E38,'[1]00.1 Focus List - Terceros'!$A:$A,'[1]00.1 Focus List - Terceros'!$R:$R,,),FALSE)</f>
        <v>0.53455699999999995</v>
      </c>
      <c r="O38" s="20">
        <f ca="1">IFERROR(_xlfn.XLOOKUP($E38,'[1]00.1 Focus List - Terceros'!$A:$A,'[1]00.1 Focus List - Terceros'!$T:$T,,),FALSE)</f>
        <v>-1.8731580000000001</v>
      </c>
    </row>
    <row r="39" spans="1:15" x14ac:dyDescent="0.25">
      <c r="A39" s="15" t="s">
        <v>54</v>
      </c>
      <c r="B39" s="3" t="s">
        <v>59</v>
      </c>
      <c r="C39" s="21">
        <f ca="1">IFERROR(_xlfn.XLOOKUP($E39,'[1]00.1 Focus List - Terceros'!$A:$A,'[1]00.1 Focus List - Terceros'!$C:$C,,),FALSE)</f>
        <v>4154808742</v>
      </c>
      <c r="D39" s="2" t="str">
        <f ca="1">IFERROR(_xlfn.XLOOKUP($E39,'[1]00.1 Focus List - Terceros'!$A:$A,'[1]00.1 Focus List - Terceros'!$D:$D,,),FALSE)</f>
        <v>Euro</v>
      </c>
      <c r="E39" s="2" t="str">
        <f ca="1">IFERROR(_xlfn.XLOOKUP($E39,'[1]00.1 Focus List - Terceros'!$A:$A,'[1]00.1 Focus List - Terceros'!$E:$E,,),FALSE)</f>
        <v>Fully Hedged</v>
      </c>
      <c r="F39" s="22">
        <f ca="1">IFERROR(_xlfn.XLOOKUP($E39,'[1]00.1 Focus List - Terceros'!$A:$A,'[1]00.1 Focus List - Terceros'!$F:$F,,),FALSE)</f>
        <v>4.7348000000000001E-2</v>
      </c>
      <c r="G39" s="22">
        <f ca="1">IFERROR(_xlfn.XLOOKUP($E39,'[1]00.1 Focus List - Terceros'!$A:$A,'[1]00.1 Focus List - Terceros'!$H:$H,,),FALSE)</f>
        <v>0.580731</v>
      </c>
      <c r="H39" s="22">
        <f ca="1">IFERROR(_xlfn.XLOOKUP($E39,'[1]00.1 Focus List - Terceros'!$A:$A,'[1]00.1 Focus List - Terceros'!$J:$J,,),FALSE)</f>
        <v>1.3623719999999999</v>
      </c>
      <c r="I39" s="22">
        <f ca="1">IFERROR(_xlfn.XLOOKUP($E39,'[1]00.1 Focus List - Terceros'!$A:$A,'[1]00.1 Focus List - Terceros'!$L:$L,,),FALSE)</f>
        <v>1.89025</v>
      </c>
      <c r="J39" s="22">
        <f ca="1">IFERROR(_xlfn.XLOOKUP($E39,'[1]00.1 Focus List - Terceros'!$A:$A,'[1]00.1 Focus List - Terceros'!$N:$N,,),FALSE)</f>
        <v>3.7615400000000001</v>
      </c>
      <c r="K39" s="22">
        <f ca="1">IFERROR(_xlfn.XLOOKUP($E39,'[1]00.1 Focus List - Terceros'!$A:$A,'[1]00.1 Focus List - Terceros'!$O:$O,,),FALSE)</f>
        <v>1.1069119999999999</v>
      </c>
      <c r="L39" s="22">
        <f ca="1">IFERROR(_xlfn.XLOOKUP($E39,'[1]00.1 Focus List - Terceros'!$A:$A,'[1]00.1 Focus List - Terceros'!$P:$P,,),FALSE)</f>
        <v>-0.56774400000000003</v>
      </c>
      <c r="M39" s="22">
        <f ca="1">IFERROR(_xlfn.XLOOKUP($E39,'[1]00.1 Focus List - Terceros'!$A:$A,'[1]00.1 Focus List - Terceros'!$V:$V,,),FALSE)</f>
        <v>3.5967669999999998</v>
      </c>
      <c r="N39" s="22">
        <f ca="1">IFERROR(_xlfn.XLOOKUP($E39,'[1]00.1 Focus List - Terceros'!$A:$A,'[1]00.1 Focus List - Terceros'!$R:$R,,),FALSE)</f>
        <v>2.817015</v>
      </c>
      <c r="O39" s="22">
        <f ca="1">IFERROR(_xlfn.XLOOKUP($E39,'[1]00.1 Focus List - Terceros'!$A:$A,'[1]00.1 Focus List - Terceros'!$T:$T,,),FALSE)</f>
        <v>0.61318899999999998</v>
      </c>
    </row>
    <row r="40" spans="1:15" x14ac:dyDescent="0.25">
      <c r="A40" s="9" t="s">
        <v>54</v>
      </c>
      <c r="B40" s="10" t="s">
        <v>60</v>
      </c>
      <c r="C40" s="11">
        <f ca="1">IFERROR(_xlfn.XLOOKUP($E40,'[1]00.1 Focus List - Terceros'!$A:$A,'[1]00.1 Focus List - Terceros'!$C:$C,,),FALSE)</f>
        <v>1252096759</v>
      </c>
      <c r="D40" s="13" t="str">
        <f ca="1">IFERROR(_xlfn.XLOOKUP($E40,'[1]00.1 Focus List - Terceros'!$A:$A,'[1]00.1 Focus List - Terceros'!$D:$D,,),FALSE)</f>
        <v>Euro</v>
      </c>
      <c r="E40" s="13">
        <f ca="1">IFERROR(_xlfn.XLOOKUP($E40,'[1]00.1 Focus List - Terceros'!$A:$A,'[1]00.1 Focus List - Terceros'!$E:$E,,),FALSE)</f>
        <v>0</v>
      </c>
      <c r="F40" s="20">
        <f ca="1">IFERROR(_xlfn.XLOOKUP($E40,'[1]00.1 Focus List - Terceros'!$A:$A,'[1]00.1 Focus List - Terceros'!$F:$F,,),FALSE)</f>
        <v>0.362124</v>
      </c>
      <c r="G40" s="20">
        <f ca="1">IFERROR(_xlfn.XLOOKUP($E40,'[1]00.1 Focus List - Terceros'!$A:$A,'[1]00.1 Focus List - Terceros'!$H:$H,,),FALSE)</f>
        <v>0.74269700000000005</v>
      </c>
      <c r="H40" s="20">
        <f ca="1">IFERROR(_xlfn.XLOOKUP($E40,'[1]00.1 Focus List - Terceros'!$A:$A,'[1]00.1 Focus List - Terceros'!$J:$J,,),FALSE)</f>
        <v>2.582659</v>
      </c>
      <c r="I40" s="20">
        <f ca="1">IFERROR(_xlfn.XLOOKUP($E40,'[1]00.1 Focus List - Terceros'!$A:$A,'[1]00.1 Focus List - Terceros'!$L:$L,,),FALSE)</f>
        <v>1.8486069999999999</v>
      </c>
      <c r="J40" s="20">
        <f ca="1">IFERROR(_xlfn.XLOOKUP($E40,'[1]00.1 Focus List - Terceros'!$A:$A,'[1]00.1 Focus List - Terceros'!$N:$N,,),FALSE)</f>
        <v>5.6942019999999998</v>
      </c>
      <c r="K40" s="20">
        <f ca="1">IFERROR(_xlfn.XLOOKUP($E40,'[1]00.1 Focus List - Terceros'!$A:$A,'[1]00.1 Focus List - Terceros'!$O:$O,,),FALSE)</f>
        <v>2.6007169999999999</v>
      </c>
      <c r="L40" s="20">
        <f ca="1">IFERROR(_xlfn.XLOOKUP($E40,'[1]00.1 Focus List - Terceros'!$A:$A,'[1]00.1 Focus List - Terceros'!$P:$P,,),FALSE)</f>
        <v>-1.945999</v>
      </c>
      <c r="M40" s="20">
        <f ca="1">IFERROR(_xlfn.XLOOKUP($E40,'[1]00.1 Focus List - Terceros'!$A:$A,'[1]00.1 Focus List - Terceros'!$V:$V,,),FALSE)</f>
        <v>4.3763870000000002</v>
      </c>
      <c r="N40" s="20">
        <f ca="1">IFERROR(_xlfn.XLOOKUP($E40,'[1]00.1 Focus List - Terceros'!$A:$A,'[1]00.1 Focus List - Terceros'!$R:$R,,),FALSE)</f>
        <v>3.5075150000000002</v>
      </c>
      <c r="O40" s="20">
        <f ca="1">IFERROR(_xlfn.XLOOKUP($E40,'[1]00.1 Focus List - Terceros'!$A:$A,'[1]00.1 Focus List - Terceros'!$T:$T,,),FALSE)</f>
        <v>-6.0054999999999997E-2</v>
      </c>
    </row>
    <row r="41" spans="1:15" x14ac:dyDescent="0.25">
      <c r="A41" s="15" t="s">
        <v>54</v>
      </c>
      <c r="B41" s="3" t="s">
        <v>61</v>
      </c>
      <c r="C41" s="21">
        <f ca="1">IFERROR(_xlfn.XLOOKUP($E41,'[1]00.1 Focus List - Terceros'!$A:$A,'[1]00.1 Focus List - Terceros'!$C:$C,,),FALSE)</f>
        <v>3326922476</v>
      </c>
      <c r="D41" s="2" t="str">
        <f ca="1">IFERROR(_xlfn.XLOOKUP($E41,'[1]00.1 Focus List - Terceros'!$A:$A,'[1]00.1 Focus List - Terceros'!$D:$D,,),FALSE)</f>
        <v>Euro</v>
      </c>
      <c r="E41" s="2">
        <f ca="1">IFERROR(_xlfn.XLOOKUP($E41,'[1]00.1 Focus List - Terceros'!$A:$A,'[1]00.1 Focus List - Terceros'!$E:$E,,),FALSE)</f>
        <v>0</v>
      </c>
      <c r="F41" s="22">
        <f ca="1">IFERROR(_xlfn.XLOOKUP($E41,'[1]00.1 Focus List - Terceros'!$A:$A,'[1]00.1 Focus List - Terceros'!$F:$F,,),FALSE)</f>
        <v>0.35202</v>
      </c>
      <c r="G41" s="22">
        <f ca="1">IFERROR(_xlfn.XLOOKUP($E41,'[1]00.1 Focus List - Terceros'!$A:$A,'[1]00.1 Focus List - Terceros'!$H:$H,,),FALSE)</f>
        <v>0.61517699999999997</v>
      </c>
      <c r="H41" s="22">
        <f ca="1">IFERROR(_xlfn.XLOOKUP($E41,'[1]00.1 Focus List - Terceros'!$A:$A,'[1]00.1 Focus List - Terceros'!$J:$J,,),FALSE)</f>
        <v>2.729069</v>
      </c>
      <c r="I41" s="22">
        <f ca="1">IFERROR(_xlfn.XLOOKUP($E41,'[1]00.1 Focus List - Terceros'!$A:$A,'[1]00.1 Focus List - Terceros'!$L:$L,,),FALSE)</f>
        <v>1.464156</v>
      </c>
      <c r="J41" s="22">
        <f ca="1">IFERROR(_xlfn.XLOOKUP($E41,'[1]00.1 Focus List - Terceros'!$A:$A,'[1]00.1 Focus List - Terceros'!$N:$N,,),FALSE)</f>
        <v>4.7984970000000002</v>
      </c>
      <c r="K41" s="22">
        <f ca="1">IFERROR(_xlfn.XLOOKUP($E41,'[1]00.1 Focus List - Terceros'!$A:$A,'[1]00.1 Focus List - Terceros'!$O:$O,,),FALSE)</f>
        <v>2.8661720000000002</v>
      </c>
      <c r="L41" s="22">
        <f ca="1">IFERROR(_xlfn.XLOOKUP($E41,'[1]00.1 Focus List - Terceros'!$A:$A,'[1]00.1 Focus List - Terceros'!$P:$P,,),FALSE)</f>
        <v>-2.4776699999999998</v>
      </c>
      <c r="M41" s="22">
        <f ca="1">IFERROR(_xlfn.XLOOKUP($E41,'[1]00.1 Focus List - Terceros'!$A:$A,'[1]00.1 Focus List - Terceros'!$V:$V,,),FALSE)</f>
        <v>3.6083919999999998</v>
      </c>
      <c r="N41" s="22">
        <f ca="1">IFERROR(_xlfn.XLOOKUP($E41,'[1]00.1 Focus List - Terceros'!$A:$A,'[1]00.1 Focus List - Terceros'!$R:$R,,),FALSE)</f>
        <v>3.2185809999999999</v>
      </c>
      <c r="O41" s="22">
        <f ca="1">IFERROR(_xlfn.XLOOKUP($E41,'[1]00.1 Focus List - Terceros'!$A:$A,'[1]00.1 Focus List - Terceros'!$T:$T,,),FALSE)</f>
        <v>0.133213</v>
      </c>
    </row>
    <row r="42" spans="1:15" x14ac:dyDescent="0.25">
      <c r="A42" s="15" t="s">
        <v>54</v>
      </c>
      <c r="B42" s="23" t="s">
        <v>62</v>
      </c>
      <c r="C42" s="23">
        <f ca="1">IFERROR(_xlfn.XLOOKUP($E42,'[1]00.1 Focus List - Terceros'!$A:$A,'[1]00.1 Focus List - Terceros'!$C:$C,,),FALSE)</f>
        <v>0</v>
      </c>
      <c r="D42" s="24" t="str">
        <f ca="1">IFERROR(_xlfn.XLOOKUP($E42,'[1]00.1 Focus List - Terceros'!$A:$A,'[1]00.1 Focus List - Terceros'!$D:$D,,),FALSE)</f>
        <v>Euro</v>
      </c>
      <c r="E42" s="25">
        <f ca="1">IFERROR(_xlfn.XLOOKUP($E42,'[1]00.1 Focus List - Terceros'!$A:$A,'[1]00.1 Focus List - Terceros'!$E:$E,,),FALSE)</f>
        <v>0</v>
      </c>
      <c r="F42" s="26">
        <f ca="1">IFERROR(_xlfn.XLOOKUP($E42,'[1]00.1 Focus List - Terceros'!$A:$A,'[1]00.1 Focus List - Terceros'!$F:$F,,),FALSE)</f>
        <v>4.1602E-2</v>
      </c>
      <c r="G42" s="27">
        <f ca="1">IFERROR(_xlfn.XLOOKUP($E42,'[1]00.1 Focus List - Terceros'!$A:$A,'[1]00.1 Focus List - Terceros'!$H:$H,,),FALSE)</f>
        <v>4.4975000000000001E-2</v>
      </c>
      <c r="H42" s="27">
        <f ca="1">IFERROR(_xlfn.XLOOKUP($E42,'[1]00.1 Focus List - Terceros'!$A:$A,'[1]00.1 Focus List - Terceros'!$J:$J,,),FALSE)</f>
        <v>1.5039100000000001</v>
      </c>
      <c r="I42" s="27">
        <f ca="1">IFERROR(_xlfn.XLOOKUP($E42,'[1]00.1 Focus List - Terceros'!$A:$A,'[1]00.1 Focus List - Terceros'!$L:$L,,),FALSE)</f>
        <v>0.92444000000000004</v>
      </c>
      <c r="J42" s="27">
        <f ca="1">IFERROR(_xlfn.XLOOKUP($E42,'[1]00.1 Focus List - Terceros'!$A:$A,'[1]00.1 Focus List - Terceros'!$N:$N,,),FALSE)</f>
        <v>3.9192710000000002</v>
      </c>
      <c r="K42" s="27">
        <f ca="1">IFERROR(_xlfn.XLOOKUP($E42,'[1]00.1 Focus List - Terceros'!$A:$A,'[1]00.1 Focus List - Terceros'!$O:$O,,),FALSE)</f>
        <v>2.770953</v>
      </c>
      <c r="L42" s="27">
        <f ca="1">IFERROR(_xlfn.XLOOKUP($E42,'[1]00.1 Focus List - Terceros'!$A:$A,'[1]00.1 Focus List - Terceros'!$P:$P,,),FALSE)</f>
        <v>-2.645346</v>
      </c>
      <c r="M42" s="27">
        <f ca="1">IFERROR(_xlfn.XLOOKUP($E42,'[1]00.1 Focus List - Terceros'!$A:$A,'[1]00.1 Focus List - Terceros'!$V:$V,,),FALSE)</f>
        <v>2.4433470000000002</v>
      </c>
      <c r="N42" s="27">
        <f ca="1">IFERROR(_xlfn.XLOOKUP($E42,'[1]00.1 Focus List - Terceros'!$A:$A,'[1]00.1 Focus List - Terceros'!$R:$R,,),FALSE)</f>
        <v>1.7571429999999999</v>
      </c>
      <c r="O42" s="27">
        <f ca="1">IFERROR(_xlfn.XLOOKUP($E42,'[1]00.1 Focus List - Terceros'!$A:$A,'[1]00.1 Focus List - Terceros'!$T:$T,,),FALSE)</f>
        <v>-1.141508</v>
      </c>
    </row>
    <row r="43" spans="1:15" x14ac:dyDescent="0.25">
      <c r="A43" s="9" t="s">
        <v>63</v>
      </c>
      <c r="B43" s="10" t="s">
        <v>64</v>
      </c>
      <c r="C43" s="11">
        <f ca="1">IFERROR(_xlfn.XLOOKUP($E43,'[1]00.1 Focus List - Terceros'!$A:$A,'[1]00.1 Focus List - Terceros'!$C:$C,,),FALSE)</f>
        <v>530548908</v>
      </c>
      <c r="D43" s="13" t="str">
        <f ca="1">IFERROR(_xlfn.XLOOKUP($E43,'[1]00.1 Focus List - Terceros'!$A:$A,'[1]00.1 Focus List - Terceros'!$D:$D,,),FALSE)</f>
        <v>Euro</v>
      </c>
      <c r="E43" s="13" t="str">
        <f ca="1">IFERROR(_xlfn.XLOOKUP($E43,'[1]00.1 Focus List - Terceros'!$A:$A,'[1]00.1 Focus List - Terceros'!$E:$E,,),FALSE)</f>
        <v>Fully Hedged</v>
      </c>
      <c r="F43" s="20">
        <f ca="1">IFERROR(_xlfn.XLOOKUP($E43,'[1]00.1 Focus List - Terceros'!$A:$A,'[1]00.1 Focus List - Terceros'!$F:$F,,),FALSE)</f>
        <v>-0.208038</v>
      </c>
      <c r="G43" s="20">
        <f ca="1">IFERROR(_xlfn.XLOOKUP($E43,'[1]00.1 Focus List - Terceros'!$A:$A,'[1]00.1 Focus List - Terceros'!$H:$H,,),FALSE)</f>
        <v>1.3736790000000001</v>
      </c>
      <c r="H43" s="20">
        <f ca="1">IFERROR(_xlfn.XLOOKUP($E43,'[1]00.1 Focus List - Terceros'!$A:$A,'[1]00.1 Focus List - Terceros'!$J:$J,,),FALSE)</f>
        <v>1.188992</v>
      </c>
      <c r="I43" s="20">
        <f ca="1">IFERROR(_xlfn.XLOOKUP($E43,'[1]00.1 Focus List - Terceros'!$A:$A,'[1]00.1 Focus List - Terceros'!$L:$L,,),FALSE)</f>
        <v>1.941654</v>
      </c>
      <c r="J43" s="20">
        <f ca="1">IFERROR(_xlfn.XLOOKUP($E43,'[1]00.1 Focus List - Terceros'!$A:$A,'[1]00.1 Focus List - Terceros'!$N:$N,,),FALSE)</f>
        <v>3.4100929999999998</v>
      </c>
      <c r="K43" s="20">
        <f ca="1">IFERROR(_xlfn.XLOOKUP($E43,'[1]00.1 Focus List - Terceros'!$A:$A,'[1]00.1 Focus List - Terceros'!$O:$O,,),FALSE)</f>
        <v>6.2092890000000001</v>
      </c>
      <c r="L43" s="20">
        <f ca="1">IFERROR(_xlfn.XLOOKUP($E43,'[1]00.1 Focus List - Terceros'!$A:$A,'[1]00.1 Focus List - Terceros'!$P:$P,,),FALSE)</f>
        <v>-5.3023949999999997</v>
      </c>
      <c r="M43" s="20">
        <f ca="1">IFERROR(_xlfn.XLOOKUP($E43,'[1]00.1 Focus List - Terceros'!$A:$A,'[1]00.1 Focus List - Terceros'!$V:$V,,),FALSE)</f>
        <v>1.1826700000000001</v>
      </c>
      <c r="N43" s="20">
        <f ca="1">IFERROR(_xlfn.XLOOKUP($E43,'[1]00.1 Focus List - Terceros'!$A:$A,'[1]00.1 Focus List - Terceros'!$R:$R,,),FALSE)</f>
        <v>0</v>
      </c>
      <c r="O43" s="20">
        <f ca="1">IFERROR(_xlfn.XLOOKUP($E43,'[1]00.1 Focus List - Terceros'!$A:$A,'[1]00.1 Focus List - Terceros'!$T:$T,,),FALSE)</f>
        <v>0</v>
      </c>
    </row>
    <row r="44" spans="1:15" x14ac:dyDescent="0.25">
      <c r="A44" s="15" t="s">
        <v>65</v>
      </c>
      <c r="B44" s="3" t="s">
        <v>66</v>
      </c>
      <c r="C44" s="21">
        <f ca="1">IFERROR(_xlfn.XLOOKUP($E44,'[1]00.1 Focus List - Terceros'!$A:$A,'[1]00.1 Focus List - Terceros'!$C:$C,,),FALSE)</f>
        <v>1119985056</v>
      </c>
      <c r="D44" s="2" t="str">
        <f ca="1">IFERROR(_xlfn.XLOOKUP($E44,'[1]00.1 Focus List - Terceros'!$A:$A,'[1]00.1 Focus List - Terceros'!$D:$D,,),FALSE)</f>
        <v>Euro</v>
      </c>
      <c r="E44" s="2" t="str">
        <f ca="1">IFERROR(_xlfn.XLOOKUP($E44,'[1]00.1 Focus List - Terceros'!$A:$A,'[1]00.1 Focus List - Terceros'!$E:$E,,),FALSE)</f>
        <v>Fully Hedged</v>
      </c>
      <c r="F44" s="22">
        <f ca="1">IFERROR(_xlfn.XLOOKUP($E44,'[1]00.1 Focus List - Terceros'!$A:$A,'[1]00.1 Focus List - Terceros'!$F:$F,,),FALSE)</f>
        <v>-0.127551</v>
      </c>
      <c r="G44" s="22">
        <f ca="1">IFERROR(_xlfn.XLOOKUP($E44,'[1]00.1 Focus List - Terceros'!$A:$A,'[1]00.1 Focus List - Terceros'!$H:$H,,),FALSE)</f>
        <v>0.44900600000000002</v>
      </c>
      <c r="H44" s="22">
        <f ca="1">IFERROR(_xlfn.XLOOKUP($E44,'[1]00.1 Focus List - Terceros'!$A:$A,'[1]00.1 Focus List - Terceros'!$J:$J,,),FALSE)</f>
        <v>1.4248700000000001</v>
      </c>
      <c r="I44" s="22">
        <f ca="1">IFERROR(_xlfn.XLOOKUP($E44,'[1]00.1 Focus List - Terceros'!$A:$A,'[1]00.1 Focus List - Terceros'!$L:$L,,),FALSE)</f>
        <v>1.953125</v>
      </c>
      <c r="J44" s="22">
        <f ca="1">IFERROR(_xlfn.XLOOKUP($E44,'[1]00.1 Focus List - Terceros'!$A:$A,'[1]00.1 Focus List - Terceros'!$N:$N,,),FALSE)</f>
        <v>4.3304460000000002</v>
      </c>
      <c r="K44" s="22">
        <f ca="1">IFERROR(_xlfn.XLOOKUP($E44,'[1]00.1 Focus List - Terceros'!$A:$A,'[1]00.1 Focus List - Terceros'!$O:$O,,),FALSE)</f>
        <v>1.402334</v>
      </c>
      <c r="L44" s="22">
        <f ca="1">IFERROR(_xlfn.XLOOKUP($E44,'[1]00.1 Focus List - Terceros'!$A:$A,'[1]00.1 Focus List - Terceros'!$P:$P,,),FALSE)</f>
        <v>-1.285347</v>
      </c>
      <c r="M44" s="22">
        <f ca="1">IFERROR(_xlfn.XLOOKUP($E44,'[1]00.1 Focus List - Terceros'!$A:$A,'[1]00.1 Focus List - Terceros'!$V:$V,,),FALSE)</f>
        <v>0</v>
      </c>
      <c r="N44" s="22">
        <f ca="1">IFERROR(_xlfn.XLOOKUP($E44,'[1]00.1 Focus List - Terceros'!$A:$A,'[1]00.1 Focus List - Terceros'!$R:$R,,),FALSE)</f>
        <v>0</v>
      </c>
      <c r="O44" s="22">
        <f ca="1">IFERROR(_xlfn.XLOOKUP($E44,'[1]00.1 Focus List - Terceros'!$A:$A,'[1]00.1 Focus List - Terceros'!$T:$T,,),FALSE)</f>
        <v>0</v>
      </c>
    </row>
    <row r="45" spans="1:15" x14ac:dyDescent="0.25">
      <c r="A45" s="9" t="s">
        <v>67</v>
      </c>
      <c r="B45" s="10" t="s">
        <v>68</v>
      </c>
      <c r="C45" s="11">
        <f ca="1">IFERROR(_xlfn.XLOOKUP($E45,'[1]00.1 Focus List - Terceros'!$A:$A,'[1]00.1 Focus List - Terceros'!$C:$C,,),FALSE)</f>
        <v>1777603659</v>
      </c>
      <c r="D45" s="13" t="str">
        <f ca="1">IFERROR(_xlfn.XLOOKUP($E45,'[1]00.1 Focus List - Terceros'!$A:$A,'[1]00.1 Focus List - Terceros'!$D:$D,,),FALSE)</f>
        <v>Euro</v>
      </c>
      <c r="E45" s="13" t="str">
        <f ca="1">IFERROR(_xlfn.XLOOKUP($E45,'[1]00.1 Focus List - Terceros'!$A:$A,'[1]00.1 Focus List - Terceros'!$E:$E,,),FALSE)</f>
        <v>Fully Hedged</v>
      </c>
      <c r="F45" s="20">
        <f ca="1">IFERROR(_xlfn.XLOOKUP($E45,'[1]00.1 Focus List - Terceros'!$A:$A,'[1]00.1 Focus List - Terceros'!$F:$F,,),FALSE)</f>
        <v>-0.74738400000000005</v>
      </c>
      <c r="G45" s="20">
        <f ca="1">IFERROR(_xlfn.XLOOKUP($E45,'[1]00.1 Focus List - Terceros'!$A:$A,'[1]00.1 Focus List - Terceros'!$H:$H,,),FALSE)</f>
        <v>1.2856829999999999</v>
      </c>
      <c r="H45" s="20">
        <f ca="1">IFERROR(_xlfn.XLOOKUP($E45,'[1]00.1 Focus List - Terceros'!$A:$A,'[1]00.1 Focus List - Terceros'!$J:$J,,),FALSE)</f>
        <v>0.45385799999999998</v>
      </c>
      <c r="I45" s="20">
        <f ca="1">IFERROR(_xlfn.XLOOKUP($E45,'[1]00.1 Focus List - Terceros'!$A:$A,'[1]00.1 Focus List - Terceros'!$L:$L,,),FALSE)</f>
        <v>2.6955369999999998</v>
      </c>
      <c r="J45" s="20">
        <f ca="1">IFERROR(_xlfn.XLOOKUP($E45,'[1]00.1 Focus List - Terceros'!$A:$A,'[1]00.1 Focus List - Terceros'!$N:$N,,),FALSE)</f>
        <v>3.1284670000000001</v>
      </c>
      <c r="K45" s="20">
        <f ca="1">IFERROR(_xlfn.XLOOKUP($E45,'[1]00.1 Focus List - Terceros'!$A:$A,'[1]00.1 Focus List - Terceros'!$O:$O,,),FALSE)</f>
        <v>5.3594749999999998</v>
      </c>
      <c r="L45" s="20">
        <f ca="1">IFERROR(_xlfn.XLOOKUP($E45,'[1]00.1 Focus List - Terceros'!$A:$A,'[1]00.1 Focus List - Terceros'!$P:$P,,),FALSE)</f>
        <v>-5.7197129999999996</v>
      </c>
      <c r="M45" s="20">
        <f ca="1">IFERROR(_xlfn.XLOOKUP($E45,'[1]00.1 Focus List - Terceros'!$A:$A,'[1]00.1 Focus List - Terceros'!$V:$V,,),FALSE)</f>
        <v>-0.154415</v>
      </c>
      <c r="N45" s="20">
        <f ca="1">IFERROR(_xlfn.XLOOKUP($E45,'[1]00.1 Focus List - Terceros'!$A:$A,'[1]00.1 Focus List - Terceros'!$R:$R,,),FALSE)</f>
        <v>0</v>
      </c>
      <c r="O45" s="20">
        <f ca="1">IFERROR(_xlfn.XLOOKUP($E45,'[1]00.1 Focus List - Terceros'!$A:$A,'[1]00.1 Focus List - Terceros'!$T:$T,,),FALSE)</f>
        <v>-2.0305749999999998</v>
      </c>
    </row>
    <row r="46" spans="1:15" x14ac:dyDescent="0.25">
      <c r="A46" s="15" t="s">
        <v>69</v>
      </c>
      <c r="B46" s="3" t="s">
        <v>70</v>
      </c>
      <c r="C46" s="21">
        <f ca="1">IFERROR(_xlfn.XLOOKUP($E46,'[1]00.1 Focus List - Terceros'!$A:$A,'[1]00.1 Focus List - Terceros'!$C:$C,,),FALSE)</f>
        <v>1004518023</v>
      </c>
      <c r="D46" s="2" t="str">
        <f ca="1">IFERROR(_xlfn.XLOOKUP($E46,'[1]00.1 Focus List - Terceros'!$A:$A,'[1]00.1 Focus List - Terceros'!$D:$D,,),FALSE)</f>
        <v>Euro</v>
      </c>
      <c r="E46" s="2">
        <f ca="1">IFERROR(_xlfn.XLOOKUP($E46,'[1]00.1 Focus List - Terceros'!$A:$A,'[1]00.1 Focus List - Terceros'!$E:$E,,),FALSE)</f>
        <v>0</v>
      </c>
      <c r="F46" s="22">
        <f ca="1">IFERROR(_xlfn.XLOOKUP($E46,'[1]00.1 Focus List - Terceros'!$A:$A,'[1]00.1 Focus List - Terceros'!$F:$F,,),FALSE)</f>
        <v>0.35893799999999998</v>
      </c>
      <c r="G46" s="22">
        <f ca="1">IFERROR(_xlfn.XLOOKUP($E46,'[1]00.1 Focus List - Terceros'!$A:$A,'[1]00.1 Focus List - Terceros'!$H:$H,,),FALSE)</f>
        <v>-2.169349</v>
      </c>
      <c r="H46" s="22">
        <f ca="1">IFERROR(_xlfn.XLOOKUP($E46,'[1]00.1 Focus List - Terceros'!$A:$A,'[1]00.1 Focus List - Terceros'!$J:$J,,),FALSE)</f>
        <v>-5.6680159999999997</v>
      </c>
      <c r="I46" s="22">
        <f ca="1">IFERROR(_xlfn.XLOOKUP($E46,'[1]00.1 Focus List - Terceros'!$A:$A,'[1]00.1 Focus List - Terceros'!$L:$L,,),FALSE)</f>
        <v>-9.3385210000000001</v>
      </c>
      <c r="J46" s="22">
        <f ca="1">IFERROR(_xlfn.XLOOKUP($E46,'[1]00.1 Focus List - Terceros'!$A:$A,'[1]00.1 Focus List - Terceros'!$N:$N,,),FALSE)</f>
        <v>-2.7139869999999999</v>
      </c>
      <c r="K46" s="22">
        <f ca="1">IFERROR(_xlfn.XLOOKUP($E46,'[1]00.1 Focus List - Terceros'!$A:$A,'[1]00.1 Focus List - Terceros'!$O:$O,,),FALSE)</f>
        <v>7.6154919999999997</v>
      </c>
      <c r="L46" s="22">
        <f ca="1">IFERROR(_xlfn.XLOOKUP($E46,'[1]00.1 Focus List - Terceros'!$A:$A,'[1]00.1 Focus List - Terceros'!$P:$P,,),FALSE)</f>
        <v>-10.954516</v>
      </c>
      <c r="M46" s="22">
        <f ca="1">IFERROR(_xlfn.XLOOKUP($E46,'[1]00.1 Focus List - Terceros'!$A:$A,'[1]00.1 Focus List - Terceros'!$V:$V,,),FALSE)</f>
        <v>11.175189</v>
      </c>
      <c r="N46" s="22">
        <f ca="1">IFERROR(_xlfn.XLOOKUP($E46,'[1]00.1 Focus List - Terceros'!$A:$A,'[1]00.1 Focus List - Terceros'!$R:$R,,),FALSE)</f>
        <v>-0.93573399999999995</v>
      </c>
      <c r="O46" s="22">
        <f ca="1">IFERROR(_xlfn.XLOOKUP($E46,'[1]00.1 Focus List - Terceros'!$A:$A,'[1]00.1 Focus List - Terceros'!$T:$T,,),FALSE)</f>
        <v>0.671489</v>
      </c>
    </row>
    <row r="47" spans="1:15" x14ac:dyDescent="0.25">
      <c r="A47" s="9" t="s">
        <v>67</v>
      </c>
      <c r="B47" s="23" t="s">
        <v>71</v>
      </c>
      <c r="C47" s="23">
        <f ca="1">IFERROR(_xlfn.XLOOKUP($E47,'[1]00.1 Focus List - Terceros'!$A:$A,'[1]00.1 Focus List - Terceros'!$C:$C,,),FALSE)</f>
        <v>0</v>
      </c>
      <c r="D47" s="24" t="str">
        <f ca="1">IFERROR(_xlfn.XLOOKUP($E47,'[1]00.1 Focus List - Terceros'!$A:$A,'[1]00.1 Focus List - Terceros'!$D:$D,,),FALSE)</f>
        <v>US Dollar</v>
      </c>
      <c r="E47" s="25">
        <f ca="1">IFERROR(_xlfn.XLOOKUP($E47,'[1]00.1 Focus List - Terceros'!$A:$A,'[1]00.1 Focus List - Terceros'!$E:$E,,),FALSE)</f>
        <v>0</v>
      </c>
      <c r="F47" s="26">
        <f ca="1">IFERROR(_xlfn.XLOOKUP($E47,'[1]00.1 Focus List - Terceros'!$A:$A,'[1]00.1 Focus List - Terceros'!$F:$F,,),FALSE)</f>
        <v>-0.17244000000000001</v>
      </c>
      <c r="G47" s="27">
        <f ca="1">IFERROR(_xlfn.XLOOKUP($E47,'[1]00.1 Focus List - Terceros'!$A:$A,'[1]00.1 Focus List - Terceros'!$H:$H,,),FALSE)</f>
        <v>1.318103</v>
      </c>
      <c r="H47" s="27">
        <f ca="1">IFERROR(_xlfn.XLOOKUP($E47,'[1]00.1 Focus List - Terceros'!$A:$A,'[1]00.1 Focus List - Terceros'!$J:$J,,),FALSE)</f>
        <v>3.0624750000000001</v>
      </c>
      <c r="I47" s="27">
        <f ca="1">IFERROR(_xlfn.XLOOKUP($E47,'[1]00.1 Focus List - Terceros'!$A:$A,'[1]00.1 Focus List - Terceros'!$L:$L,,),FALSE)</f>
        <v>4.1203880000000002</v>
      </c>
      <c r="J47" s="27">
        <f ca="1">IFERROR(_xlfn.XLOOKUP($E47,'[1]00.1 Focus List - Terceros'!$A:$A,'[1]00.1 Focus List - Terceros'!$N:$N,,),FALSE)</f>
        <v>6.3611950000000004</v>
      </c>
      <c r="K47" s="27">
        <f ca="1">IFERROR(_xlfn.XLOOKUP($E47,'[1]00.1 Focus List - Terceros'!$A:$A,'[1]00.1 Focus List - Terceros'!$O:$O,,),FALSE)</f>
        <v>2.5675810000000001</v>
      </c>
      <c r="L47" s="27">
        <f ca="1">IFERROR(_xlfn.XLOOKUP($E47,'[1]00.1 Focus List - Terceros'!$A:$A,'[1]00.1 Focus List - Terceros'!$P:$P,,),FALSE)</f>
        <v>-2.3994879999999998</v>
      </c>
      <c r="M47" s="27">
        <f ca="1">IFERROR(_xlfn.XLOOKUP($E47,'[1]00.1 Focus List - Terceros'!$A:$A,'[1]00.1 Focus List - Terceros'!$V:$V,,),FALSE)</f>
        <v>11.192634999999999</v>
      </c>
      <c r="N47" s="27">
        <f ca="1">IFERROR(_xlfn.XLOOKUP($E47,'[1]00.1 Focus List - Terceros'!$A:$A,'[1]00.1 Focus List - Terceros'!$R:$R,,),FALSE)</f>
        <v>5.0829890000000004</v>
      </c>
      <c r="O47" s="27">
        <f ca="1">IFERROR(_xlfn.XLOOKUP($E47,'[1]00.1 Focus List - Terceros'!$A:$A,'[1]00.1 Focus List - Terceros'!$T:$T,,),FALSE)</f>
        <v>1.9641850000000001</v>
      </c>
    </row>
    <row r="48" spans="1:15" x14ac:dyDescent="0.25">
      <c r="A48" s="15" t="s">
        <v>72</v>
      </c>
      <c r="B48" s="3" t="s">
        <v>73</v>
      </c>
      <c r="C48" s="21">
        <f ca="1">IFERROR(_xlfn.XLOOKUP($E48,'[1]00.1 Focus List - Terceros'!$A:$A,'[1]00.1 Focus List - Terceros'!$C:$C,,),FALSE)</f>
        <v>806976096</v>
      </c>
      <c r="D48" s="2" t="str">
        <f ca="1">IFERROR(_xlfn.XLOOKUP($E48,'[1]00.1 Focus List - Terceros'!$A:$A,'[1]00.1 Focus List - Terceros'!$D:$D,,),FALSE)</f>
        <v>Euro</v>
      </c>
      <c r="E48" s="2">
        <f ca="1">IFERROR(_xlfn.XLOOKUP($E48,'[1]00.1 Focus List - Terceros'!$A:$A,'[1]00.1 Focus List - Terceros'!$E:$E,,),FALSE)</f>
        <v>0</v>
      </c>
      <c r="F48" s="22">
        <f ca="1">IFERROR(_xlfn.XLOOKUP($E48,'[1]00.1 Focus List - Terceros'!$A:$A,'[1]00.1 Focus List - Terceros'!$F:$F,,),FALSE)</f>
        <v>0.29150500000000001</v>
      </c>
      <c r="G48" s="22">
        <f ca="1">IFERROR(_xlfn.XLOOKUP($E48,'[1]00.1 Focus List - Terceros'!$A:$A,'[1]00.1 Focus List - Terceros'!$H:$H,,),FALSE)</f>
        <v>1.4035089999999999</v>
      </c>
      <c r="H48" s="22">
        <f ca="1">IFERROR(_xlfn.XLOOKUP($E48,'[1]00.1 Focus List - Terceros'!$A:$A,'[1]00.1 Focus List - Terceros'!$J:$J,,),FALSE)</f>
        <v>4.6798029999999997</v>
      </c>
      <c r="I48" s="22">
        <f ca="1">IFERROR(_xlfn.XLOOKUP($E48,'[1]00.1 Focus List - Terceros'!$A:$A,'[1]00.1 Focus List - Terceros'!$L:$L,,),FALSE)</f>
        <v>3.8223880000000001</v>
      </c>
      <c r="J48" s="22">
        <f ca="1">IFERROR(_xlfn.XLOOKUP($E48,'[1]00.1 Focus List - Terceros'!$A:$A,'[1]00.1 Focus List - Terceros'!$N:$N,,),FALSE)</f>
        <v>12.346447</v>
      </c>
      <c r="K48" s="22">
        <f ca="1">IFERROR(_xlfn.XLOOKUP($E48,'[1]00.1 Focus List - Terceros'!$A:$A,'[1]00.1 Focus List - Terceros'!$O:$O,,),FALSE)</f>
        <v>2.877815</v>
      </c>
      <c r="L48" s="22">
        <f ca="1">IFERROR(_xlfn.XLOOKUP($E48,'[1]00.1 Focus List - Terceros'!$A:$A,'[1]00.1 Focus List - Terceros'!$P:$P,,),FALSE)</f>
        <v>-3.5050680000000001</v>
      </c>
      <c r="M48" s="22">
        <f ca="1">IFERROR(_xlfn.XLOOKUP($E48,'[1]00.1 Focus List - Terceros'!$A:$A,'[1]00.1 Focus List - Terceros'!$V:$V,,),FALSE)</f>
        <v>19.120166000000001</v>
      </c>
      <c r="N48" s="22">
        <f ca="1">IFERROR(_xlfn.XLOOKUP($E48,'[1]00.1 Focus List - Terceros'!$A:$A,'[1]00.1 Focus List - Terceros'!$R:$R,,),FALSE)</f>
        <v>9.5970429999999993</v>
      </c>
      <c r="O48" s="22">
        <f ca="1">IFERROR(_xlfn.XLOOKUP($E48,'[1]00.1 Focus List - Terceros'!$A:$A,'[1]00.1 Focus List - Terceros'!$T:$T,,),FALSE)</f>
        <v>4.3345269999999996</v>
      </c>
    </row>
    <row r="49" spans="1:15" x14ac:dyDescent="0.25">
      <c r="A49" s="9" t="s">
        <v>74</v>
      </c>
      <c r="B49" s="10" t="s">
        <v>75</v>
      </c>
      <c r="C49" s="11">
        <f ca="1">IFERROR(_xlfn.XLOOKUP($E49,'[1]00.1 Focus List - Terceros'!$A:$A,'[1]00.1 Focus List - Terceros'!$C:$C,,),FALSE)</f>
        <v>6343859989</v>
      </c>
      <c r="D49" s="13" t="str">
        <f ca="1">IFERROR(_xlfn.XLOOKUP($E49,'[1]00.1 Focus List - Terceros'!$A:$A,'[1]00.1 Focus List - Terceros'!$D:$D,,),FALSE)</f>
        <v>Euro</v>
      </c>
      <c r="E49" s="13" t="str">
        <f ca="1">IFERROR(_xlfn.XLOOKUP($E49,'[1]00.1 Focus List - Terceros'!$A:$A,'[1]00.1 Focus List - Terceros'!$E:$E,,),FALSE)</f>
        <v>Fully Hedged</v>
      </c>
      <c r="F49" s="20">
        <f ca="1">IFERROR(_xlfn.XLOOKUP($E49,'[1]00.1 Focus List - Terceros'!$A:$A,'[1]00.1 Focus List - Terceros'!$F:$F,,),FALSE)</f>
        <v>0</v>
      </c>
      <c r="G49" s="20">
        <f ca="1">IFERROR(_xlfn.XLOOKUP($E49,'[1]00.1 Focus List - Terceros'!$A:$A,'[1]00.1 Focus List - Terceros'!$H:$H,,),FALSE)</f>
        <v>1.0679609999999999</v>
      </c>
      <c r="H49" s="20">
        <f ca="1">IFERROR(_xlfn.XLOOKUP($E49,'[1]00.1 Focus List - Terceros'!$A:$A,'[1]00.1 Focus List - Terceros'!$J:$J,,),FALSE)</f>
        <v>2.4606300000000001</v>
      </c>
      <c r="I49" s="20">
        <f ca="1">IFERROR(_xlfn.XLOOKUP($E49,'[1]00.1 Focus List - Terceros'!$A:$A,'[1]00.1 Focus List - Terceros'!$L:$L,,),FALSE)</f>
        <v>3.1714570000000002</v>
      </c>
      <c r="J49" s="20">
        <f ca="1">IFERROR(_xlfn.XLOOKUP($E49,'[1]00.1 Focus List - Terceros'!$A:$A,'[1]00.1 Focus List - Terceros'!$N:$N,,),FALSE)</f>
        <v>5.3643720000000004</v>
      </c>
      <c r="K49" s="20">
        <f ca="1">IFERROR(_xlfn.XLOOKUP($E49,'[1]00.1 Focus List - Terceros'!$A:$A,'[1]00.1 Focus List - Terceros'!$O:$O,,),FALSE)</f>
        <v>2.7596970000000001</v>
      </c>
      <c r="L49" s="20">
        <f ca="1">IFERROR(_xlfn.XLOOKUP($E49,'[1]00.1 Focus List - Terceros'!$A:$A,'[1]00.1 Focus List - Terceros'!$P:$P,,),FALSE)</f>
        <v>-2.0467840000000002</v>
      </c>
      <c r="M49" s="20">
        <f ca="1">IFERROR(_xlfn.XLOOKUP($E49,'[1]00.1 Focus List - Terceros'!$A:$A,'[1]00.1 Focus List - Terceros'!$V:$V,,),FALSE)</f>
        <v>2.7494740000000002</v>
      </c>
      <c r="N49" s="20">
        <f ca="1">IFERROR(_xlfn.XLOOKUP($E49,'[1]00.1 Focus List - Terceros'!$A:$A,'[1]00.1 Focus List - Terceros'!$R:$R,,),FALSE)</f>
        <v>2.6650480000000001</v>
      </c>
      <c r="O49" s="20">
        <f ca="1">IFERROR(_xlfn.XLOOKUP($E49,'[1]00.1 Focus List - Terceros'!$A:$A,'[1]00.1 Focus List - Terceros'!$T:$T,,),FALSE)</f>
        <v>0.84736100000000003</v>
      </c>
    </row>
    <row r="50" spans="1:15" x14ac:dyDescent="0.25">
      <c r="A50" s="15" t="s">
        <v>74</v>
      </c>
      <c r="B50" s="3" t="s">
        <v>76</v>
      </c>
      <c r="C50" s="21">
        <f ca="1">IFERROR(_xlfn.XLOOKUP($E50,'[1]00.1 Focus List - Terceros'!$A:$A,'[1]00.1 Focus List - Terceros'!$C:$C,,),FALSE)</f>
        <v>2226517475</v>
      </c>
      <c r="D50" s="2" t="str">
        <f ca="1">IFERROR(_xlfn.XLOOKUP($E50,'[1]00.1 Focus List - Terceros'!$A:$A,'[1]00.1 Focus List - Terceros'!$D:$D,,),FALSE)</f>
        <v>Euro</v>
      </c>
      <c r="E50" s="2">
        <f ca="1">IFERROR(_xlfn.XLOOKUP($E50,'[1]00.1 Focus List - Terceros'!$A:$A,'[1]00.1 Focus List - Terceros'!$E:$E,,),FALSE)</f>
        <v>0</v>
      </c>
      <c r="F50" s="22">
        <f ca="1">IFERROR(_xlfn.XLOOKUP($E50,'[1]00.1 Focus List - Terceros'!$A:$A,'[1]00.1 Focus List - Terceros'!$F:$F,,),FALSE)</f>
        <v>0.41541899999999998</v>
      </c>
      <c r="G50" s="22">
        <f ca="1">IFERROR(_xlfn.XLOOKUP($E50,'[1]00.1 Focus List - Terceros'!$A:$A,'[1]00.1 Focus List - Terceros'!$H:$H,,),FALSE)</f>
        <v>0.71690100000000001</v>
      </c>
      <c r="H50" s="22">
        <f ca="1">IFERROR(_xlfn.XLOOKUP($E50,'[1]00.1 Focus List - Terceros'!$A:$A,'[1]00.1 Focus List - Terceros'!$J:$J,,),FALSE)</f>
        <v>1.3805959999999999</v>
      </c>
      <c r="I50" s="22">
        <f ca="1">IFERROR(_xlfn.XLOOKUP($E50,'[1]00.1 Focus List - Terceros'!$A:$A,'[1]00.1 Focus List - Terceros'!$L:$L,,),FALSE)</f>
        <v>4.0480229999999997</v>
      </c>
      <c r="J50" s="22">
        <f ca="1">IFERROR(_xlfn.XLOOKUP($E50,'[1]00.1 Focus List - Terceros'!$A:$A,'[1]00.1 Focus List - Terceros'!$N:$N,,),FALSE)</f>
        <v>5.9663320000000004</v>
      </c>
      <c r="K50" s="22">
        <f ca="1">IFERROR(_xlfn.XLOOKUP($E50,'[1]00.1 Focus List - Terceros'!$A:$A,'[1]00.1 Focus List - Terceros'!$O:$O,,),FALSE)</f>
        <v>2.033007</v>
      </c>
      <c r="L50" s="22">
        <f ca="1">IFERROR(_xlfn.XLOOKUP($E50,'[1]00.1 Focus List - Terceros'!$A:$A,'[1]00.1 Focus List - Terceros'!$P:$P,,),FALSE)</f>
        <v>-1.1088990000000001</v>
      </c>
      <c r="M50" s="22">
        <f ca="1">IFERROR(_xlfn.XLOOKUP($E50,'[1]00.1 Focus List - Terceros'!$A:$A,'[1]00.1 Focus List - Terceros'!$V:$V,,),FALSE)</f>
        <v>5.4206300000000001</v>
      </c>
      <c r="N50" s="22">
        <f ca="1">IFERROR(_xlfn.XLOOKUP($E50,'[1]00.1 Focus List - Terceros'!$A:$A,'[1]00.1 Focus List - Terceros'!$R:$R,,),FALSE)</f>
        <v>6.4512999999999998</v>
      </c>
      <c r="O50" s="22">
        <f ca="1">IFERROR(_xlfn.XLOOKUP($E50,'[1]00.1 Focus List - Terceros'!$A:$A,'[1]00.1 Focus List - Terceros'!$T:$T,,),FALSE)</f>
        <v>2.2567680000000001</v>
      </c>
    </row>
    <row r="51" spans="1:15" x14ac:dyDescent="0.25">
      <c r="A51" s="9" t="s">
        <v>74</v>
      </c>
      <c r="B51" s="10" t="s">
        <v>77</v>
      </c>
      <c r="C51" s="11">
        <f ca="1">IFERROR(_xlfn.XLOOKUP($E51,'[1]00.1 Focus List - Terceros'!$A:$A,'[1]00.1 Focus List - Terceros'!$C:$C,,),FALSE)</f>
        <v>668206802</v>
      </c>
      <c r="D51" s="13" t="str">
        <f ca="1">IFERROR(_xlfn.XLOOKUP($E51,'[1]00.1 Focus List - Terceros'!$A:$A,'[1]00.1 Focus List - Terceros'!$D:$D,,),FALSE)</f>
        <v>Euro</v>
      </c>
      <c r="E51" s="13" t="str">
        <f ca="1">IFERROR(_xlfn.XLOOKUP($E51,'[1]00.1 Focus List - Terceros'!$A:$A,'[1]00.1 Focus List - Terceros'!$E:$E,,),FALSE)</f>
        <v>Fully Hedged</v>
      </c>
      <c r="F51" s="20">
        <f ca="1">IFERROR(_xlfn.XLOOKUP($E51,'[1]00.1 Focus List - Terceros'!$A:$A,'[1]00.1 Focus List - Terceros'!$F:$F,,),FALSE)</f>
        <v>-0.354296</v>
      </c>
      <c r="G51" s="20">
        <f ca="1">IFERROR(_xlfn.XLOOKUP($E51,'[1]00.1 Focus List - Terceros'!$A:$A,'[1]00.1 Focus List - Terceros'!$H:$H,,),FALSE)</f>
        <v>0.98743300000000001</v>
      </c>
      <c r="H51" s="20">
        <f ca="1">IFERROR(_xlfn.XLOOKUP($E51,'[1]00.1 Focus List - Terceros'!$A:$A,'[1]00.1 Focus List - Terceros'!$J:$J,,),FALSE)</f>
        <v>2.645985</v>
      </c>
      <c r="I51" s="20">
        <f ca="1">IFERROR(_xlfn.XLOOKUP($E51,'[1]00.1 Focus List - Terceros'!$A:$A,'[1]00.1 Focus List - Terceros'!$L:$L,,),FALSE)</f>
        <v>2.0871140000000001</v>
      </c>
      <c r="J51" s="20">
        <f ca="1">IFERROR(_xlfn.XLOOKUP($E51,'[1]00.1 Focus List - Terceros'!$A:$A,'[1]00.1 Focus List - Terceros'!$N:$N,,),FALSE)</f>
        <v>3.7822879999999999</v>
      </c>
      <c r="K51" s="20">
        <f ca="1">IFERROR(_xlfn.XLOOKUP($E51,'[1]00.1 Focus List - Terceros'!$A:$A,'[1]00.1 Focus List - Terceros'!$O:$O,,),FALSE)</f>
        <v>2.77711</v>
      </c>
      <c r="L51" s="20">
        <f ca="1">IFERROR(_xlfn.XLOOKUP($E51,'[1]00.1 Focus List - Terceros'!$A:$A,'[1]00.1 Focus List - Terceros'!$P:$P,,),FALSE)</f>
        <v>-2.7604630000000001</v>
      </c>
      <c r="M51" s="20">
        <f ca="1">IFERROR(_xlfn.XLOOKUP($E51,'[1]00.1 Focus List - Terceros'!$A:$A,'[1]00.1 Focus List - Terceros'!$V:$V,,),FALSE)</f>
        <v>2.1315930000000001</v>
      </c>
      <c r="N51" s="20">
        <f ca="1">IFERROR(_xlfn.XLOOKUP($E51,'[1]00.1 Focus List - Terceros'!$A:$A,'[1]00.1 Focus List - Terceros'!$R:$R,,),FALSE)</f>
        <v>2.9504869999999999</v>
      </c>
      <c r="O51" s="20">
        <f ca="1">IFERROR(_xlfn.XLOOKUP($E51,'[1]00.1 Focus List - Terceros'!$A:$A,'[1]00.1 Focus List - Terceros'!$T:$T,,),FALSE)</f>
        <v>-5.3254999999999997E-2</v>
      </c>
    </row>
    <row r="52" spans="1:15" x14ac:dyDescent="0.25">
      <c r="A52" s="15" t="s">
        <v>74</v>
      </c>
      <c r="B52" s="3" t="s">
        <v>78</v>
      </c>
      <c r="C52" s="21">
        <f ca="1">IFERROR(_xlfn.XLOOKUP($E52,'[1]00.1 Focus List - Terceros'!$A:$A,'[1]00.1 Focus List - Terceros'!$C:$C,,),FALSE)</f>
        <v>548404694</v>
      </c>
      <c r="D52" s="2" t="str">
        <f ca="1">IFERROR(_xlfn.XLOOKUP($E52,'[1]00.1 Focus List - Terceros'!$A:$A,'[1]00.1 Focus List - Terceros'!$D:$D,,),FALSE)</f>
        <v>Euro</v>
      </c>
      <c r="E52" s="2" t="str">
        <f ca="1">IFERROR(_xlfn.XLOOKUP($E52,'[1]00.1 Focus List - Terceros'!$A:$A,'[1]00.1 Focus List - Terceros'!$E:$E,,),FALSE)</f>
        <v>Fully Hedged</v>
      </c>
      <c r="F52" s="22">
        <f ca="1">IFERROR(_xlfn.XLOOKUP($E52,'[1]00.1 Focus List - Terceros'!$A:$A,'[1]00.1 Focus List - Terceros'!$F:$F,,),FALSE)</f>
        <v>-0.30769200000000002</v>
      </c>
      <c r="G52" s="22">
        <f ca="1">IFERROR(_xlfn.XLOOKUP($E52,'[1]00.1 Focus List - Terceros'!$A:$A,'[1]00.1 Focus List - Terceros'!$H:$H,,),FALSE)</f>
        <v>0.72538899999999995</v>
      </c>
      <c r="H52" s="22">
        <f ca="1">IFERROR(_xlfn.XLOOKUP($E52,'[1]00.1 Focus List - Terceros'!$A:$A,'[1]00.1 Focus List - Terceros'!$J:$J,,),FALSE)</f>
        <v>0.93457900000000005</v>
      </c>
      <c r="I52" s="22">
        <f ca="1">IFERROR(_xlfn.XLOOKUP($E52,'[1]00.1 Focus List - Terceros'!$A:$A,'[1]00.1 Focus List - Terceros'!$L:$L,,),FALSE)</f>
        <v>1.25</v>
      </c>
      <c r="J52" s="22">
        <f ca="1">IFERROR(_xlfn.XLOOKUP($E52,'[1]00.1 Focus List - Terceros'!$A:$A,'[1]00.1 Focus List - Terceros'!$N:$N,,),FALSE)</f>
        <v>2.8571430000000002</v>
      </c>
      <c r="K52" s="22">
        <f ca="1">IFERROR(_xlfn.XLOOKUP($E52,'[1]00.1 Focus List - Terceros'!$A:$A,'[1]00.1 Focus List - Terceros'!$O:$O,,),FALSE)</f>
        <v>3.789917</v>
      </c>
      <c r="L52" s="22">
        <f ca="1">IFERROR(_xlfn.XLOOKUP($E52,'[1]00.1 Focus List - Terceros'!$A:$A,'[1]00.1 Focus List - Terceros'!$P:$P,,),FALSE)</f>
        <v>-3.756345</v>
      </c>
      <c r="M52" s="22">
        <f ca="1">IFERROR(_xlfn.XLOOKUP($E52,'[1]00.1 Focus List - Terceros'!$A:$A,'[1]00.1 Focus List - Terceros'!$V:$V,,),FALSE)</f>
        <v>0.52356000000000003</v>
      </c>
      <c r="N52" s="22">
        <f ca="1">IFERROR(_xlfn.XLOOKUP($E52,'[1]00.1 Focus List - Terceros'!$A:$A,'[1]00.1 Focus List - Terceros'!$R:$R,,),FALSE)</f>
        <v>1.7755300000000001</v>
      </c>
      <c r="O52" s="22">
        <f ca="1">IFERROR(_xlfn.XLOOKUP($E52,'[1]00.1 Focus List - Terceros'!$A:$A,'[1]00.1 Focus List - Terceros'!$T:$T,,),FALSE)</f>
        <v>-1.607008</v>
      </c>
    </row>
    <row r="53" spans="1:15" x14ac:dyDescent="0.25">
      <c r="A53" s="9" t="s">
        <v>74</v>
      </c>
      <c r="B53" s="10" t="s">
        <v>79</v>
      </c>
      <c r="C53" s="11">
        <f ca="1">IFERROR(_xlfn.XLOOKUP($E53,'[1]00.1 Focus List - Terceros'!$A:$A,'[1]00.1 Focus List - Terceros'!$C:$C,,),FALSE)</f>
        <v>4052696515</v>
      </c>
      <c r="D53" s="13" t="str">
        <f ca="1">IFERROR(_xlfn.XLOOKUP($E53,'[1]00.1 Focus List - Terceros'!$A:$A,'[1]00.1 Focus List - Terceros'!$D:$D,,),FALSE)</f>
        <v>Euro</v>
      </c>
      <c r="E53" s="13" t="str">
        <f ca="1">IFERROR(_xlfn.XLOOKUP($E53,'[1]00.1 Focus List - Terceros'!$A:$A,'[1]00.1 Focus List - Terceros'!$E:$E,,),FALSE)</f>
        <v>Fully Hedged</v>
      </c>
      <c r="F53" s="20">
        <f ca="1">IFERROR(_xlfn.XLOOKUP($E53,'[1]00.1 Focus List - Terceros'!$A:$A,'[1]00.1 Focus List - Terceros'!$F:$F,,),FALSE)</f>
        <v>-9.3838000000000005E-2</v>
      </c>
      <c r="G53" s="20">
        <f ca="1">IFERROR(_xlfn.XLOOKUP($E53,'[1]00.1 Focus List - Terceros'!$A:$A,'[1]00.1 Focus List - Terceros'!$H:$H,,),FALSE)</f>
        <v>0.94816699999999998</v>
      </c>
      <c r="H53" s="20">
        <f ca="1">IFERROR(_xlfn.XLOOKUP($E53,'[1]00.1 Focus List - Terceros'!$A:$A,'[1]00.1 Focus List - Terceros'!$J:$J,,),FALSE)</f>
        <v>1.4934860000000001</v>
      </c>
      <c r="I53" s="20">
        <f ca="1">IFERROR(_xlfn.XLOOKUP($E53,'[1]00.1 Focus List - Terceros'!$A:$A,'[1]00.1 Focus List - Terceros'!$L:$L,,),FALSE)</f>
        <v>2.5361159999999998</v>
      </c>
      <c r="J53" s="20">
        <f ca="1">IFERROR(_xlfn.XLOOKUP($E53,'[1]00.1 Focus List - Terceros'!$A:$A,'[1]00.1 Focus List - Terceros'!$N:$N,,),FALSE)</f>
        <v>4.3449850000000003</v>
      </c>
      <c r="K53" s="20">
        <f ca="1">IFERROR(_xlfn.XLOOKUP($E53,'[1]00.1 Focus List - Terceros'!$A:$A,'[1]00.1 Focus List - Terceros'!$O:$O,,),FALSE)</f>
        <v>2.145111</v>
      </c>
      <c r="L53" s="20">
        <f ca="1">IFERROR(_xlfn.XLOOKUP($E53,'[1]00.1 Focus List - Terceros'!$A:$A,'[1]00.1 Focus List - Terceros'!$P:$P,,),FALSE)</f>
        <v>-1.734469</v>
      </c>
      <c r="M53" s="20">
        <f ca="1">IFERROR(_xlfn.XLOOKUP($E53,'[1]00.1 Focus List - Terceros'!$A:$A,'[1]00.1 Focus List - Terceros'!$V:$V,,),FALSE)</f>
        <v>2.805291</v>
      </c>
      <c r="N53" s="20">
        <f ca="1">IFERROR(_xlfn.XLOOKUP($E53,'[1]00.1 Focus List - Terceros'!$A:$A,'[1]00.1 Focus List - Terceros'!$R:$R,,),FALSE)</f>
        <v>3.06942</v>
      </c>
      <c r="O53" s="20">
        <f ca="1">IFERROR(_xlfn.XLOOKUP($E53,'[1]00.1 Focus List - Terceros'!$A:$A,'[1]00.1 Focus List - Terceros'!$T:$T,,),FALSE)</f>
        <v>0.48287400000000003</v>
      </c>
    </row>
    <row r="54" spans="1:15" x14ac:dyDescent="0.25">
      <c r="A54" s="15" t="s">
        <v>74</v>
      </c>
      <c r="B54" s="3" t="s">
        <v>80</v>
      </c>
      <c r="C54" s="21">
        <f ca="1">IFERROR(_xlfn.XLOOKUP($E54,'[1]00.1 Focus List - Terceros'!$A:$A,'[1]00.1 Focus List - Terceros'!$C:$C,,),FALSE)</f>
        <v>7962895905</v>
      </c>
      <c r="D54" s="2" t="str">
        <f ca="1">IFERROR(_xlfn.XLOOKUP($E54,'[1]00.1 Focus List - Terceros'!$A:$A,'[1]00.1 Focus List - Terceros'!$D:$D,,),FALSE)</f>
        <v>Euro</v>
      </c>
      <c r="E54" s="2" t="str">
        <f ca="1">IFERROR(_xlfn.XLOOKUP($E54,'[1]00.1 Focus List - Terceros'!$A:$A,'[1]00.1 Focus List - Terceros'!$E:$E,,),FALSE)</f>
        <v>Fully Hedged</v>
      </c>
      <c r="F54" s="22">
        <f ca="1">IFERROR(_xlfn.XLOOKUP($E54,'[1]00.1 Focus List - Terceros'!$A:$A,'[1]00.1 Focus List - Terceros'!$F:$F,,),FALSE)</f>
        <v>0.12873299999999999</v>
      </c>
      <c r="G54" s="22">
        <f ca="1">IFERROR(_xlfn.XLOOKUP($E54,'[1]00.1 Focus List - Terceros'!$A:$A,'[1]00.1 Focus List - Terceros'!$H:$H,,),FALSE)</f>
        <v>0.53641799999999995</v>
      </c>
      <c r="H54" s="22">
        <f ca="1">IFERROR(_xlfn.XLOOKUP($E54,'[1]00.1 Focus List - Terceros'!$A:$A,'[1]00.1 Focus List - Terceros'!$J:$J,,),FALSE)</f>
        <v>2.1069900000000001</v>
      </c>
      <c r="I54" s="22">
        <f ca="1">IFERROR(_xlfn.XLOOKUP($E54,'[1]00.1 Focus List - Terceros'!$A:$A,'[1]00.1 Focus List - Terceros'!$L:$L,,),FALSE)</f>
        <v>2.1069900000000001</v>
      </c>
      <c r="J54" s="22">
        <f ca="1">IFERROR(_xlfn.XLOOKUP($E54,'[1]00.1 Focus List - Terceros'!$A:$A,'[1]00.1 Focus List - Terceros'!$N:$N,,),FALSE)</f>
        <v>4.5640919999999996</v>
      </c>
      <c r="K54" s="22">
        <f ca="1">IFERROR(_xlfn.XLOOKUP($E54,'[1]00.1 Focus List - Terceros'!$A:$A,'[1]00.1 Focus List - Terceros'!$O:$O,,),FALSE)</f>
        <v>1.177119</v>
      </c>
      <c r="L54" s="22">
        <f ca="1">IFERROR(_xlfn.XLOOKUP($E54,'[1]00.1 Focus List - Terceros'!$A:$A,'[1]00.1 Focus List - Terceros'!$P:$P,,),FALSE)</f>
        <v>-1.247563</v>
      </c>
      <c r="M54" s="22">
        <f ca="1">IFERROR(_xlfn.XLOOKUP($E54,'[1]00.1 Focus List - Terceros'!$A:$A,'[1]00.1 Focus List - Terceros'!$V:$V,,),FALSE)</f>
        <v>4.2993079999999999</v>
      </c>
      <c r="N54" s="22">
        <f ca="1">IFERROR(_xlfn.XLOOKUP($E54,'[1]00.1 Focus List - Terceros'!$A:$A,'[1]00.1 Focus List - Terceros'!$R:$R,,),FALSE)</f>
        <v>3.7551830000000002</v>
      </c>
      <c r="O54" s="22">
        <f ca="1">IFERROR(_xlfn.XLOOKUP($E54,'[1]00.1 Focus List - Terceros'!$A:$A,'[1]00.1 Focus List - Terceros'!$T:$T,,),FALSE)</f>
        <v>1.7609349999999999</v>
      </c>
    </row>
    <row r="55" spans="1:15" x14ac:dyDescent="0.25">
      <c r="A55" s="9" t="s">
        <v>74</v>
      </c>
      <c r="B55" s="29" t="s">
        <v>81</v>
      </c>
      <c r="C55" s="30">
        <f ca="1">IFERROR(_xlfn.XLOOKUP($E55,'[1]00.1 Focus List - Terceros'!$A:$A,'[1]00.1 Focus List - Terceros'!$C:$C,,),FALSE)</f>
        <v>84357880982</v>
      </c>
      <c r="D55" s="31" t="str">
        <f ca="1">IFERROR(_xlfn.XLOOKUP($E55,'[1]00.1 Focus List - Terceros'!$A:$A,'[1]00.1 Focus List - Terceros'!$D:$D,,),FALSE)</f>
        <v>Euro</v>
      </c>
      <c r="E55" s="31" t="str">
        <f ca="1">IFERROR(_xlfn.XLOOKUP($E55,'[1]00.1 Focus List - Terceros'!$A:$A,'[1]00.1 Focus List - Terceros'!$E:$E,,),FALSE)</f>
        <v>Fully Hedged</v>
      </c>
      <c r="F55" s="32">
        <f ca="1">IFERROR(_xlfn.XLOOKUP($E55,'[1]00.1 Focus List - Terceros'!$A:$A,'[1]00.1 Focus List - Terceros'!$F:$F,,),FALSE)</f>
        <v>-0.50107400000000002</v>
      </c>
      <c r="G55" s="32">
        <f ca="1">IFERROR(_xlfn.XLOOKUP($E55,'[1]00.1 Focus List - Terceros'!$A:$A,'[1]00.1 Focus List - Terceros'!$H:$H,,),FALSE)</f>
        <v>1.38585</v>
      </c>
      <c r="H55" s="32">
        <f ca="1">IFERROR(_xlfn.XLOOKUP($E55,'[1]00.1 Focus List - Terceros'!$A:$A,'[1]00.1 Focus List - Terceros'!$J:$J,,),FALSE)</f>
        <v>2.0558000000000001</v>
      </c>
      <c r="I55" s="32">
        <f ca="1">IFERROR(_xlfn.XLOOKUP($E55,'[1]00.1 Focus List - Terceros'!$A:$A,'[1]00.1 Focus List - Terceros'!$L:$L,,),FALSE)</f>
        <v>3.4226190000000001</v>
      </c>
      <c r="J55" s="32">
        <f ca="1">IFERROR(_xlfn.XLOOKUP($E55,'[1]00.1 Focus List - Terceros'!$A:$A,'[1]00.1 Focus List - Terceros'!$N:$N,,),FALSE)</f>
        <v>4.9848939999999997</v>
      </c>
      <c r="K55" s="32">
        <f ca="1">IFERROR(_xlfn.XLOOKUP($E55,'[1]00.1 Focus List - Terceros'!$A:$A,'[1]00.1 Focus List - Terceros'!$O:$O,,),FALSE)</f>
        <v>3.564127</v>
      </c>
      <c r="L55" s="32">
        <f ca="1">IFERROR(_xlfn.XLOOKUP($E55,'[1]00.1 Focus List - Terceros'!$A:$A,'[1]00.1 Focus List - Terceros'!$P:$P,,),FALSE)</f>
        <v>-2.7456649999999998</v>
      </c>
      <c r="M55" s="32">
        <f ca="1">IFERROR(_xlfn.XLOOKUP($E55,'[1]00.1 Focus List - Terceros'!$A:$A,'[1]00.1 Focus List - Terceros'!$V:$V,,),FALSE)</f>
        <v>2.8308990000000001</v>
      </c>
      <c r="N55" s="32">
        <f ca="1">IFERROR(_xlfn.XLOOKUP($E55,'[1]00.1 Focus List - Terceros'!$A:$A,'[1]00.1 Focus List - Terceros'!$R:$R,,),FALSE)</f>
        <v>4.103192</v>
      </c>
      <c r="O55" s="32">
        <f ca="1">IFERROR(_xlfn.XLOOKUP($E55,'[1]00.1 Focus List - Terceros'!$A:$A,'[1]00.1 Focus List - Terceros'!$T:$T,,),FALSE)</f>
        <v>1.441802</v>
      </c>
    </row>
    <row r="56" spans="1:15" x14ac:dyDescent="0.25">
      <c r="A56" s="9" t="s">
        <v>74</v>
      </c>
      <c r="B56" s="23" t="s">
        <v>82</v>
      </c>
      <c r="C56" s="23">
        <f ca="1">IFERROR(_xlfn.XLOOKUP($E56,'[1]00.1 Focus List - Terceros'!$A:$A,'[1]00.1 Focus List - Terceros'!$C:$C,,),FALSE)</f>
        <v>0</v>
      </c>
      <c r="D56" s="24" t="str">
        <f ca="1">IFERROR(_xlfn.XLOOKUP($E56,'[1]00.1 Focus List - Terceros'!$A:$A,'[1]00.1 Focus List - Terceros'!$D:$D,,),FALSE)</f>
        <v>Euro</v>
      </c>
      <c r="E56" s="25">
        <f ca="1">IFERROR(_xlfn.XLOOKUP($E56,'[1]00.1 Focus List - Terceros'!$A:$A,'[1]00.1 Focus List - Terceros'!$E:$E,,),FALSE)</f>
        <v>0</v>
      </c>
      <c r="F56" s="26">
        <f ca="1">IFERROR(_xlfn.XLOOKUP($E56,'[1]00.1 Focus List - Terceros'!$A:$A,'[1]00.1 Focus List - Terceros'!$F:$F,,),FALSE)</f>
        <v>-0.11755400000000001</v>
      </c>
      <c r="G56" s="27">
        <f ca="1">IFERROR(_xlfn.XLOOKUP($E56,'[1]00.1 Focus List - Terceros'!$A:$A,'[1]00.1 Focus List - Terceros'!$H:$H,,),FALSE)</f>
        <v>0.49766700000000003</v>
      </c>
      <c r="H56" s="27">
        <f ca="1">IFERROR(_xlfn.XLOOKUP($E56,'[1]00.1 Focus List - Terceros'!$A:$A,'[1]00.1 Focus List - Terceros'!$J:$J,,),FALSE)</f>
        <v>0.96965999999999997</v>
      </c>
      <c r="I56" s="27">
        <f ca="1">IFERROR(_xlfn.XLOOKUP($E56,'[1]00.1 Focus List - Terceros'!$A:$A,'[1]00.1 Focus List - Terceros'!$L:$L,,),FALSE)</f>
        <v>1.539625</v>
      </c>
      <c r="J56" s="27">
        <f ca="1">IFERROR(_xlfn.XLOOKUP($E56,'[1]00.1 Focus List - Terceros'!$A:$A,'[1]00.1 Focus List - Terceros'!$N:$N,,),FALSE)</f>
        <v>3.6317390000000001</v>
      </c>
      <c r="K56" s="27">
        <f ca="1">IFERROR(_xlfn.XLOOKUP($E56,'[1]00.1 Focus List - Terceros'!$A:$A,'[1]00.1 Focus List - Terceros'!$O:$O,,),FALSE)</f>
        <v>2.4203839999999999</v>
      </c>
      <c r="L56" s="27">
        <f ca="1">IFERROR(_xlfn.XLOOKUP($E56,'[1]00.1 Focus List - Terceros'!$A:$A,'[1]00.1 Focus List - Terceros'!$P:$P,,),FALSE)</f>
        <v>-2.3959229999999998</v>
      </c>
      <c r="M56" s="27">
        <f ca="1">IFERROR(_xlfn.XLOOKUP($E56,'[1]00.1 Focus List - Terceros'!$A:$A,'[1]00.1 Focus List - Terceros'!$V:$V,,),FALSE)</f>
        <v>1.588246</v>
      </c>
      <c r="N56" s="27">
        <f ca="1">IFERROR(_xlfn.XLOOKUP($E56,'[1]00.1 Focus List - Terceros'!$A:$A,'[1]00.1 Focus List - Terceros'!$R:$R,,),FALSE)</f>
        <v>1.1691130000000001</v>
      </c>
      <c r="O56" s="27">
        <f ca="1">IFERROR(_xlfn.XLOOKUP($E56,'[1]00.1 Focus List - Terceros'!$A:$A,'[1]00.1 Focus List - Terceros'!$T:$T,,),FALSE)</f>
        <v>-1.2856590000000001</v>
      </c>
    </row>
    <row r="57" spans="1:15" x14ac:dyDescent="0.25">
      <c r="A57" s="15" t="s">
        <v>83</v>
      </c>
      <c r="B57" s="3" t="s">
        <v>84</v>
      </c>
      <c r="C57" s="21">
        <f ca="1">IFERROR(_xlfn.XLOOKUP($E57,'[1]00.1 Focus List - Terceros'!$A:$A,'[1]00.1 Focus List - Terceros'!$C:$C,,),FALSE)</f>
        <v>4220366641</v>
      </c>
      <c r="D57" s="2" t="str">
        <f ca="1">IFERROR(_xlfn.XLOOKUP($E57,'[1]00.1 Focus List - Terceros'!$A:$A,'[1]00.1 Focus List - Terceros'!$D:$D,,),FALSE)</f>
        <v>Euro</v>
      </c>
      <c r="E57" s="2" t="str">
        <f ca="1">IFERROR(_xlfn.XLOOKUP($E57,'[1]00.1 Focus List - Terceros'!$A:$A,'[1]00.1 Focus List - Terceros'!$E:$E,,),FALSE)</f>
        <v>Fully Hedged</v>
      </c>
      <c r="F57" s="22">
        <f ca="1">IFERROR(_xlfn.XLOOKUP($E57,'[1]00.1 Focus List - Terceros'!$A:$A,'[1]00.1 Focus List - Terceros'!$F:$F,,),FALSE)</f>
        <v>-0.15983</v>
      </c>
      <c r="G57" s="22">
        <f ca="1">IFERROR(_xlfn.XLOOKUP($E57,'[1]00.1 Focus List - Terceros'!$A:$A,'[1]00.1 Focus List - Terceros'!$H:$H,,),FALSE)</f>
        <v>1.352082</v>
      </c>
      <c r="H57" s="22">
        <f ca="1">IFERROR(_xlfn.XLOOKUP($E57,'[1]00.1 Focus List - Terceros'!$A:$A,'[1]00.1 Focus List - Terceros'!$J:$J,,),FALSE)</f>
        <v>2.4203619999999999</v>
      </c>
      <c r="I57" s="22">
        <f ca="1">IFERROR(_xlfn.XLOOKUP($E57,'[1]00.1 Focus List - Terceros'!$A:$A,'[1]00.1 Focus List - Terceros'!$L:$L,,),FALSE)</f>
        <v>4.2020809999999997</v>
      </c>
      <c r="J57" s="22">
        <f ca="1">IFERROR(_xlfn.XLOOKUP($E57,'[1]00.1 Focus List - Terceros'!$A:$A,'[1]00.1 Focus List - Terceros'!$N:$N,,),FALSE)</f>
        <v>7.9581929999999996</v>
      </c>
      <c r="K57" s="22">
        <f ca="1">IFERROR(_xlfn.XLOOKUP($E57,'[1]00.1 Focus List - Terceros'!$A:$A,'[1]00.1 Focus List - Terceros'!$O:$O,,),FALSE)</f>
        <v>3.0796869999999998</v>
      </c>
      <c r="L57" s="22">
        <f ca="1">IFERROR(_xlfn.XLOOKUP($E57,'[1]00.1 Focus List - Terceros'!$A:$A,'[1]00.1 Focus List - Terceros'!$P:$P,,),FALSE)</f>
        <v>-2.2850079999999999</v>
      </c>
      <c r="M57" s="22">
        <f ca="1">IFERROR(_xlfn.XLOOKUP($E57,'[1]00.1 Focus List - Terceros'!$A:$A,'[1]00.1 Focus List - Terceros'!$V:$V,,),FALSE)</f>
        <v>10.682282000000001</v>
      </c>
      <c r="N57" s="22">
        <f ca="1">IFERROR(_xlfn.XLOOKUP($E57,'[1]00.1 Focus List - Terceros'!$A:$A,'[1]00.1 Focus List - Terceros'!$R:$R,,),FALSE)</f>
        <v>0</v>
      </c>
      <c r="O57" s="22">
        <f ca="1">IFERROR(_xlfn.XLOOKUP($E57,'[1]00.1 Focus List - Terceros'!$A:$A,'[1]00.1 Focus List - Terceros'!$T:$T,,),FALSE)</f>
        <v>0</v>
      </c>
    </row>
    <row r="58" spans="1:15" x14ac:dyDescent="0.25">
      <c r="A58" s="9" t="s">
        <v>85</v>
      </c>
      <c r="B58" s="10" t="s">
        <v>86</v>
      </c>
      <c r="C58" s="11">
        <f ca="1">IFERROR(_xlfn.XLOOKUP($E58,'[1]00.1 Focus List - Terceros'!$A:$A,'[1]00.1 Focus List - Terceros'!$C:$C,,),FALSE)</f>
        <v>1379281597</v>
      </c>
      <c r="D58" s="13" t="str">
        <f ca="1">IFERROR(_xlfn.XLOOKUP($E58,'[1]00.1 Focus List - Terceros'!$A:$A,'[1]00.1 Focus List - Terceros'!$D:$D,,),FALSE)</f>
        <v>Euro</v>
      </c>
      <c r="E58" s="13" t="str">
        <f ca="1">IFERROR(_xlfn.XLOOKUP($E58,'[1]00.1 Focus List - Terceros'!$A:$A,'[1]00.1 Focus List - Terceros'!$E:$E,,),FALSE)</f>
        <v>Fully Hedged</v>
      </c>
      <c r="F58" s="20">
        <f ca="1">IFERROR(_xlfn.XLOOKUP($E58,'[1]00.1 Focus List - Terceros'!$A:$A,'[1]00.1 Focus List - Terceros'!$F:$F,,),FALSE)</f>
        <v>8.4278000000000006E-2</v>
      </c>
      <c r="G58" s="20">
        <f ca="1">IFERROR(_xlfn.XLOOKUP($E58,'[1]00.1 Focus List - Terceros'!$A:$A,'[1]00.1 Focus List - Terceros'!$H:$H,,),FALSE)</f>
        <v>0.47001300000000001</v>
      </c>
      <c r="H58" s="20">
        <f ca="1">IFERROR(_xlfn.XLOOKUP($E58,'[1]00.1 Focus List - Terceros'!$A:$A,'[1]00.1 Focus List - Terceros'!$J:$J,,),FALSE)</f>
        <v>1.2984549999999999</v>
      </c>
      <c r="I58" s="20">
        <f ca="1">IFERROR(_xlfn.XLOOKUP($E58,'[1]00.1 Focus List - Terceros'!$A:$A,'[1]00.1 Focus List - Terceros'!$L:$L,,),FALSE)</f>
        <v>1.9263779999999999</v>
      </c>
      <c r="J58" s="20">
        <f ca="1">IFERROR(_xlfn.XLOOKUP($E58,'[1]00.1 Focus List - Terceros'!$A:$A,'[1]00.1 Focus List - Terceros'!$N:$N,,),FALSE)</f>
        <v>4.2223309999999996</v>
      </c>
      <c r="K58" s="20">
        <f ca="1">IFERROR(_xlfn.XLOOKUP($E58,'[1]00.1 Focus List - Terceros'!$A:$A,'[1]00.1 Focus List - Terceros'!$O:$O,,),FALSE)</f>
        <v>0.85426199999999997</v>
      </c>
      <c r="L58" s="20">
        <f ca="1">IFERROR(_xlfn.XLOOKUP($E58,'[1]00.1 Focus List - Terceros'!$A:$A,'[1]00.1 Focus List - Terceros'!$P:$P,,),FALSE)</f>
        <v>-0.50089799999999995</v>
      </c>
      <c r="M58" s="20">
        <f ca="1">IFERROR(_xlfn.XLOOKUP($E58,'[1]00.1 Focus List - Terceros'!$A:$A,'[1]00.1 Focus List - Terceros'!$V:$V,,),FALSE)</f>
        <v>4.2656869999999998</v>
      </c>
      <c r="N58" s="20">
        <f ca="1">IFERROR(_xlfn.XLOOKUP($E58,'[1]00.1 Focus List - Terceros'!$A:$A,'[1]00.1 Focus List - Terceros'!$R:$R,,),FALSE)</f>
        <v>3.8013669999999999</v>
      </c>
      <c r="O58" s="20">
        <f ca="1">IFERROR(_xlfn.XLOOKUP($E58,'[1]00.1 Focus List - Terceros'!$A:$A,'[1]00.1 Focus List - Terceros'!$T:$T,,),FALSE)</f>
        <v>1.642509</v>
      </c>
    </row>
    <row r="59" spans="1:15" x14ac:dyDescent="0.25">
      <c r="A59" s="15" t="s">
        <v>83</v>
      </c>
      <c r="B59" s="3" t="s">
        <v>87</v>
      </c>
      <c r="C59" s="21">
        <f ca="1">IFERROR(_xlfn.XLOOKUP($E59,'[1]00.1 Focus List - Terceros'!$A:$A,'[1]00.1 Focus List - Terceros'!$C:$C,,),FALSE)</f>
        <v>7093510959</v>
      </c>
      <c r="D59" s="2" t="str">
        <f ca="1">IFERROR(_xlfn.XLOOKUP($E59,'[1]00.1 Focus List - Terceros'!$A:$A,'[1]00.1 Focus List - Terceros'!$D:$D,,),FALSE)</f>
        <v>Euro</v>
      </c>
      <c r="E59" s="2" t="str">
        <f ca="1">IFERROR(_xlfn.XLOOKUP($E59,'[1]00.1 Focus List - Terceros'!$A:$A,'[1]00.1 Focus List - Terceros'!$E:$E,,),FALSE)</f>
        <v>Fully Hedged</v>
      </c>
      <c r="F59" s="22">
        <f ca="1">IFERROR(_xlfn.XLOOKUP($E59,'[1]00.1 Focus List - Terceros'!$A:$A,'[1]00.1 Focus List - Terceros'!$F:$F,,),FALSE)</f>
        <v>-0.43859599999999999</v>
      </c>
      <c r="G59" s="22">
        <f ca="1">IFERROR(_xlfn.XLOOKUP($E59,'[1]00.1 Focus List - Terceros'!$A:$A,'[1]00.1 Focus List - Terceros'!$H:$H,,),FALSE)</f>
        <v>1.0814250000000001</v>
      </c>
      <c r="H59" s="22">
        <f ca="1">IFERROR(_xlfn.XLOOKUP($E59,'[1]00.1 Focus List - Terceros'!$A:$A,'[1]00.1 Focus List - Terceros'!$J:$J,,),FALSE)</f>
        <v>1.5335460000000001</v>
      </c>
      <c r="I59" s="22">
        <f ca="1">IFERROR(_xlfn.XLOOKUP($E59,'[1]00.1 Focus List - Terceros'!$A:$A,'[1]00.1 Focus List - Terceros'!$L:$L,,),FALSE)</f>
        <v>2.055234</v>
      </c>
      <c r="J59" s="22">
        <f ca="1">IFERROR(_xlfn.XLOOKUP($E59,'[1]00.1 Focus List - Terceros'!$A:$A,'[1]00.1 Focus List - Terceros'!$N:$N,,),FALSE)</f>
        <v>3.5853980000000001</v>
      </c>
      <c r="K59" s="22">
        <f ca="1">IFERROR(_xlfn.XLOOKUP($E59,'[1]00.1 Focus List - Terceros'!$A:$A,'[1]00.1 Focus List - Terceros'!$O:$O,,),FALSE)</f>
        <v>4.0564640000000001</v>
      </c>
      <c r="L59" s="22">
        <f ca="1">IFERROR(_xlfn.XLOOKUP($E59,'[1]00.1 Focus List - Terceros'!$A:$A,'[1]00.1 Focus List - Terceros'!$P:$P,,),FALSE)</f>
        <v>-3.7013799999999999</v>
      </c>
      <c r="M59" s="22">
        <f ca="1">IFERROR(_xlfn.XLOOKUP($E59,'[1]00.1 Focus List - Terceros'!$A:$A,'[1]00.1 Focus List - Terceros'!$V:$V,,),FALSE)</f>
        <v>1.7646900000000001</v>
      </c>
      <c r="N59" s="22">
        <f ca="1">IFERROR(_xlfn.XLOOKUP($E59,'[1]00.1 Focus List - Terceros'!$A:$A,'[1]00.1 Focus List - Terceros'!$R:$R,,),FALSE)</f>
        <v>2.2585150000000001</v>
      </c>
      <c r="O59" s="22">
        <f ca="1">IFERROR(_xlfn.XLOOKUP($E59,'[1]00.1 Focus List - Terceros'!$A:$A,'[1]00.1 Focus List - Terceros'!$T:$T,,),FALSE)</f>
        <v>-1.9902610000000001</v>
      </c>
    </row>
    <row r="60" spans="1:15" x14ac:dyDescent="0.25">
      <c r="A60" s="15" t="s">
        <v>83</v>
      </c>
      <c r="B60" s="23" t="s">
        <v>88</v>
      </c>
      <c r="C60" s="23">
        <f ca="1">IFERROR(_xlfn.XLOOKUP($E60,'[1]00.1 Focus List - Terceros'!$A:$A,'[1]00.1 Focus List - Terceros'!$C:$C,,),FALSE)</f>
        <v>0</v>
      </c>
      <c r="D60" s="24" t="str">
        <f ca="1">IFERROR(_xlfn.XLOOKUP($E60,'[1]00.1 Focus List - Terceros'!$A:$A,'[1]00.1 Focus List - Terceros'!$D:$D,,),FALSE)</f>
        <v>Euro</v>
      </c>
      <c r="E60" s="25">
        <f ca="1">IFERROR(_xlfn.XLOOKUP($E60,'[1]00.1 Focus List - Terceros'!$A:$A,'[1]00.1 Focus List - Terceros'!$E:$E,,),FALSE)</f>
        <v>0</v>
      </c>
      <c r="F60" s="26">
        <f ca="1">IFERROR(_xlfn.XLOOKUP($E60,'[1]00.1 Focus List - Terceros'!$A:$A,'[1]00.1 Focus List - Terceros'!$F:$F,,),FALSE)</f>
        <v>0.344526</v>
      </c>
      <c r="G60" s="27">
        <f ca="1">IFERROR(_xlfn.XLOOKUP($E60,'[1]00.1 Focus List - Terceros'!$A:$A,'[1]00.1 Focus List - Terceros'!$H:$H,,),FALSE)</f>
        <v>0.66972299999999996</v>
      </c>
      <c r="H60" s="27">
        <f ca="1">IFERROR(_xlfn.XLOOKUP($E60,'[1]00.1 Focus List - Terceros'!$A:$A,'[1]00.1 Focus List - Terceros'!$J:$J,,),FALSE)</f>
        <v>2.4220670000000002</v>
      </c>
      <c r="I60" s="27">
        <f ca="1">IFERROR(_xlfn.XLOOKUP($E60,'[1]00.1 Focus List - Terceros'!$A:$A,'[1]00.1 Focus List - Terceros'!$L:$L,,),FALSE)</f>
        <v>1.9618599999999999</v>
      </c>
      <c r="J60" s="27">
        <f ca="1">IFERROR(_xlfn.XLOOKUP($E60,'[1]00.1 Focus List - Terceros'!$A:$A,'[1]00.1 Focus List - Terceros'!$N:$N,,),FALSE)</f>
        <v>5.6421200000000002</v>
      </c>
      <c r="K60" s="27">
        <f ca="1">IFERROR(_xlfn.XLOOKUP($E60,'[1]00.1 Focus List - Terceros'!$A:$A,'[1]00.1 Focus List - Terceros'!$O:$O,,),FALSE)</f>
        <v>2.228091</v>
      </c>
      <c r="L60" s="27">
        <f ca="1">IFERROR(_xlfn.XLOOKUP($E60,'[1]00.1 Focus List - Terceros'!$A:$A,'[1]00.1 Focus List - Terceros'!$P:$P,,),FALSE)</f>
        <v>-1.807326</v>
      </c>
      <c r="M60" s="27">
        <f ca="1">IFERROR(_xlfn.XLOOKUP($E60,'[1]00.1 Focus List - Terceros'!$A:$A,'[1]00.1 Focus List - Terceros'!$V:$V,,),FALSE)</f>
        <v>4.9180260000000002</v>
      </c>
      <c r="N60" s="27">
        <f ca="1">IFERROR(_xlfn.XLOOKUP($E60,'[1]00.1 Focus List - Terceros'!$A:$A,'[1]00.1 Focus List - Terceros'!$R:$R,,),FALSE)</f>
        <v>3.8004829999999998</v>
      </c>
      <c r="O60" s="27">
        <f ca="1">IFERROR(_xlfn.XLOOKUP($E60,'[1]00.1 Focus List - Terceros'!$A:$A,'[1]00.1 Focus List - Terceros'!$T:$T,,),FALSE)</f>
        <v>0.39633299999999999</v>
      </c>
    </row>
    <row r="61" spans="1:15" x14ac:dyDescent="0.25">
      <c r="A61" s="9" t="s">
        <v>89</v>
      </c>
      <c r="B61" s="10" t="s">
        <v>90</v>
      </c>
      <c r="C61" s="11">
        <f ca="1">IFERROR(_xlfn.XLOOKUP($E61,'[1]00.1 Focus List - Terceros'!$A:$A,'[1]00.1 Focus List - Terceros'!$C:$C,,),FALSE)</f>
        <v>2003405625</v>
      </c>
      <c r="D61" s="13" t="str">
        <f ca="1">IFERROR(_xlfn.XLOOKUP($E61,'[1]00.1 Focus List - Terceros'!$A:$A,'[1]00.1 Focus List - Terceros'!$D:$D,,),FALSE)</f>
        <v>Euro</v>
      </c>
      <c r="E61" s="13" t="str">
        <f ca="1">IFERROR(_xlfn.XLOOKUP($E61,'[1]00.1 Focus List - Terceros'!$A:$A,'[1]00.1 Focus List - Terceros'!$E:$E,,),FALSE)</f>
        <v>Fully Hedged</v>
      </c>
      <c r="F61" s="20">
        <f ca="1">IFERROR(_xlfn.XLOOKUP($E61,'[1]00.1 Focus List - Terceros'!$A:$A,'[1]00.1 Focus List - Terceros'!$F:$F,,),FALSE)</f>
        <v>-1.5296000000000001E-2</v>
      </c>
      <c r="G61" s="20">
        <f ca="1">IFERROR(_xlfn.XLOOKUP($E61,'[1]00.1 Focus List - Terceros'!$A:$A,'[1]00.1 Focus List - Terceros'!$H:$H,,),FALSE)</f>
        <v>0.63120600000000004</v>
      </c>
      <c r="H61" s="20">
        <f ca="1">IFERROR(_xlfn.XLOOKUP($E61,'[1]00.1 Focus List - Terceros'!$A:$A,'[1]00.1 Focus List - Terceros'!$J:$J,,),FALSE)</f>
        <v>3.4583729999999999</v>
      </c>
      <c r="I61" s="20">
        <f ca="1">IFERROR(_xlfn.XLOOKUP($E61,'[1]00.1 Focus List - Terceros'!$A:$A,'[1]00.1 Focus List - Terceros'!$L:$L,,),FALSE)</f>
        <v>2.2846410000000001</v>
      </c>
      <c r="J61" s="20">
        <f ca="1">IFERROR(_xlfn.XLOOKUP($E61,'[1]00.1 Focus List - Terceros'!$A:$A,'[1]00.1 Focus List - Terceros'!$N:$N,,),FALSE)</f>
        <v>4.6677340000000003</v>
      </c>
      <c r="K61" s="20">
        <f ca="1">IFERROR(_xlfn.XLOOKUP($E61,'[1]00.1 Focus List - Terceros'!$A:$A,'[1]00.1 Focus List - Terceros'!$O:$O,,),FALSE)</f>
        <v>1.9592020000000001</v>
      </c>
      <c r="L61" s="20">
        <f ca="1">IFERROR(_xlfn.XLOOKUP($E61,'[1]00.1 Focus List - Terceros'!$A:$A,'[1]00.1 Focus List - Terceros'!$P:$P,,),FALSE)</f>
        <v>-2.1829999999999998</v>
      </c>
      <c r="M61" s="20">
        <f ca="1">IFERROR(_xlfn.XLOOKUP($E61,'[1]00.1 Focus List - Terceros'!$A:$A,'[1]00.1 Focus List - Terceros'!$V:$V,,),FALSE)</f>
        <v>3.6661380000000001</v>
      </c>
      <c r="N61" s="20">
        <f ca="1">IFERROR(_xlfn.XLOOKUP($E61,'[1]00.1 Focus List - Terceros'!$A:$A,'[1]00.1 Focus List - Terceros'!$R:$R,,),FALSE)</f>
        <v>4.0583320000000001</v>
      </c>
      <c r="O61" s="20">
        <f ca="1">IFERROR(_xlfn.XLOOKUP($E61,'[1]00.1 Focus List - Terceros'!$A:$A,'[1]00.1 Focus List - Terceros'!$T:$T,,),FALSE)</f>
        <v>1.585996</v>
      </c>
    </row>
    <row r="62" spans="1:15" x14ac:dyDescent="0.25">
      <c r="A62" s="15" t="s">
        <v>91</v>
      </c>
      <c r="B62" s="3" t="s">
        <v>92</v>
      </c>
      <c r="C62" s="21">
        <f ca="1">IFERROR(_xlfn.XLOOKUP($E62,'[1]00.1 Focus List - Terceros'!$A:$A,'[1]00.1 Focus List - Terceros'!$C:$C,,),FALSE)</f>
        <v>2238500754</v>
      </c>
      <c r="D62" s="2" t="str">
        <f ca="1">IFERROR(_xlfn.XLOOKUP($E62,'[1]00.1 Focus List - Terceros'!$A:$A,'[1]00.1 Focus List - Terceros'!$D:$D,,),FALSE)</f>
        <v>Euro</v>
      </c>
      <c r="E62" s="2" t="str">
        <f ca="1">IFERROR(_xlfn.XLOOKUP($E62,'[1]00.1 Focus List - Terceros'!$A:$A,'[1]00.1 Focus List - Terceros'!$E:$E,,),FALSE)</f>
        <v>Fully Hedged</v>
      </c>
      <c r="F62" s="22">
        <f ca="1">IFERROR(_xlfn.XLOOKUP($E62,'[1]00.1 Focus List - Terceros'!$A:$A,'[1]00.1 Focus List - Terceros'!$F:$F,,),FALSE)</f>
        <v>-3.5543999999999999E-2</v>
      </c>
      <c r="G62" s="22">
        <f ca="1">IFERROR(_xlfn.XLOOKUP($E62,'[1]00.1 Focus List - Terceros'!$A:$A,'[1]00.1 Focus List - Terceros'!$H:$H,,),FALSE)</f>
        <v>1.041901</v>
      </c>
      <c r="H62" s="22">
        <f ca="1">IFERROR(_xlfn.XLOOKUP($E62,'[1]00.1 Focus List - Terceros'!$A:$A,'[1]00.1 Focus List - Terceros'!$J:$J,,),FALSE)</f>
        <v>5.9125360000000002</v>
      </c>
      <c r="I62" s="22">
        <f ca="1">IFERROR(_xlfn.XLOOKUP($E62,'[1]00.1 Focus List - Terceros'!$A:$A,'[1]00.1 Focus List - Terceros'!$L:$L,,),FALSE)</f>
        <v>3.0787559999999998</v>
      </c>
      <c r="J62" s="22">
        <f ca="1">IFERROR(_xlfn.XLOOKUP($E62,'[1]00.1 Focus List - Terceros'!$A:$A,'[1]00.1 Focus List - Terceros'!$N:$N,,),FALSE)</f>
        <v>6.4739009999999997</v>
      </c>
      <c r="K62" s="22">
        <f ca="1">IFERROR(_xlfn.XLOOKUP($E62,'[1]00.1 Focus List - Terceros'!$A:$A,'[1]00.1 Focus List - Terceros'!$O:$O,,),FALSE)</f>
        <v>3.2448649999999999</v>
      </c>
      <c r="L62" s="22">
        <f ca="1">IFERROR(_xlfn.XLOOKUP($E62,'[1]00.1 Focus List - Terceros'!$A:$A,'[1]00.1 Focus List - Terceros'!$P:$P,,),FALSE)</f>
        <v>-3.9386809999999999</v>
      </c>
      <c r="M62" s="22">
        <f ca="1">IFERROR(_xlfn.XLOOKUP($E62,'[1]00.1 Focus List - Terceros'!$A:$A,'[1]00.1 Focus List - Terceros'!$V:$V,,),FALSE)</f>
        <v>5.4546279999999996</v>
      </c>
      <c r="N62" s="22">
        <f ca="1">IFERROR(_xlfn.XLOOKUP($E62,'[1]00.1 Focus List - Terceros'!$A:$A,'[1]00.1 Focus List - Terceros'!$R:$R,,),FALSE)</f>
        <v>6.145969</v>
      </c>
      <c r="O62" s="22">
        <f ca="1">IFERROR(_xlfn.XLOOKUP($E62,'[1]00.1 Focus List - Terceros'!$A:$A,'[1]00.1 Focus List - Terceros'!$T:$T,,),FALSE)</f>
        <v>2.665943</v>
      </c>
    </row>
    <row r="63" spans="1:15" x14ac:dyDescent="0.25">
      <c r="A63" s="9" t="s">
        <v>93</v>
      </c>
      <c r="B63" s="10" t="s">
        <v>94</v>
      </c>
      <c r="C63" s="11">
        <f ca="1">IFERROR(_xlfn.XLOOKUP($E63,'[1]00.1 Focus List - Terceros'!$A:$A,'[1]00.1 Focus List - Terceros'!$C:$C,,),FALSE)</f>
        <v>3048942193</v>
      </c>
      <c r="D63" s="13" t="str">
        <f ca="1">IFERROR(_xlfn.XLOOKUP($E63,'[1]00.1 Focus List - Terceros'!$A:$A,'[1]00.1 Focus List - Terceros'!$D:$D,,),FALSE)</f>
        <v>Euro</v>
      </c>
      <c r="E63" s="13">
        <f ca="1">IFERROR(_xlfn.XLOOKUP($E63,'[1]00.1 Focus List - Terceros'!$A:$A,'[1]00.1 Focus List - Terceros'!$E:$E,,),FALSE)</f>
        <v>0</v>
      </c>
      <c r="F63" s="20">
        <f ca="1">IFERROR(_xlfn.XLOOKUP($E63,'[1]00.1 Focus List - Terceros'!$A:$A,'[1]00.1 Focus List - Terceros'!$F:$F,,),FALSE)</f>
        <v>0.39138899999999999</v>
      </c>
      <c r="G63" s="20">
        <f ca="1">IFERROR(_xlfn.XLOOKUP($E63,'[1]00.1 Focus List - Terceros'!$A:$A,'[1]00.1 Focus List - Terceros'!$H:$H,,),FALSE)</f>
        <v>0.41455500000000001</v>
      </c>
      <c r="H63" s="20">
        <f ca="1">IFERROR(_xlfn.XLOOKUP($E63,'[1]00.1 Focus List - Terceros'!$A:$A,'[1]00.1 Focus List - Terceros'!$J:$J,,),FALSE)</f>
        <v>4.0224859999999998</v>
      </c>
      <c r="I63" s="20">
        <f ca="1">IFERROR(_xlfn.XLOOKUP($E63,'[1]00.1 Focus List - Terceros'!$A:$A,'[1]00.1 Focus List - Terceros'!$L:$L,,),FALSE)</f>
        <v>2.16228</v>
      </c>
      <c r="J63" s="20">
        <f ca="1">IFERROR(_xlfn.XLOOKUP($E63,'[1]00.1 Focus List - Terceros'!$A:$A,'[1]00.1 Focus List - Terceros'!$N:$N,,),FALSE)</f>
        <v>6.2612620000000003</v>
      </c>
      <c r="K63" s="20">
        <f ca="1">IFERROR(_xlfn.XLOOKUP($E63,'[1]00.1 Focus List - Terceros'!$A:$A,'[1]00.1 Focus List - Terceros'!$O:$O,,),FALSE)</f>
        <v>2.3410359999999999</v>
      </c>
      <c r="L63" s="20">
        <f ca="1">IFERROR(_xlfn.XLOOKUP($E63,'[1]00.1 Focus List - Terceros'!$A:$A,'[1]00.1 Focus List - Terceros'!$P:$P,,),FALSE)</f>
        <v>-2.7004049999999999</v>
      </c>
      <c r="M63" s="20">
        <f ca="1">IFERROR(_xlfn.XLOOKUP($E63,'[1]00.1 Focus List - Terceros'!$A:$A,'[1]00.1 Focus List - Terceros'!$V:$V,,),FALSE)</f>
        <v>6.7962980000000002</v>
      </c>
      <c r="N63" s="20">
        <f ca="1">IFERROR(_xlfn.XLOOKUP($E63,'[1]00.1 Focus List - Terceros'!$A:$A,'[1]00.1 Focus List - Terceros'!$R:$R,,),FALSE)</f>
        <v>8.259487</v>
      </c>
      <c r="O63" s="20">
        <f ca="1">IFERROR(_xlfn.XLOOKUP($E63,'[1]00.1 Focus List - Terceros'!$A:$A,'[1]00.1 Focus List - Terceros'!$T:$T,,),FALSE)</f>
        <v>3.2571669999999999</v>
      </c>
    </row>
    <row r="64" spans="1:15" x14ac:dyDescent="0.25">
      <c r="A64" s="15" t="s">
        <v>95</v>
      </c>
      <c r="B64" s="3" t="s">
        <v>96</v>
      </c>
      <c r="C64" s="21">
        <f ca="1">IFERROR(_xlfn.XLOOKUP($E64,'[1]00.1 Focus List - Terceros'!$A:$A,'[1]00.1 Focus List - Terceros'!$C:$C,,),FALSE)</f>
        <v>2712557885</v>
      </c>
      <c r="D64" s="2" t="str">
        <f ca="1">IFERROR(_xlfn.XLOOKUP($E64,'[1]00.1 Focus List - Terceros'!$A:$A,'[1]00.1 Focus List - Terceros'!$D:$D,,),FALSE)</f>
        <v>Euro</v>
      </c>
      <c r="E64" s="2" t="str">
        <f ca="1">IFERROR(_xlfn.XLOOKUP($E64,'[1]00.1 Focus List - Terceros'!$A:$A,'[1]00.1 Focus List - Terceros'!$E:$E,,),FALSE)</f>
        <v>Fully Hedged</v>
      </c>
      <c r="F64" s="22">
        <f ca="1">IFERROR(_xlfn.XLOOKUP($E64,'[1]00.1 Focus List - Terceros'!$A:$A,'[1]00.1 Focus List - Terceros'!$F:$F,,),FALSE)</f>
        <v>0.10209</v>
      </c>
      <c r="G64" s="22">
        <f ca="1">IFERROR(_xlfn.XLOOKUP($E64,'[1]00.1 Focus List - Terceros'!$A:$A,'[1]00.1 Focus List - Terceros'!$H:$H,,),FALSE)</f>
        <v>0.56654499999999997</v>
      </c>
      <c r="H64" s="22">
        <f ca="1">IFERROR(_xlfn.XLOOKUP($E64,'[1]00.1 Focus List - Terceros'!$A:$A,'[1]00.1 Focus List - Terceros'!$J:$J,,),FALSE)</f>
        <v>2.76403</v>
      </c>
      <c r="I64" s="22">
        <f ca="1">IFERROR(_xlfn.XLOOKUP($E64,'[1]00.1 Focus List - Terceros'!$A:$A,'[1]00.1 Focus List - Terceros'!$L:$L,,),FALSE)</f>
        <v>2.7486459999999999</v>
      </c>
      <c r="J64" s="22">
        <f ca="1">IFERROR(_xlfn.XLOOKUP($E64,'[1]00.1 Focus List - Terceros'!$A:$A,'[1]00.1 Focus List - Terceros'!$N:$N,,),FALSE)</f>
        <v>5.8490909999999996</v>
      </c>
      <c r="K64" s="22">
        <f ca="1">IFERROR(_xlfn.XLOOKUP($E64,'[1]00.1 Focus List - Terceros'!$A:$A,'[1]00.1 Focus List - Terceros'!$O:$O,,),FALSE)</f>
        <v>1.9693400000000001</v>
      </c>
      <c r="L64" s="22">
        <f ca="1">IFERROR(_xlfn.XLOOKUP($E64,'[1]00.1 Focus List - Terceros'!$A:$A,'[1]00.1 Focus List - Terceros'!$P:$P,,),FALSE)</f>
        <v>-2.456836</v>
      </c>
      <c r="M64" s="22">
        <f ca="1">IFERROR(_xlfn.XLOOKUP($E64,'[1]00.1 Focus List - Terceros'!$A:$A,'[1]00.1 Focus List - Terceros'!$V:$V,,),FALSE)</f>
        <v>6.6268929999999999</v>
      </c>
      <c r="N64" s="22">
        <f ca="1">IFERROR(_xlfn.XLOOKUP($E64,'[1]00.1 Focus List - Terceros'!$A:$A,'[1]00.1 Focus List - Terceros'!$R:$R,,),FALSE)</f>
        <v>8.9047999999999998</v>
      </c>
      <c r="O64" s="22">
        <f ca="1">IFERROR(_xlfn.XLOOKUP($E64,'[1]00.1 Focus List - Terceros'!$A:$A,'[1]00.1 Focus List - Terceros'!$T:$T,,),FALSE)</f>
        <v>5.9253910000000003</v>
      </c>
    </row>
    <row r="65" spans="1:15" x14ac:dyDescent="0.25">
      <c r="A65" s="9" t="s">
        <v>97</v>
      </c>
      <c r="B65" s="29" t="s">
        <v>98</v>
      </c>
      <c r="C65" s="30">
        <f ca="1">IFERROR(_xlfn.XLOOKUP($E65,'[1]00.1 Focus List - Terceros'!$A:$A,'[1]00.1 Focus List - Terceros'!$C:$C,,),FALSE)</f>
        <v>1923837234</v>
      </c>
      <c r="D65" s="31" t="str">
        <f ca="1">IFERROR(_xlfn.XLOOKUP($E65,'[1]00.1 Focus List - Terceros'!$A:$A,'[1]00.1 Focus List - Terceros'!$D:$D,,),FALSE)</f>
        <v>Euro</v>
      </c>
      <c r="E65" s="31">
        <f ca="1">IFERROR(_xlfn.XLOOKUP($E65,'[1]00.1 Focus List - Terceros'!$A:$A,'[1]00.1 Focus List - Terceros'!$E:$E,,),FALSE)</f>
        <v>0</v>
      </c>
      <c r="F65" s="32">
        <f ca="1">IFERROR(_xlfn.XLOOKUP($E65,'[1]00.1 Focus List - Terceros'!$A:$A,'[1]00.1 Focus List - Terceros'!$F:$F,,),FALSE)</f>
        <v>0.12789500000000001</v>
      </c>
      <c r="G65" s="32">
        <f ca="1">IFERROR(_xlfn.XLOOKUP($E65,'[1]00.1 Focus List - Terceros'!$A:$A,'[1]00.1 Focus List - Terceros'!$H:$H,,),FALSE)</f>
        <v>0.24549399999999999</v>
      </c>
      <c r="H65" s="32">
        <f ca="1">IFERROR(_xlfn.XLOOKUP($E65,'[1]00.1 Focus List - Terceros'!$A:$A,'[1]00.1 Focus List - Terceros'!$J:$J,,),FALSE)</f>
        <v>3.1887720000000002</v>
      </c>
      <c r="I65" s="32">
        <f ca="1">IFERROR(_xlfn.XLOOKUP($E65,'[1]00.1 Focus List - Terceros'!$A:$A,'[1]00.1 Focus List - Terceros'!$L:$L,,),FALSE)</f>
        <v>1.999209</v>
      </c>
      <c r="J65" s="32">
        <f ca="1">IFERROR(_xlfn.XLOOKUP($E65,'[1]00.1 Focus List - Terceros'!$A:$A,'[1]00.1 Focus List - Terceros'!$N:$N,,),FALSE)</f>
        <v>4.5159919999999998</v>
      </c>
      <c r="K65" s="32">
        <f ca="1">IFERROR(_xlfn.XLOOKUP($E65,'[1]00.1 Focus List - Terceros'!$A:$A,'[1]00.1 Focus List - Terceros'!$O:$O,,),FALSE)</f>
        <v>2.3038599999999998</v>
      </c>
      <c r="L65" s="32">
        <f ca="1">IFERROR(_xlfn.XLOOKUP($E65,'[1]00.1 Focus List - Terceros'!$A:$A,'[1]00.1 Focus List - Terceros'!$P:$P,,),FALSE)</f>
        <v>-1.922134</v>
      </c>
      <c r="M65" s="32">
        <f ca="1">IFERROR(_xlfn.XLOOKUP($E65,'[1]00.1 Focus List - Terceros'!$A:$A,'[1]00.1 Focus List - Terceros'!$V:$V,,),FALSE)</f>
        <v>4.4337479999999996</v>
      </c>
      <c r="N65" s="32">
        <f ca="1">IFERROR(_xlfn.XLOOKUP($E65,'[1]00.1 Focus List - Terceros'!$A:$A,'[1]00.1 Focus List - Terceros'!$R:$R,,),FALSE)</f>
        <v>5.376557</v>
      </c>
      <c r="O65" s="32">
        <f ca="1">IFERROR(_xlfn.XLOOKUP($E65,'[1]00.1 Focus List - Terceros'!$A:$A,'[1]00.1 Focus List - Terceros'!$T:$T,,),FALSE)</f>
        <v>2.7845399999999998</v>
      </c>
    </row>
    <row r="66" spans="1:15" x14ac:dyDescent="0.25">
      <c r="A66" s="15" t="s">
        <v>99</v>
      </c>
      <c r="B66" s="3" t="s">
        <v>100</v>
      </c>
      <c r="C66" s="21">
        <f ca="1">IFERROR(_xlfn.XLOOKUP($E66,'[1]00.1 Focus List - Terceros'!$A:$A,'[1]00.1 Focus List - Terceros'!$C:$C,,),FALSE)</f>
        <v>2457837078</v>
      </c>
      <c r="D66" s="2" t="str">
        <f ca="1">IFERROR(_xlfn.XLOOKUP($E66,'[1]00.1 Focus List - Terceros'!$A:$A,'[1]00.1 Focus List - Terceros'!$D:$D,,),FALSE)</f>
        <v>Euro</v>
      </c>
      <c r="E66" s="2" t="str">
        <f ca="1">IFERROR(_xlfn.XLOOKUP($E66,'[1]00.1 Focus List - Terceros'!$A:$A,'[1]00.1 Focus List - Terceros'!$E:$E,,),FALSE)</f>
        <v>Fully Hedged</v>
      </c>
      <c r="F66" s="22">
        <f ca="1">IFERROR(_xlfn.XLOOKUP($E66,'[1]00.1 Focus List - Terceros'!$A:$A,'[1]00.1 Focus List - Terceros'!$F:$F,,),FALSE)</f>
        <v>0.43426799999999999</v>
      </c>
      <c r="G66" s="22">
        <f ca="1">IFERROR(_xlfn.XLOOKUP($E66,'[1]00.1 Focus List - Terceros'!$A:$A,'[1]00.1 Focus List - Terceros'!$H:$H,,),FALSE)</f>
        <v>0.91233600000000004</v>
      </c>
      <c r="H66" s="22">
        <f ca="1">IFERROR(_xlfn.XLOOKUP($E66,'[1]00.1 Focus List - Terceros'!$A:$A,'[1]00.1 Focus List - Terceros'!$J:$J,,),FALSE)</f>
        <v>4.8207659999999999</v>
      </c>
      <c r="I66" s="22">
        <f ca="1">IFERROR(_xlfn.XLOOKUP($E66,'[1]00.1 Focus List - Terceros'!$A:$A,'[1]00.1 Focus List - Terceros'!$L:$L,,),FALSE)</f>
        <v>2.6220249999999998</v>
      </c>
      <c r="J66" s="22">
        <f ca="1">IFERROR(_xlfn.XLOOKUP($E66,'[1]00.1 Focus List - Terceros'!$A:$A,'[1]00.1 Focus List - Terceros'!$N:$N,,),FALSE)</f>
        <v>5.7796260000000004</v>
      </c>
      <c r="K66" s="22">
        <f ca="1">IFERROR(_xlfn.XLOOKUP($E66,'[1]00.1 Focus List - Terceros'!$A:$A,'[1]00.1 Focus List - Terceros'!$O:$O,,),FALSE)</f>
        <v>2.9186130000000001</v>
      </c>
      <c r="L66" s="22">
        <f ca="1">IFERROR(_xlfn.XLOOKUP($E66,'[1]00.1 Focus List - Terceros'!$A:$A,'[1]00.1 Focus List - Terceros'!$P:$P,,),FALSE)</f>
        <v>-3.5373610000000002</v>
      </c>
      <c r="M66" s="22">
        <f ca="1">IFERROR(_xlfn.XLOOKUP($E66,'[1]00.1 Focus List - Terceros'!$A:$A,'[1]00.1 Focus List - Terceros'!$V:$V,,),FALSE)</f>
        <v>4.9090299999999996</v>
      </c>
      <c r="N66" s="22">
        <f ca="1">IFERROR(_xlfn.XLOOKUP($E66,'[1]00.1 Focus List - Terceros'!$A:$A,'[1]00.1 Focus List - Terceros'!$R:$R,,),FALSE)</f>
        <v>6.3647999999999998</v>
      </c>
      <c r="O66" s="22">
        <f ca="1">IFERROR(_xlfn.XLOOKUP($E66,'[1]00.1 Focus List - Terceros'!$A:$A,'[1]00.1 Focus List - Terceros'!$T:$T,,),FALSE)</f>
        <v>2.2247050000000002</v>
      </c>
    </row>
    <row r="67" spans="1:15" x14ac:dyDescent="0.25">
      <c r="A67" s="9" t="s">
        <v>99</v>
      </c>
      <c r="B67" s="10" t="s">
        <v>101</v>
      </c>
      <c r="C67" s="11">
        <f ca="1">IFERROR(_xlfn.XLOOKUP($E67,'[1]00.1 Focus List - Terceros'!$A:$A,'[1]00.1 Focus List - Terceros'!$C:$C,,),FALSE)</f>
        <v>5010223694</v>
      </c>
      <c r="D67" s="13" t="str">
        <f ca="1">IFERROR(_xlfn.XLOOKUP($E67,'[1]00.1 Focus List - Terceros'!$A:$A,'[1]00.1 Focus List - Terceros'!$D:$D,,),FALSE)</f>
        <v>Euro</v>
      </c>
      <c r="E67" s="13" t="str">
        <f ca="1">IFERROR(_xlfn.XLOOKUP($E67,'[1]00.1 Focus List - Terceros'!$A:$A,'[1]00.1 Focus List - Terceros'!$E:$E,,),FALSE)</f>
        <v>Fully Hedged</v>
      </c>
      <c r="F67" s="20">
        <f ca="1">IFERROR(_xlfn.XLOOKUP($E67,'[1]00.1 Focus List - Terceros'!$A:$A,'[1]00.1 Focus List - Terceros'!$F:$F,,),FALSE)</f>
        <v>-0.16144500000000001</v>
      </c>
      <c r="G67" s="20">
        <f ca="1">IFERROR(_xlfn.XLOOKUP($E67,'[1]00.1 Focus List - Terceros'!$A:$A,'[1]00.1 Focus List - Terceros'!$H:$H,,),FALSE)</f>
        <v>0.79686100000000004</v>
      </c>
      <c r="H67" s="20">
        <f ca="1">IFERROR(_xlfn.XLOOKUP($E67,'[1]00.1 Focus List - Terceros'!$A:$A,'[1]00.1 Focus List - Terceros'!$J:$J,,),FALSE)</f>
        <v>4.8477240000000004</v>
      </c>
      <c r="I67" s="20">
        <f ca="1">IFERROR(_xlfn.XLOOKUP($E67,'[1]00.1 Focus List - Terceros'!$A:$A,'[1]00.1 Focus List - Terceros'!$L:$L,,),FALSE)</f>
        <v>2.5299360000000002</v>
      </c>
      <c r="J67" s="20">
        <f ca="1">IFERROR(_xlfn.XLOOKUP($E67,'[1]00.1 Focus List - Terceros'!$A:$A,'[1]00.1 Focus List - Terceros'!$N:$N,,),FALSE)</f>
        <v>4.8213949999999999</v>
      </c>
      <c r="K67" s="20">
        <f ca="1">IFERROR(_xlfn.XLOOKUP($E67,'[1]00.1 Focus List - Terceros'!$A:$A,'[1]00.1 Focus List - Terceros'!$O:$O,,),FALSE)</f>
        <v>3.6718790000000001</v>
      </c>
      <c r="L67" s="20">
        <f ca="1">IFERROR(_xlfn.XLOOKUP($E67,'[1]00.1 Focus List - Terceros'!$A:$A,'[1]00.1 Focus List - Terceros'!$P:$P,,),FALSE)</f>
        <v>-3.898377</v>
      </c>
      <c r="M67" s="20">
        <f ca="1">IFERROR(_xlfn.XLOOKUP($E67,'[1]00.1 Focus List - Terceros'!$A:$A,'[1]00.1 Focus List - Terceros'!$V:$V,,),FALSE)</f>
        <v>3.7525520000000001</v>
      </c>
      <c r="N67" s="20">
        <f ca="1">IFERROR(_xlfn.XLOOKUP($E67,'[1]00.1 Focus List - Terceros'!$A:$A,'[1]00.1 Focus List - Terceros'!$R:$R,,),FALSE)</f>
        <v>5.46509</v>
      </c>
      <c r="O67" s="20">
        <f ca="1">IFERROR(_xlfn.XLOOKUP($E67,'[1]00.1 Focus List - Terceros'!$A:$A,'[1]00.1 Focus List - Terceros'!$T:$T,,),FALSE)</f>
        <v>2.190194</v>
      </c>
    </row>
    <row r="68" spans="1:15" x14ac:dyDescent="0.25">
      <c r="A68" s="15" t="s">
        <v>102</v>
      </c>
      <c r="B68" s="3" t="s">
        <v>103</v>
      </c>
      <c r="C68" s="21">
        <f ca="1">IFERROR(_xlfn.XLOOKUP($E68,'[1]00.1 Focus List - Terceros'!$A:$A,'[1]00.1 Focus List - Terceros'!$C:$C,,),FALSE)</f>
        <v>1250422489</v>
      </c>
      <c r="D68" s="2" t="str">
        <f ca="1">IFERROR(_xlfn.XLOOKUP($E68,'[1]00.1 Focus List - Terceros'!$A:$A,'[1]00.1 Focus List - Terceros'!$D:$D,,),FALSE)</f>
        <v>Euro</v>
      </c>
      <c r="E68" s="2" t="str">
        <f ca="1">IFERROR(_xlfn.XLOOKUP($E68,'[1]00.1 Focus List - Terceros'!$A:$A,'[1]00.1 Focus List - Terceros'!$E:$E,,),FALSE)</f>
        <v>Fully Hedged</v>
      </c>
      <c r="F68" s="22">
        <f ca="1">IFERROR(_xlfn.XLOOKUP($E68,'[1]00.1 Focus List - Terceros'!$A:$A,'[1]00.1 Focus List - Terceros'!$F:$F,,),FALSE)</f>
        <v>0</v>
      </c>
      <c r="G68" s="22">
        <f ca="1">IFERROR(_xlfn.XLOOKUP($E68,'[1]00.1 Focus List - Terceros'!$A:$A,'[1]00.1 Focus List - Terceros'!$H:$H,,),FALSE)</f>
        <v>1.3079670000000001</v>
      </c>
      <c r="H68" s="22">
        <f ca="1">IFERROR(_xlfn.XLOOKUP($E68,'[1]00.1 Focus List - Terceros'!$A:$A,'[1]00.1 Focus List - Terceros'!$J:$J,,),FALSE)</f>
        <v>4.6683050000000001</v>
      </c>
      <c r="I68" s="22">
        <f ca="1">IFERROR(_xlfn.XLOOKUP($E68,'[1]00.1 Focus List - Terceros'!$A:$A,'[1]00.1 Focus List - Terceros'!$L:$L,,),FALSE)</f>
        <v>2.8985509999999999</v>
      </c>
      <c r="J68" s="22">
        <f ca="1">IFERROR(_xlfn.XLOOKUP($E68,'[1]00.1 Focus List - Terceros'!$A:$A,'[1]00.1 Focus List - Terceros'!$N:$N,,),FALSE)</f>
        <v>5.0554870000000003</v>
      </c>
      <c r="K68" s="22">
        <f ca="1">IFERROR(_xlfn.XLOOKUP($E68,'[1]00.1 Focus List - Terceros'!$A:$A,'[1]00.1 Focus List - Terceros'!$O:$O,,),FALSE)</f>
        <v>5.3524330000000004</v>
      </c>
      <c r="L68" s="22">
        <f ca="1">IFERROR(_xlfn.XLOOKUP($E68,'[1]00.1 Focus List - Terceros'!$A:$A,'[1]00.1 Focus List - Terceros'!$P:$P,,),FALSE)</f>
        <v>-5.7377050000000001</v>
      </c>
      <c r="M68" s="22">
        <f ca="1">IFERROR(_xlfn.XLOOKUP($E68,'[1]00.1 Focus List - Terceros'!$A:$A,'[1]00.1 Focus List - Terceros'!$V:$V,,),FALSE)</f>
        <v>10.695183</v>
      </c>
      <c r="N68" s="22">
        <f ca="1">IFERROR(_xlfn.XLOOKUP($E68,'[1]00.1 Focus List - Terceros'!$A:$A,'[1]00.1 Focus List - Terceros'!$R:$R,,),FALSE)</f>
        <v>5.9667909999999997</v>
      </c>
      <c r="O68" s="22">
        <f ca="1">IFERROR(_xlfn.XLOOKUP($E68,'[1]00.1 Focus List - Terceros'!$A:$A,'[1]00.1 Focus List - Terceros'!$T:$T,,),FALSE)</f>
        <v>0</v>
      </c>
    </row>
    <row r="69" spans="1:15" x14ac:dyDescent="0.25">
      <c r="A69" s="9" t="s">
        <v>99</v>
      </c>
      <c r="B69" s="23" t="s">
        <v>104</v>
      </c>
      <c r="C69" s="23">
        <f ca="1">IFERROR(_xlfn.XLOOKUP($E69,'[1]00.1 Focus List - Terceros'!$A:$A,'[1]00.1 Focus List - Terceros'!$C:$C,,),FALSE)</f>
        <v>0</v>
      </c>
      <c r="D69" s="24" t="str">
        <f ca="1">IFERROR(_xlfn.XLOOKUP($E69,'[1]00.1 Focus List - Terceros'!$A:$A,'[1]00.1 Focus List - Terceros'!$D:$D,,),FALSE)</f>
        <v>Euro</v>
      </c>
      <c r="E69" s="25">
        <f ca="1">IFERROR(_xlfn.XLOOKUP($E69,'[1]00.1 Focus List - Terceros'!$A:$A,'[1]00.1 Focus List - Terceros'!$E:$E,,),FALSE)</f>
        <v>0</v>
      </c>
      <c r="F69" s="26">
        <f ca="1">IFERROR(_xlfn.XLOOKUP($E69,'[1]00.1 Focus List - Terceros'!$A:$A,'[1]00.1 Focus List - Terceros'!$F:$F,,),FALSE)</f>
        <v>0.16784199999999999</v>
      </c>
      <c r="G69" s="27">
        <f ca="1">IFERROR(_xlfn.XLOOKUP($E69,'[1]00.1 Focus List - Terceros'!$A:$A,'[1]00.1 Focus List - Terceros'!$H:$H,,),FALSE)</f>
        <v>0.97057000000000004</v>
      </c>
      <c r="H69" s="27">
        <f ca="1">IFERROR(_xlfn.XLOOKUP($E69,'[1]00.1 Focus List - Terceros'!$A:$A,'[1]00.1 Focus List - Terceros'!$J:$J,,),FALSE)</f>
        <v>4.6612929999999997</v>
      </c>
      <c r="I69" s="27">
        <f ca="1">IFERROR(_xlfn.XLOOKUP($E69,'[1]00.1 Focus List - Terceros'!$A:$A,'[1]00.1 Focus List - Terceros'!$L:$L,,),FALSE)</f>
        <v>2.6505380000000001</v>
      </c>
      <c r="J69" s="27">
        <f ca="1">IFERROR(_xlfn.XLOOKUP($E69,'[1]00.1 Focus List - Terceros'!$A:$A,'[1]00.1 Focus List - Terceros'!$N:$N,,),FALSE)</f>
        <v>6.4903589999999998</v>
      </c>
      <c r="K69" s="27">
        <f ca="1">IFERROR(_xlfn.XLOOKUP($E69,'[1]00.1 Focus List - Terceros'!$A:$A,'[1]00.1 Focus List - Terceros'!$O:$O,,),FALSE)</f>
        <v>2.3638439999999998</v>
      </c>
      <c r="L69" s="27">
        <f ca="1">IFERROR(_xlfn.XLOOKUP($E69,'[1]00.1 Focus List - Terceros'!$A:$A,'[1]00.1 Focus List - Terceros'!$P:$P,,),FALSE)</f>
        <v>-3.7245750000000002</v>
      </c>
      <c r="M69" s="27">
        <f ca="1">IFERROR(_xlfn.XLOOKUP($E69,'[1]00.1 Focus List - Terceros'!$A:$A,'[1]00.1 Focus List - Terceros'!$V:$V,,),FALSE)</f>
        <v>6.540654</v>
      </c>
      <c r="N69" s="27">
        <f ca="1">IFERROR(_xlfn.XLOOKUP($E69,'[1]00.1 Focus List - Terceros'!$A:$A,'[1]00.1 Focus List - Terceros'!$R:$R,,),FALSE)</f>
        <v>6.7663180000000001</v>
      </c>
      <c r="O69" s="27">
        <f ca="1">IFERROR(_xlfn.XLOOKUP($E69,'[1]00.1 Focus List - Terceros'!$A:$A,'[1]00.1 Focus List - Terceros'!$T:$T,,),FALSE)</f>
        <v>3.1015679999999999</v>
      </c>
    </row>
    <row r="70" spans="1:15" x14ac:dyDescent="0.25">
      <c r="A70" s="15" t="s">
        <v>105</v>
      </c>
      <c r="B70" s="3" t="s">
        <v>106</v>
      </c>
      <c r="C70" s="21">
        <f ca="1">IFERROR(_xlfn.XLOOKUP($E70,'[1]00.1 Focus List - Terceros'!$A:$A,'[1]00.1 Focus List - Terceros'!$C:$C,,),FALSE)</f>
        <v>858982752</v>
      </c>
      <c r="D70" s="2" t="str">
        <f ca="1">IFERROR(_xlfn.XLOOKUP($E70,'[1]00.1 Focus List - Terceros'!$A:$A,'[1]00.1 Focus List - Terceros'!$D:$D,,),FALSE)</f>
        <v>Euro</v>
      </c>
      <c r="E70" s="2" t="str">
        <f ca="1">IFERROR(_xlfn.XLOOKUP($E70,'[1]00.1 Focus List - Terceros'!$A:$A,'[1]00.1 Focus List - Terceros'!$E:$E,,),FALSE)</f>
        <v>Fully Hedged</v>
      </c>
      <c r="F70" s="22">
        <f ca="1">IFERROR(_xlfn.XLOOKUP($E70,'[1]00.1 Focus List - Terceros'!$A:$A,'[1]00.1 Focus List - Terceros'!$F:$F,,),FALSE)</f>
        <v>0.16009999999999999</v>
      </c>
      <c r="G70" s="22">
        <f ca="1">IFERROR(_xlfn.XLOOKUP($E70,'[1]00.1 Focus List - Terceros'!$A:$A,'[1]00.1 Focus List - Terceros'!$H:$H,,),FALSE)</f>
        <v>1.020694</v>
      </c>
      <c r="H70" s="22">
        <f ca="1">IFERROR(_xlfn.XLOOKUP($E70,'[1]00.1 Focus List - Terceros'!$A:$A,'[1]00.1 Focus List - Terceros'!$J:$J,,),FALSE)</f>
        <v>2.758591</v>
      </c>
      <c r="I70" s="22">
        <f ca="1">IFERROR(_xlfn.XLOOKUP($E70,'[1]00.1 Focus List - Terceros'!$A:$A,'[1]00.1 Focus List - Terceros'!$L:$L,,),FALSE)</f>
        <v>3.1518480000000002</v>
      </c>
      <c r="J70" s="22">
        <f ca="1">IFERROR(_xlfn.XLOOKUP($E70,'[1]00.1 Focus List - Terceros'!$A:$A,'[1]00.1 Focus List - Terceros'!$N:$N,,),FALSE)</f>
        <v>6.1417289999999998</v>
      </c>
      <c r="K70" s="22">
        <f ca="1">IFERROR(_xlfn.XLOOKUP($E70,'[1]00.1 Focus List - Terceros'!$A:$A,'[1]00.1 Focus List - Terceros'!$O:$O,,),FALSE)</f>
        <v>3.8451029999999999</v>
      </c>
      <c r="L70" s="22">
        <f ca="1">IFERROR(_xlfn.XLOOKUP($E70,'[1]00.1 Focus List - Terceros'!$A:$A,'[1]00.1 Focus List - Terceros'!$P:$P,,),FALSE)</f>
        <v>-2.817679</v>
      </c>
      <c r="M70" s="22">
        <f ca="1">IFERROR(_xlfn.XLOOKUP($E70,'[1]00.1 Focus List - Terceros'!$A:$A,'[1]00.1 Focus List - Terceros'!$V:$V,,),FALSE)</f>
        <v>5.9496250000000002</v>
      </c>
      <c r="N70" s="22">
        <f ca="1">IFERROR(_xlfn.XLOOKUP($E70,'[1]00.1 Focus List - Terceros'!$A:$A,'[1]00.1 Focus List - Terceros'!$R:$R,,),FALSE)</f>
        <v>5.0438260000000001</v>
      </c>
      <c r="O70" s="22">
        <f ca="1">IFERROR(_xlfn.XLOOKUP($E70,'[1]00.1 Focus List - Terceros'!$A:$A,'[1]00.1 Focus List - Terceros'!$T:$T,,),FALSE)</f>
        <v>0.58601499999999995</v>
      </c>
    </row>
    <row r="71" spans="1:15" x14ac:dyDescent="0.25">
      <c r="A71" s="9" t="s">
        <v>107</v>
      </c>
      <c r="B71" s="10" t="s">
        <v>108</v>
      </c>
      <c r="C71" s="11">
        <f ca="1">IFERROR(_xlfn.XLOOKUP($E71,'[1]00.1 Focus List - Terceros'!$A:$A,'[1]00.1 Focus List - Terceros'!$C:$C,,),FALSE)</f>
        <v>486081945</v>
      </c>
      <c r="D71" s="13" t="str">
        <f ca="1">IFERROR(_xlfn.XLOOKUP($E71,'[1]00.1 Focus List - Terceros'!$A:$A,'[1]00.1 Focus List - Terceros'!$D:$D,,),FALSE)</f>
        <v>Euro</v>
      </c>
      <c r="E71" s="13" t="str">
        <f ca="1">IFERROR(_xlfn.XLOOKUP($E71,'[1]00.1 Focus List - Terceros'!$A:$A,'[1]00.1 Focus List - Terceros'!$E:$E,,),FALSE)</f>
        <v>Fully Hedged</v>
      </c>
      <c r="F71" s="20">
        <f ca="1">IFERROR(_xlfn.XLOOKUP($E71,'[1]00.1 Focus List - Terceros'!$A:$A,'[1]00.1 Focus List - Terceros'!$F:$F,,),FALSE)</f>
        <v>0.75004800000000005</v>
      </c>
      <c r="G71" s="20">
        <f ca="1">IFERROR(_xlfn.XLOOKUP($E71,'[1]00.1 Focus List - Terceros'!$A:$A,'[1]00.1 Focus List - Terceros'!$H:$H,,),FALSE)</f>
        <v>2.9055970000000002</v>
      </c>
      <c r="H71" s="20">
        <f ca="1">IFERROR(_xlfn.XLOOKUP($E71,'[1]00.1 Focus List - Terceros'!$A:$A,'[1]00.1 Focus List - Terceros'!$J:$J,,),FALSE)</f>
        <v>10.399087</v>
      </c>
      <c r="I71" s="20">
        <f ca="1">IFERROR(_xlfn.XLOOKUP($E71,'[1]00.1 Focus List - Terceros'!$A:$A,'[1]00.1 Focus List - Terceros'!$L:$L,,),FALSE)</f>
        <v>5.5429170000000001</v>
      </c>
      <c r="J71" s="20">
        <f ca="1">IFERROR(_xlfn.XLOOKUP($E71,'[1]00.1 Focus List - Terceros'!$A:$A,'[1]00.1 Focus List - Terceros'!$N:$N,,),FALSE)</f>
        <v>11.090691</v>
      </c>
      <c r="K71" s="20">
        <f ca="1">IFERROR(_xlfn.XLOOKUP($E71,'[1]00.1 Focus List - Terceros'!$A:$A,'[1]00.1 Focus List - Terceros'!$O:$O,,),FALSE)</f>
        <v>6.9230150000000004</v>
      </c>
      <c r="L71" s="20">
        <f ca="1">IFERROR(_xlfn.XLOOKUP($E71,'[1]00.1 Focus List - Terceros'!$A:$A,'[1]00.1 Focus List - Terceros'!$P:$P,,),FALSE)</f>
        <v>-8.3848179999999992</v>
      </c>
      <c r="M71" s="20">
        <f ca="1">IFERROR(_xlfn.XLOOKUP($E71,'[1]00.1 Focus List - Terceros'!$A:$A,'[1]00.1 Focus List - Terceros'!$V:$V,,),FALSE)</f>
        <v>11.945924</v>
      </c>
      <c r="N71" s="20">
        <f ca="1">IFERROR(_xlfn.XLOOKUP($E71,'[1]00.1 Focus List - Terceros'!$A:$A,'[1]00.1 Focus List - Terceros'!$R:$R,,),FALSE)</f>
        <v>12.341504</v>
      </c>
      <c r="O71" s="20">
        <f ca="1">IFERROR(_xlfn.XLOOKUP($E71,'[1]00.1 Focus List - Terceros'!$A:$A,'[1]00.1 Focus List - Terceros'!$T:$T,,),FALSE)</f>
        <v>4.0518169999999998</v>
      </c>
    </row>
    <row r="72" spans="1:15" x14ac:dyDescent="0.25">
      <c r="A72" s="15" t="s">
        <v>109</v>
      </c>
      <c r="B72" s="3" t="s">
        <v>110</v>
      </c>
      <c r="C72" s="21">
        <f ca="1">IFERROR(_xlfn.XLOOKUP($E72,'[1]00.1 Focus List - Terceros'!$A:$A,'[1]00.1 Focus List - Terceros'!$C:$C,,),FALSE)</f>
        <v>256037486</v>
      </c>
      <c r="D72" s="2" t="str">
        <f ca="1">IFERROR(_xlfn.XLOOKUP($E72,'[1]00.1 Focus List - Terceros'!$A:$A,'[1]00.1 Focus List - Terceros'!$D:$D,,),FALSE)</f>
        <v>Euro</v>
      </c>
      <c r="E72" s="2">
        <f ca="1">IFERROR(_xlfn.XLOOKUP($E72,'[1]00.1 Focus List - Terceros'!$A:$A,'[1]00.1 Focus List - Terceros'!$E:$E,,),FALSE)</f>
        <v>0</v>
      </c>
      <c r="F72" s="22">
        <f ca="1">IFERROR(_xlfn.XLOOKUP($E72,'[1]00.1 Focus List - Terceros'!$A:$A,'[1]00.1 Focus List - Terceros'!$F:$F,,),FALSE)</f>
        <v>-0.1062</v>
      </c>
      <c r="G72" s="22">
        <f ca="1">IFERROR(_xlfn.XLOOKUP($E72,'[1]00.1 Focus List - Terceros'!$A:$A,'[1]00.1 Focus List - Terceros'!$H:$H,,),FALSE)</f>
        <v>-1.940658</v>
      </c>
      <c r="H72" s="22">
        <f ca="1">IFERROR(_xlfn.XLOOKUP($E72,'[1]00.1 Focus List - Terceros'!$A:$A,'[1]00.1 Focus List - Terceros'!$J:$J,,),FALSE)</f>
        <v>-4.011304</v>
      </c>
      <c r="I72" s="22">
        <f ca="1">IFERROR(_xlfn.XLOOKUP($E72,'[1]00.1 Focus List - Terceros'!$A:$A,'[1]00.1 Focus List - Terceros'!$L:$L,,),FALSE)</f>
        <v>-8.3358319999999999</v>
      </c>
      <c r="J72" s="22">
        <f ca="1">IFERROR(_xlfn.XLOOKUP($E72,'[1]00.1 Focus List - Terceros'!$A:$A,'[1]00.1 Focus List - Terceros'!$N:$N,,),FALSE)</f>
        <v>-1.932793</v>
      </c>
      <c r="K72" s="22">
        <f ca="1">IFERROR(_xlfn.XLOOKUP($E72,'[1]00.1 Focus List - Terceros'!$A:$A,'[1]00.1 Focus List - Terceros'!$O:$O,,),FALSE)</f>
        <v>6.8355629999999996</v>
      </c>
      <c r="L72" s="22">
        <f ca="1">IFERROR(_xlfn.XLOOKUP($E72,'[1]00.1 Focus List - Terceros'!$A:$A,'[1]00.1 Focus List - Terceros'!$P:$P,,),FALSE)</f>
        <v>-10.051145</v>
      </c>
      <c r="M72" s="22">
        <f ca="1">IFERROR(_xlfn.XLOOKUP($E72,'[1]00.1 Focus List - Terceros'!$A:$A,'[1]00.1 Focus List - Terceros'!$V:$V,,),FALSE)</f>
        <v>8.9691130000000001</v>
      </c>
      <c r="N72" s="22">
        <f ca="1">IFERROR(_xlfn.XLOOKUP($E72,'[1]00.1 Focus List - Terceros'!$A:$A,'[1]00.1 Focus List - Terceros'!$R:$R,,),FALSE)</f>
        <v>-2.9824120000000001</v>
      </c>
      <c r="O72" s="22">
        <f ca="1">IFERROR(_xlfn.XLOOKUP($E72,'[1]00.1 Focus List - Terceros'!$A:$A,'[1]00.1 Focus List - Terceros'!$T:$T,,),FALSE)</f>
        <v>2.4790559999999999</v>
      </c>
    </row>
    <row r="73" spans="1:15" x14ac:dyDescent="0.25">
      <c r="A73" s="9" t="s">
        <v>111</v>
      </c>
      <c r="B73" s="10" t="s">
        <v>112</v>
      </c>
      <c r="C73" s="11">
        <f ca="1">IFERROR(_xlfn.XLOOKUP($E73,'[1]00.1 Focus List - Terceros'!$A:$A,'[1]00.1 Focus List - Terceros'!$C:$C,,),FALSE)</f>
        <v>224580431</v>
      </c>
      <c r="D73" s="13" t="str">
        <f ca="1">IFERROR(_xlfn.XLOOKUP($E73,'[1]00.1 Focus List - Terceros'!$A:$A,'[1]00.1 Focus List - Terceros'!$D:$D,,),FALSE)</f>
        <v>Euro</v>
      </c>
      <c r="E73" s="13" t="str">
        <f ca="1">IFERROR(_xlfn.XLOOKUP($E73,'[1]00.1 Focus List - Terceros'!$A:$A,'[1]00.1 Focus List - Terceros'!$E:$E,,),FALSE)</f>
        <v>Fully Hedged</v>
      </c>
      <c r="F73" s="20">
        <f ca="1">IFERROR(_xlfn.XLOOKUP($E73,'[1]00.1 Focus List - Terceros'!$A:$A,'[1]00.1 Focus List - Terceros'!$F:$F,,),FALSE)</f>
        <v>6.2198000000000003E-2</v>
      </c>
      <c r="G73" s="20">
        <f ca="1">IFERROR(_xlfn.XLOOKUP($E73,'[1]00.1 Focus List - Terceros'!$A:$A,'[1]00.1 Focus List - Terceros'!$H:$H,,),FALSE)</f>
        <v>1.7069399999999999</v>
      </c>
      <c r="H73" s="20">
        <f ca="1">IFERROR(_xlfn.XLOOKUP($E73,'[1]00.1 Focus List - Terceros'!$A:$A,'[1]00.1 Focus List - Terceros'!$J:$J,,),FALSE)</f>
        <v>7.2439080000000002</v>
      </c>
      <c r="I73" s="20">
        <f ca="1">IFERROR(_xlfn.XLOOKUP($E73,'[1]00.1 Focus List - Terceros'!$A:$A,'[1]00.1 Focus List - Terceros'!$L:$L,,),FALSE)</f>
        <v>9.4323940000000004</v>
      </c>
      <c r="J73" s="20">
        <f ca="1">IFERROR(_xlfn.XLOOKUP($E73,'[1]00.1 Focus List - Terceros'!$A:$A,'[1]00.1 Focus List - Terceros'!$N:$N,,),FALSE)</f>
        <v>6.8797519999999999</v>
      </c>
      <c r="K73" s="20">
        <f ca="1">IFERROR(_xlfn.XLOOKUP($E73,'[1]00.1 Focus List - Terceros'!$A:$A,'[1]00.1 Focus List - Terceros'!$O:$O,,),FALSE)</f>
        <v>7.3024800000000001</v>
      </c>
      <c r="L73" s="20">
        <f ca="1">IFERROR(_xlfn.XLOOKUP($E73,'[1]00.1 Focus List - Terceros'!$A:$A,'[1]00.1 Focus List - Terceros'!$P:$P,,),FALSE)</f>
        <v>-10.724043999999999</v>
      </c>
      <c r="M73" s="20">
        <f ca="1">IFERROR(_xlfn.XLOOKUP($E73,'[1]00.1 Focus List - Terceros'!$A:$A,'[1]00.1 Focus List - Terceros'!$V:$V,,),FALSE)</f>
        <v>-8.2709430000000008</v>
      </c>
      <c r="N73" s="20">
        <f ca="1">IFERROR(_xlfn.XLOOKUP($E73,'[1]00.1 Focus List - Terceros'!$A:$A,'[1]00.1 Focus List - Terceros'!$R:$R,,),FALSE)</f>
        <v>3.9823219999999999</v>
      </c>
      <c r="O73" s="20">
        <f ca="1">IFERROR(_xlfn.XLOOKUP($E73,'[1]00.1 Focus List - Terceros'!$A:$A,'[1]00.1 Focus List - Terceros'!$T:$T,,),FALSE)</f>
        <v>-1.645222</v>
      </c>
    </row>
    <row r="74" spans="1:15" x14ac:dyDescent="0.25">
      <c r="A74" s="15" t="s">
        <v>113</v>
      </c>
      <c r="B74" s="35" t="s">
        <v>114</v>
      </c>
      <c r="C74" s="33">
        <f ca="1">IFERROR(_xlfn.XLOOKUP($E74,'[1]00.1 Focus List - Terceros'!$A:$A,'[1]00.1 Focus List - Terceros'!$C:$C,,),FALSE)</f>
        <v>721900734</v>
      </c>
      <c r="D74" s="18" t="str">
        <f ca="1">IFERROR(_xlfn.XLOOKUP($E74,'[1]00.1 Focus List - Terceros'!$A:$A,'[1]00.1 Focus List - Terceros'!$D:$D,,),FALSE)</f>
        <v>Euro</v>
      </c>
      <c r="E74" s="18" t="str">
        <f ca="1">IFERROR(_xlfn.XLOOKUP($E74,'[1]00.1 Focus List - Terceros'!$A:$A,'[1]00.1 Focus List - Terceros'!$E:$E,,),FALSE)</f>
        <v>Fully Hedged</v>
      </c>
      <c r="F74" s="19">
        <f ca="1">IFERROR(_xlfn.XLOOKUP($E74,'[1]00.1 Focus List - Terceros'!$A:$A,'[1]00.1 Focus List - Terceros'!$F:$F,,),FALSE)</f>
        <v>2.9128999999999999E-2</v>
      </c>
      <c r="G74" s="19">
        <f ca="1">IFERROR(_xlfn.XLOOKUP($E74,'[1]00.1 Focus List - Terceros'!$A:$A,'[1]00.1 Focus List - Terceros'!$H:$H,,),FALSE)</f>
        <v>0.68412799999999996</v>
      </c>
      <c r="H74" s="19">
        <f ca="1">IFERROR(_xlfn.XLOOKUP($E74,'[1]00.1 Focus List - Terceros'!$A:$A,'[1]00.1 Focus List - Terceros'!$J:$J,,),FALSE)</f>
        <v>2.2023809999999999</v>
      </c>
      <c r="I74" s="19">
        <f ca="1">IFERROR(_xlfn.XLOOKUP($E74,'[1]00.1 Focus List - Terceros'!$A:$A,'[1]00.1 Focus List - Terceros'!$L:$L,,),FALSE)</f>
        <v>2.3343600000000002</v>
      </c>
      <c r="J74" s="19">
        <f ca="1">IFERROR(_xlfn.XLOOKUP($E74,'[1]00.1 Focus List - Terceros'!$A:$A,'[1]00.1 Focus List - Terceros'!$N:$N,,),FALSE)</f>
        <v>4.3346159999999996</v>
      </c>
      <c r="K74" s="19">
        <f ca="1">IFERROR(_xlfn.XLOOKUP($E74,'[1]00.1 Focus List - Terceros'!$A:$A,'[1]00.1 Focus List - Terceros'!$O:$O,,),FALSE)</f>
        <v>1.5246360000000001</v>
      </c>
      <c r="L74" s="19">
        <f ca="1">IFERROR(_xlfn.XLOOKUP($E74,'[1]00.1 Focus List - Terceros'!$A:$A,'[1]00.1 Focus List - Terceros'!$P:$P,,),FALSE)</f>
        <v>-1.6065830000000001</v>
      </c>
      <c r="M74" s="19">
        <f ca="1">IFERROR(_xlfn.XLOOKUP($E74,'[1]00.1 Focus List - Terceros'!$A:$A,'[1]00.1 Focus List - Terceros'!$V:$V,,),FALSE)</f>
        <v>4.2672030000000003</v>
      </c>
      <c r="N74" s="19">
        <f ca="1">IFERROR(_xlfn.XLOOKUP($E74,'[1]00.1 Focus List - Terceros'!$A:$A,'[1]00.1 Focus List - Terceros'!$R:$R,,),FALSE)</f>
        <v>2.8135270000000001</v>
      </c>
      <c r="O74" s="19">
        <f ca="1">IFERROR(_xlfn.XLOOKUP($E74,'[1]00.1 Focus List - Terceros'!$A:$A,'[1]00.1 Focus List - Terceros'!$T:$T,,),FALSE)</f>
        <v>0.18548300000000001</v>
      </c>
    </row>
    <row r="75" spans="1:15" x14ac:dyDescent="0.25">
      <c r="A75" s="9" t="s">
        <v>115</v>
      </c>
      <c r="B75" s="10" t="s">
        <v>116</v>
      </c>
      <c r="C75" s="11">
        <f ca="1">IFERROR(_xlfn.XLOOKUP($E75,'[1]00.1 Focus List - Terceros'!$A:$A,'[1]00.1 Focus List - Terceros'!$C:$C,,),FALSE)</f>
        <v>2578317249</v>
      </c>
      <c r="D75" s="13" t="str">
        <f ca="1">IFERROR(_xlfn.XLOOKUP($E75,'[1]00.1 Focus List - Terceros'!$A:$A,'[1]00.1 Focus List - Terceros'!$D:$D,,),FALSE)</f>
        <v>Euro</v>
      </c>
      <c r="E75" s="13" t="str">
        <f ca="1">IFERROR(_xlfn.XLOOKUP($E75,'[1]00.1 Focus List - Terceros'!$A:$A,'[1]00.1 Focus List - Terceros'!$E:$E,,),FALSE)</f>
        <v>Fully Hedged</v>
      </c>
      <c r="F75" s="20">
        <f ca="1">IFERROR(_xlfn.XLOOKUP($E75,'[1]00.1 Focus List - Terceros'!$A:$A,'[1]00.1 Focus List - Terceros'!$F:$F,,),FALSE)</f>
        <v>0.52471999999999996</v>
      </c>
      <c r="G75" s="20">
        <f ca="1">IFERROR(_xlfn.XLOOKUP($E75,'[1]00.1 Focus List - Terceros'!$A:$A,'[1]00.1 Focus List - Terceros'!$H:$H,,),FALSE)</f>
        <v>2.0033820000000002</v>
      </c>
      <c r="H75" s="20">
        <f ca="1">IFERROR(_xlfn.XLOOKUP($E75,'[1]00.1 Focus List - Terceros'!$A:$A,'[1]00.1 Focus List - Terceros'!$J:$J,,),FALSE)</f>
        <v>6.1736510000000004</v>
      </c>
      <c r="I75" s="20">
        <f ca="1">IFERROR(_xlfn.XLOOKUP($E75,'[1]00.1 Focus List - Terceros'!$A:$A,'[1]00.1 Focus List - Terceros'!$L:$L,,),FALSE)</f>
        <v>6.5725600000000002</v>
      </c>
      <c r="J75" s="20">
        <f ca="1">IFERROR(_xlfn.XLOOKUP($E75,'[1]00.1 Focus List - Terceros'!$A:$A,'[1]00.1 Focus List - Terceros'!$N:$N,,),FALSE)</f>
        <v>8.2797400000000003</v>
      </c>
      <c r="K75" s="20">
        <f ca="1">IFERROR(_xlfn.XLOOKUP($E75,'[1]00.1 Focus List - Terceros'!$A:$A,'[1]00.1 Focus List - Terceros'!$O:$O,,),FALSE)</f>
        <v>4.333736</v>
      </c>
      <c r="L75" s="20">
        <f ca="1">IFERROR(_xlfn.XLOOKUP($E75,'[1]00.1 Focus List - Terceros'!$A:$A,'[1]00.1 Focus List - Terceros'!$P:$P,,),FALSE)</f>
        <v>-4.3274679999999996</v>
      </c>
      <c r="M75" s="20">
        <f ca="1">IFERROR(_xlfn.XLOOKUP($E75,'[1]00.1 Focus List - Terceros'!$A:$A,'[1]00.1 Focus List - Terceros'!$V:$V,,),FALSE)</f>
        <v>1.1658170000000001</v>
      </c>
      <c r="N75" s="20">
        <f ca="1">IFERROR(_xlfn.XLOOKUP($E75,'[1]00.1 Focus List - Terceros'!$A:$A,'[1]00.1 Focus List - Terceros'!$R:$R,,),FALSE)</f>
        <v>7.926393</v>
      </c>
      <c r="O75" s="20">
        <f ca="1">IFERROR(_xlfn.XLOOKUP($E75,'[1]00.1 Focus List - Terceros'!$A:$A,'[1]00.1 Focus List - Terceros'!$T:$T,,),FALSE)</f>
        <v>0.85246599999999995</v>
      </c>
    </row>
    <row r="76" spans="1:15" x14ac:dyDescent="0.25">
      <c r="A76" s="15" t="s">
        <v>115</v>
      </c>
      <c r="B76" s="3" t="s">
        <v>117</v>
      </c>
      <c r="C76" s="21">
        <f ca="1">IFERROR(_xlfn.XLOOKUP($E76,'[1]00.1 Focus List - Terceros'!$A:$A,'[1]00.1 Focus List - Terceros'!$C:$C,,),FALSE)</f>
        <v>1273082766</v>
      </c>
      <c r="D76" s="2" t="str">
        <f ca="1">IFERROR(_xlfn.XLOOKUP($E76,'[1]00.1 Focus List - Terceros'!$A:$A,'[1]00.1 Focus List - Terceros'!$D:$D,,),FALSE)</f>
        <v>Euro</v>
      </c>
      <c r="E76" s="2" t="str">
        <f ca="1">IFERROR(_xlfn.XLOOKUP($E76,'[1]00.1 Focus List - Terceros'!$A:$A,'[1]00.1 Focus List - Terceros'!$E:$E,,),FALSE)</f>
        <v>Fully Hedged</v>
      </c>
      <c r="F76" s="22">
        <f ca="1">IFERROR(_xlfn.XLOOKUP($E76,'[1]00.1 Focus List - Terceros'!$A:$A,'[1]00.1 Focus List - Terceros'!$F:$F,,),FALSE)</f>
        <v>0.53956800000000005</v>
      </c>
      <c r="G76" s="22">
        <f ca="1">IFERROR(_xlfn.XLOOKUP($E76,'[1]00.1 Focus List - Terceros'!$A:$A,'[1]00.1 Focus List - Terceros'!$H:$H,,),FALSE)</f>
        <v>1.4887440000000001</v>
      </c>
      <c r="H76" s="22">
        <f ca="1">IFERROR(_xlfn.XLOOKUP($E76,'[1]00.1 Focus List - Terceros'!$A:$A,'[1]00.1 Focus List - Terceros'!$J:$J,,),FALSE)</f>
        <v>5.312735</v>
      </c>
      <c r="I76" s="22">
        <f ca="1">IFERROR(_xlfn.XLOOKUP($E76,'[1]00.1 Focus List - Terceros'!$A:$A,'[1]00.1 Focus List - Terceros'!$L:$L,,),FALSE)</f>
        <v>5.5912350000000002</v>
      </c>
      <c r="J76" s="22">
        <f ca="1">IFERROR(_xlfn.XLOOKUP($E76,'[1]00.1 Focus List - Terceros'!$A:$A,'[1]00.1 Focus List - Terceros'!$N:$N,,),FALSE)</f>
        <v>9.9527929999999998</v>
      </c>
      <c r="K76" s="22">
        <f ca="1">IFERROR(_xlfn.XLOOKUP($E76,'[1]00.1 Focus List - Terceros'!$A:$A,'[1]00.1 Focus List - Terceros'!$O:$O,,),FALSE)</f>
        <v>3.4072269999999998</v>
      </c>
      <c r="L76" s="22">
        <f ca="1">IFERROR(_xlfn.XLOOKUP($E76,'[1]00.1 Focus List - Terceros'!$A:$A,'[1]00.1 Focus List - Terceros'!$P:$P,,),FALSE)</f>
        <v>-3.9358599999999999</v>
      </c>
      <c r="M76" s="22">
        <f ca="1">IFERROR(_xlfn.XLOOKUP($E76,'[1]00.1 Focus List - Terceros'!$A:$A,'[1]00.1 Focus List - Terceros'!$V:$V,,),FALSE)</f>
        <v>0</v>
      </c>
      <c r="N76" s="22">
        <f ca="1">IFERROR(_xlfn.XLOOKUP($E76,'[1]00.1 Focus List - Terceros'!$A:$A,'[1]00.1 Focus List - Terceros'!$R:$R,,),FALSE)</f>
        <v>0</v>
      </c>
      <c r="O76" s="22">
        <f ca="1">IFERROR(_xlfn.XLOOKUP($E76,'[1]00.1 Focus List - Terceros'!$A:$A,'[1]00.1 Focus List - Terceros'!$T:$T,,),FALSE)</f>
        <v>0</v>
      </c>
    </row>
    <row r="77" spans="1:15" x14ac:dyDescent="0.25">
      <c r="A77" s="9" t="s">
        <v>118</v>
      </c>
      <c r="B77" s="10" t="s">
        <v>119</v>
      </c>
      <c r="C77" s="11">
        <f ca="1">IFERROR(_xlfn.XLOOKUP($E77,'[1]00.1 Focus List - Terceros'!$A:$A,'[1]00.1 Focus List - Terceros'!$C:$C,,),FALSE)</f>
        <v>2506542081</v>
      </c>
      <c r="D77" s="13" t="str">
        <f ca="1">IFERROR(_xlfn.XLOOKUP($E77,'[1]00.1 Focus List - Terceros'!$A:$A,'[1]00.1 Focus List - Terceros'!$D:$D,,),FALSE)</f>
        <v>Euro</v>
      </c>
      <c r="E77" s="13" t="str">
        <f ca="1">IFERROR(_xlfn.XLOOKUP($E77,'[1]00.1 Focus List - Terceros'!$A:$A,'[1]00.1 Focus List - Terceros'!$E:$E,,),FALSE)</f>
        <v>Fully Hedged</v>
      </c>
      <c r="F77" s="20">
        <f ca="1">IFERROR(_xlfn.XLOOKUP($E77,'[1]00.1 Focus List - Terceros'!$A:$A,'[1]00.1 Focus List - Terceros'!$F:$F,,),FALSE)</f>
        <v>8.9126999999999998E-2</v>
      </c>
      <c r="G77" s="20">
        <f ca="1">IFERROR(_xlfn.XLOOKUP($E77,'[1]00.1 Focus List - Terceros'!$A:$A,'[1]00.1 Focus List - Terceros'!$H:$H,,),FALSE)</f>
        <v>2.4635039999999999</v>
      </c>
      <c r="H77" s="20">
        <f ca="1">IFERROR(_xlfn.XLOOKUP($E77,'[1]00.1 Focus List - Terceros'!$A:$A,'[1]00.1 Focus List - Terceros'!$J:$J,,),FALSE)</f>
        <v>6.9523809999999999</v>
      </c>
      <c r="I77" s="20">
        <f ca="1">IFERROR(_xlfn.XLOOKUP($E77,'[1]00.1 Focus List - Terceros'!$A:$A,'[1]00.1 Focus List - Terceros'!$L:$L,,),FALSE)</f>
        <v>4.6598319999999998</v>
      </c>
      <c r="J77" s="20">
        <f ca="1">IFERROR(_xlfn.XLOOKUP($E77,'[1]00.1 Focus List - Terceros'!$A:$A,'[1]00.1 Focus List - Terceros'!$N:$N,,),FALSE)</f>
        <v>9.8825830000000003</v>
      </c>
      <c r="K77" s="20">
        <f ca="1">IFERROR(_xlfn.XLOOKUP($E77,'[1]00.1 Focus List - Terceros'!$A:$A,'[1]00.1 Focus List - Terceros'!$O:$O,,),FALSE)</f>
        <v>5.7184559999999998</v>
      </c>
      <c r="L77" s="20">
        <f ca="1">IFERROR(_xlfn.XLOOKUP($E77,'[1]00.1 Focus List - Terceros'!$A:$A,'[1]00.1 Focus List - Terceros'!$P:$P,,),FALSE)</f>
        <v>-6.41953</v>
      </c>
      <c r="M77" s="20">
        <f ca="1">IFERROR(_xlfn.XLOOKUP($E77,'[1]00.1 Focus List - Terceros'!$A:$A,'[1]00.1 Focus List - Terceros'!$V:$V,,),FALSE)</f>
        <v>9.3781920000000003</v>
      </c>
      <c r="N77" s="20">
        <f ca="1">IFERROR(_xlfn.XLOOKUP($E77,'[1]00.1 Focus List - Terceros'!$A:$A,'[1]00.1 Focus List - Terceros'!$R:$R,,),FALSE)</f>
        <v>8.7544050000000002</v>
      </c>
      <c r="O77" s="20">
        <f ca="1">IFERROR(_xlfn.XLOOKUP($E77,'[1]00.1 Focus List - Terceros'!$A:$A,'[1]00.1 Focus List - Terceros'!$T:$T,,),FALSE)</f>
        <v>-0.42208800000000002</v>
      </c>
    </row>
    <row r="78" spans="1:15" x14ac:dyDescent="0.25">
      <c r="A78" s="9" t="s">
        <v>120</v>
      </c>
      <c r="B78" s="10" t="s">
        <v>121</v>
      </c>
      <c r="C78" s="11">
        <f ca="1">IFERROR(_xlfn.XLOOKUP($E78,'[1]00.1 Focus List - Terceros'!$A:$A,'[1]00.1 Focus List - Terceros'!$C:$C,,),FALSE)</f>
        <v>674692904</v>
      </c>
      <c r="D78" s="13" t="str">
        <f ca="1">IFERROR(_xlfn.XLOOKUP($E78,'[1]00.1 Focus List - Terceros'!$A:$A,'[1]00.1 Focus List - Terceros'!$D:$D,,),FALSE)</f>
        <v>Euro</v>
      </c>
      <c r="E78" s="13" t="str">
        <f ca="1">IFERROR(_xlfn.XLOOKUP($E78,'[1]00.1 Focus List - Terceros'!$A:$A,'[1]00.1 Focus List - Terceros'!$E:$E,,),FALSE)</f>
        <v>Fully Hedged</v>
      </c>
      <c r="F78" s="20">
        <f ca="1">IFERROR(_xlfn.XLOOKUP($E78,'[1]00.1 Focus List - Terceros'!$A:$A,'[1]00.1 Focus List - Terceros'!$F:$F,,),FALSE)</f>
        <v>9.3413999999999997E-2</v>
      </c>
      <c r="G78" s="20">
        <f ca="1">IFERROR(_xlfn.XLOOKUP($E78,'[1]00.1 Focus List - Terceros'!$A:$A,'[1]00.1 Focus List - Terceros'!$H:$H,,),FALSE)</f>
        <v>0.94206299999999998</v>
      </c>
      <c r="H78" s="20">
        <f ca="1">IFERROR(_xlfn.XLOOKUP($E78,'[1]00.1 Focus List - Terceros'!$A:$A,'[1]00.1 Focus List - Terceros'!$J:$J,,),FALSE)</f>
        <v>2.9793370000000001</v>
      </c>
      <c r="I78" s="20">
        <f ca="1">IFERROR(_xlfn.XLOOKUP($E78,'[1]00.1 Focus List - Terceros'!$A:$A,'[1]00.1 Focus List - Terceros'!$L:$L,,),FALSE)</f>
        <v>3.326905</v>
      </c>
      <c r="J78" s="20">
        <f ca="1">IFERROR(_xlfn.XLOOKUP($E78,'[1]00.1 Focus List - Terceros'!$A:$A,'[1]00.1 Focus List - Terceros'!$N:$N,,),FALSE)</f>
        <v>5.7749259999999998</v>
      </c>
      <c r="K78" s="20">
        <f ca="1">IFERROR(_xlfn.XLOOKUP($E78,'[1]00.1 Focus List - Terceros'!$A:$A,'[1]00.1 Focus List - Terceros'!$O:$O,,),FALSE)</f>
        <v>2.3473359999999999</v>
      </c>
      <c r="L78" s="20">
        <f ca="1">IFERROR(_xlfn.XLOOKUP($E78,'[1]00.1 Focus List - Terceros'!$A:$A,'[1]00.1 Focus List - Terceros'!$P:$P,,),FALSE)</f>
        <v>-2.824859</v>
      </c>
      <c r="M78" s="20">
        <f ca="1">IFERROR(_xlfn.XLOOKUP($E78,'[1]00.1 Focus List - Terceros'!$A:$A,'[1]00.1 Focus List - Terceros'!$V:$V,,),FALSE)</f>
        <v>5.012645</v>
      </c>
      <c r="N78" s="20">
        <f ca="1">IFERROR(_xlfn.XLOOKUP($E78,'[1]00.1 Focus List - Terceros'!$A:$A,'[1]00.1 Focus List - Terceros'!$R:$R,,),FALSE)</f>
        <v>4.9271770000000004</v>
      </c>
      <c r="O78" s="20">
        <f ca="1">IFERROR(_xlfn.XLOOKUP($E78,'[1]00.1 Focus List - Terceros'!$A:$A,'[1]00.1 Focus List - Terceros'!$T:$T,,),FALSE)</f>
        <v>2.5014259999999999</v>
      </c>
    </row>
    <row r="79" spans="1:15" x14ac:dyDescent="0.25">
      <c r="A79" s="15" t="s">
        <v>122</v>
      </c>
      <c r="B79" s="3" t="s">
        <v>123</v>
      </c>
      <c r="C79" s="21">
        <f ca="1">IFERROR(_xlfn.XLOOKUP($E79,'[1]00.1 Focus List - Terceros'!$A:$A,'[1]00.1 Focus List - Terceros'!$C:$C,,),FALSE)</f>
        <v>713286675.28419995</v>
      </c>
      <c r="D79" s="2" t="str">
        <f ca="1">IFERROR(_xlfn.XLOOKUP($E79,'[1]00.1 Focus List - Terceros'!$A:$A,'[1]00.1 Focus List - Terceros'!$D:$D,,),FALSE)</f>
        <v>US Dollar</v>
      </c>
      <c r="E79" s="2">
        <f ca="1">IFERROR(_xlfn.XLOOKUP($E79,'[1]00.1 Focus List - Terceros'!$A:$A,'[1]00.1 Focus List - Terceros'!$E:$E,,),FALSE)</f>
        <v>0</v>
      </c>
      <c r="F79" s="22">
        <f ca="1">IFERROR(_xlfn.XLOOKUP($E79,'[1]00.1 Focus List - Terceros'!$A:$A,'[1]00.1 Focus List - Terceros'!$F:$F,,),FALSE)</f>
        <v>-0.39577800000000002</v>
      </c>
      <c r="G79" s="22">
        <f ca="1">IFERROR(_xlfn.XLOOKUP($E79,'[1]00.1 Focus List - Terceros'!$A:$A,'[1]00.1 Focus List - Terceros'!$H:$H,,),FALSE)</f>
        <v>0.86840300000000004</v>
      </c>
      <c r="H79" s="22">
        <f ca="1">IFERROR(_xlfn.XLOOKUP($E79,'[1]00.1 Focus List - Terceros'!$A:$A,'[1]00.1 Focus List - Terceros'!$J:$J,,),FALSE)</f>
        <v>1.206434</v>
      </c>
      <c r="I79" s="22">
        <f ca="1">IFERROR(_xlfn.XLOOKUP($E79,'[1]00.1 Focus List - Terceros'!$A:$A,'[1]00.1 Focus List - Terceros'!$L:$L,,),FALSE)</f>
        <v>2.7910140000000001</v>
      </c>
      <c r="J79" s="22">
        <f ca="1">IFERROR(_xlfn.XLOOKUP($E79,'[1]00.1 Focus List - Terceros'!$A:$A,'[1]00.1 Focus List - Terceros'!$N:$N,,),FALSE)</f>
        <v>4.9339820000000003</v>
      </c>
      <c r="K79" s="22">
        <f ca="1">IFERROR(_xlfn.XLOOKUP($E79,'[1]00.1 Focus List - Terceros'!$A:$A,'[1]00.1 Focus List - Terceros'!$O:$O,,),FALSE)</f>
        <v>3.9152640000000001</v>
      </c>
      <c r="L79" s="22">
        <f ca="1">IFERROR(_xlfn.XLOOKUP($E79,'[1]00.1 Focus List - Terceros'!$A:$A,'[1]00.1 Focus List - Terceros'!$P:$P,,),FALSE)</f>
        <v>-3.514589</v>
      </c>
      <c r="M79" s="22">
        <f ca="1">IFERROR(_xlfn.XLOOKUP($E79,'[1]00.1 Focus List - Terceros'!$A:$A,'[1]00.1 Focus List - Terceros'!$V:$V,,),FALSE)</f>
        <v>10.049911</v>
      </c>
      <c r="N79" s="22">
        <f ca="1">IFERROR(_xlfn.XLOOKUP($E79,'[1]00.1 Focus List - Terceros'!$A:$A,'[1]00.1 Focus List - Terceros'!$R:$R,,),FALSE)</f>
        <v>2.8473359999999999</v>
      </c>
      <c r="O79" s="22">
        <f ca="1">IFERROR(_xlfn.XLOOKUP($E79,'[1]00.1 Focus List - Terceros'!$A:$A,'[1]00.1 Focus List - Terceros'!$T:$T,,),FALSE)</f>
        <v>-0.54726799999999998</v>
      </c>
    </row>
    <row r="80" spans="1:15" x14ac:dyDescent="0.25">
      <c r="A80" s="9" t="s">
        <v>124</v>
      </c>
      <c r="B80" s="10" t="s">
        <v>125</v>
      </c>
      <c r="C80" s="11">
        <f ca="1">IFERROR(_xlfn.XLOOKUP($E80,'[1]00.1 Focus List - Terceros'!$A:$A,'[1]00.1 Focus List - Terceros'!$C:$C,,),FALSE)</f>
        <v>71547081</v>
      </c>
      <c r="D80" s="13" t="str">
        <f ca="1">IFERROR(_xlfn.XLOOKUP($E80,'[1]00.1 Focus List - Terceros'!$A:$A,'[1]00.1 Focus List - Terceros'!$D:$D,,),FALSE)</f>
        <v>Euro</v>
      </c>
      <c r="E80" s="13" t="str">
        <f ca="1">IFERROR(_xlfn.XLOOKUP($E80,'[1]00.1 Focus List - Terceros'!$A:$A,'[1]00.1 Focus List - Terceros'!$E:$E,,),FALSE)</f>
        <v>Fully Hedged</v>
      </c>
      <c r="F80" s="20">
        <f ca="1">IFERROR(_xlfn.XLOOKUP($E80,'[1]00.1 Focus List - Terceros'!$A:$A,'[1]00.1 Focus List - Terceros'!$F:$F,,),FALSE)</f>
        <v>0.178701</v>
      </c>
      <c r="G80" s="20">
        <f ca="1">IFERROR(_xlfn.XLOOKUP($E80,'[1]00.1 Focus List - Terceros'!$A:$A,'[1]00.1 Focus List - Terceros'!$H:$H,,),FALSE)</f>
        <v>-1.083321</v>
      </c>
      <c r="H80" s="20">
        <f ca="1">IFERROR(_xlfn.XLOOKUP($E80,'[1]00.1 Focus List - Terceros'!$A:$A,'[1]00.1 Focus List - Terceros'!$J:$J,,),FALSE)</f>
        <v>0.15476799999999999</v>
      </c>
      <c r="I80" s="20">
        <f ca="1">IFERROR(_xlfn.XLOOKUP($E80,'[1]00.1 Focus List - Terceros'!$A:$A,'[1]00.1 Focus List - Terceros'!$L:$L,,),FALSE)</f>
        <v>2.7252190000000001</v>
      </c>
      <c r="J80" s="20">
        <f ca="1">IFERROR(_xlfn.XLOOKUP($E80,'[1]00.1 Focus List - Terceros'!$A:$A,'[1]00.1 Focus List - Terceros'!$N:$N,,),FALSE)</f>
        <v>2.28606</v>
      </c>
      <c r="K80" s="20">
        <f ca="1">IFERROR(_xlfn.XLOOKUP($E80,'[1]00.1 Focus List - Terceros'!$A:$A,'[1]00.1 Focus List - Terceros'!$O:$O,,),FALSE)</f>
        <v>4.4353680000000004</v>
      </c>
      <c r="L80" s="20">
        <f ca="1">IFERROR(_xlfn.XLOOKUP($E80,'[1]00.1 Focus List - Terceros'!$A:$A,'[1]00.1 Focus List - Terceros'!$P:$P,,),FALSE)</f>
        <v>-4.2636820000000002</v>
      </c>
      <c r="M80" s="20">
        <f ca="1">IFERROR(_xlfn.XLOOKUP($E80,'[1]00.1 Focus List - Terceros'!$A:$A,'[1]00.1 Focus List - Terceros'!$V:$V,,),FALSE)</f>
        <v>2.2862610000000001</v>
      </c>
      <c r="N80" s="20">
        <f ca="1">IFERROR(_xlfn.XLOOKUP($E80,'[1]00.1 Focus List - Terceros'!$A:$A,'[1]00.1 Focus List - Terceros'!$R:$R,,),FALSE)</f>
        <v>1.2452540000000001</v>
      </c>
      <c r="O80" s="20">
        <f ca="1">IFERROR(_xlfn.XLOOKUP($E80,'[1]00.1 Focus List - Terceros'!$A:$A,'[1]00.1 Focus List - Terceros'!$T:$T,,),FALSE)</f>
        <v>-0.10649599999999999</v>
      </c>
    </row>
    <row r="81" spans="1:15" x14ac:dyDescent="0.25">
      <c r="A81" s="15" t="s">
        <v>126</v>
      </c>
      <c r="B81" s="3" t="s">
        <v>127</v>
      </c>
      <c r="C81" s="21">
        <f ca="1">IFERROR(_xlfn.XLOOKUP($E81,'[1]00.1 Focus List - Terceros'!$A:$A,'[1]00.1 Focus List - Terceros'!$C:$C,,),FALSE)</f>
        <v>3509435206</v>
      </c>
      <c r="D81" s="2" t="str">
        <f ca="1">IFERROR(_xlfn.XLOOKUP($E81,'[1]00.1 Focus List - Terceros'!$A:$A,'[1]00.1 Focus List - Terceros'!$D:$D,,),FALSE)</f>
        <v>Euro</v>
      </c>
      <c r="E81" s="2">
        <f ca="1">IFERROR(_xlfn.XLOOKUP($E81,'[1]00.1 Focus List - Terceros'!$A:$A,'[1]00.1 Focus List - Terceros'!$E:$E,,),FALSE)</f>
        <v>0</v>
      </c>
      <c r="F81" s="22">
        <f ca="1">IFERROR(_xlfn.XLOOKUP($E81,'[1]00.1 Focus List - Terceros'!$A:$A,'[1]00.1 Focus List - Terceros'!$F:$F,,),FALSE)</f>
        <v>0.16454099999999999</v>
      </c>
      <c r="G81" s="22">
        <f ca="1">IFERROR(_xlfn.XLOOKUP($E81,'[1]00.1 Focus List - Terceros'!$A:$A,'[1]00.1 Focus List - Terceros'!$H:$H,,),FALSE)</f>
        <v>-0.300259</v>
      </c>
      <c r="H81" s="22">
        <f ca="1">IFERROR(_xlfn.XLOOKUP($E81,'[1]00.1 Focus List - Terceros'!$A:$A,'[1]00.1 Focus List - Terceros'!$J:$J,,),FALSE)</f>
        <v>2.0108920000000001</v>
      </c>
      <c r="I81" s="22">
        <f ca="1">IFERROR(_xlfn.XLOOKUP($E81,'[1]00.1 Focus List - Terceros'!$A:$A,'[1]00.1 Focus List - Terceros'!$L:$L,,),FALSE)</f>
        <v>-0.53104600000000002</v>
      </c>
      <c r="J81" s="22">
        <f ca="1">IFERROR(_xlfn.XLOOKUP($E81,'[1]00.1 Focus List - Terceros'!$A:$A,'[1]00.1 Focus List - Terceros'!$N:$N,,),FALSE)</f>
        <v>2.2751139999999999</v>
      </c>
      <c r="K81" s="22">
        <f ca="1">IFERROR(_xlfn.XLOOKUP($E81,'[1]00.1 Focus List - Terceros'!$A:$A,'[1]00.1 Focus List - Terceros'!$O:$O,,),FALSE)</f>
        <v>5.4798340000000003</v>
      </c>
      <c r="L81" s="22">
        <f ca="1">IFERROR(_xlfn.XLOOKUP($E81,'[1]00.1 Focus List - Terceros'!$A:$A,'[1]00.1 Focus List - Terceros'!$P:$P,,),FALSE)</f>
        <v>-7.827064</v>
      </c>
      <c r="M81" s="22">
        <f ca="1">IFERROR(_xlfn.XLOOKUP($E81,'[1]00.1 Focus List - Terceros'!$A:$A,'[1]00.1 Focus List - Terceros'!$V:$V,,),FALSE)</f>
        <v>2.4482110000000001</v>
      </c>
      <c r="N81" s="22">
        <f ca="1">IFERROR(_xlfn.XLOOKUP($E81,'[1]00.1 Focus List - Terceros'!$A:$A,'[1]00.1 Focus List - Terceros'!$R:$R,,),FALSE)</f>
        <v>5.3608250000000002</v>
      </c>
      <c r="O81" s="22">
        <f ca="1">IFERROR(_xlfn.XLOOKUP($E81,'[1]00.1 Focus List - Terceros'!$A:$A,'[1]00.1 Focus List - Terceros'!$T:$T,,),FALSE)</f>
        <v>2.762921</v>
      </c>
    </row>
    <row r="82" spans="1:15" x14ac:dyDescent="0.25">
      <c r="A82" s="9" t="s">
        <v>118</v>
      </c>
      <c r="B82" s="23" t="s">
        <v>128</v>
      </c>
      <c r="C82" s="23">
        <f ca="1">IFERROR(_xlfn.XLOOKUP($E82,'[1]00.1 Focus List - Terceros'!$A:$A,'[1]00.1 Focus List - Terceros'!$C:$C,,),FALSE)</f>
        <v>0</v>
      </c>
      <c r="D82" s="24" t="str">
        <f ca="1">IFERROR(_xlfn.XLOOKUP($E82,'[1]00.1 Focus List - Terceros'!$A:$A,'[1]00.1 Focus List - Terceros'!$D:$D,,),FALSE)</f>
        <v>US Dollar</v>
      </c>
      <c r="E82" s="25">
        <f ca="1">IFERROR(_xlfn.XLOOKUP($E82,'[1]00.1 Focus List - Terceros'!$A:$A,'[1]00.1 Focus List - Terceros'!$E:$E,,),FALSE)</f>
        <v>0</v>
      </c>
      <c r="F82" s="26">
        <f ca="1">IFERROR(_xlfn.XLOOKUP($E82,'[1]00.1 Focus List - Terceros'!$A:$A,'[1]00.1 Focus List - Terceros'!$F:$F,,),FALSE)</f>
        <v>0.28281800000000001</v>
      </c>
      <c r="G82" s="27">
        <f ca="1">IFERROR(_xlfn.XLOOKUP($E82,'[1]00.1 Focus List - Terceros'!$A:$A,'[1]00.1 Focus List - Terceros'!$H:$H,,),FALSE)</f>
        <v>2.5136470000000002</v>
      </c>
      <c r="H82" s="27">
        <f ca="1">IFERROR(_xlfn.XLOOKUP($E82,'[1]00.1 Focus List - Terceros'!$A:$A,'[1]00.1 Focus List - Terceros'!$J:$J,,),FALSE)</f>
        <v>8.9878970000000002</v>
      </c>
      <c r="I82" s="27">
        <f ca="1">IFERROR(_xlfn.XLOOKUP($E82,'[1]00.1 Focus List - Terceros'!$A:$A,'[1]00.1 Focus List - Terceros'!$L:$L,,),FALSE)</f>
        <v>12.580276</v>
      </c>
      <c r="J82" s="27">
        <f ca="1">IFERROR(_xlfn.XLOOKUP($E82,'[1]00.1 Focus List - Terceros'!$A:$A,'[1]00.1 Focus List - Terceros'!$N:$N,,),FALSE)</f>
        <v>11.201358000000001</v>
      </c>
      <c r="K82" s="27">
        <f ca="1">IFERROR(_xlfn.XLOOKUP($E82,'[1]00.1 Focus List - Terceros'!$A:$A,'[1]00.1 Focus List - Terceros'!$O:$O,,),FALSE)</f>
        <v>6.0944839999999996</v>
      </c>
      <c r="L82" s="27">
        <f ca="1">IFERROR(_xlfn.XLOOKUP($E82,'[1]00.1 Focus List - Terceros'!$A:$A,'[1]00.1 Focus List - Terceros'!$P:$P,,),FALSE)</f>
        <v>-8.4295489999999997</v>
      </c>
      <c r="M82" s="27">
        <f ca="1">IFERROR(_xlfn.XLOOKUP($E82,'[1]00.1 Focus List - Terceros'!$A:$A,'[1]00.1 Focus List - Terceros'!$V:$V,,),FALSE)</f>
        <v>2.3492169999999999</v>
      </c>
      <c r="N82" s="27">
        <f ca="1">IFERROR(_xlfn.XLOOKUP($E82,'[1]00.1 Focus List - Terceros'!$A:$A,'[1]00.1 Focus List - Terceros'!$R:$R,,),FALSE)</f>
        <v>8.6069320000000005</v>
      </c>
      <c r="O82" s="27">
        <f ca="1">IFERROR(_xlfn.XLOOKUP($E82,'[1]00.1 Focus List - Terceros'!$A:$A,'[1]00.1 Focus List - Terceros'!$T:$T,,),FALSE)</f>
        <v>2.0509659999999998</v>
      </c>
    </row>
    <row r="83" spans="1:15" x14ac:dyDescent="0.25">
      <c r="A83" s="9" t="s">
        <v>129</v>
      </c>
      <c r="B83" s="10" t="s">
        <v>130</v>
      </c>
      <c r="C83" s="11">
        <f ca="1">IFERROR(_xlfn.XLOOKUP($E83,'[1]00.1 Focus List - Terceros'!$A:$A,'[1]00.1 Focus List - Terceros'!$C:$C,,),FALSE)</f>
        <v>154906427</v>
      </c>
      <c r="D83" s="13" t="str">
        <f ca="1">IFERROR(_xlfn.XLOOKUP($E83,'[1]00.1 Focus List - Terceros'!$A:$A,'[1]00.1 Focus List - Terceros'!$D:$D,,),FALSE)</f>
        <v>Euro</v>
      </c>
      <c r="E83" s="13" t="str">
        <f ca="1">IFERROR(_xlfn.XLOOKUP($E83,'[1]00.1 Focus List - Terceros'!$A:$A,'[1]00.1 Focus List - Terceros'!$E:$E,,),FALSE)</f>
        <v>Fully Hedged</v>
      </c>
      <c r="F83" s="20">
        <f ca="1">IFERROR(_xlfn.XLOOKUP($E83,'[1]00.1 Focus List - Terceros'!$A:$A,'[1]00.1 Focus List - Terceros'!$F:$F,,),FALSE)</f>
        <v>0.25944400000000001</v>
      </c>
      <c r="G83" s="20">
        <f ca="1">IFERROR(_xlfn.XLOOKUP($E83,'[1]00.1 Focus List - Terceros'!$A:$A,'[1]00.1 Focus List - Terceros'!$H:$H,,),FALSE)</f>
        <v>2.3930929999999999</v>
      </c>
      <c r="H83" s="20">
        <f ca="1">IFERROR(_xlfn.XLOOKUP($E83,'[1]00.1 Focus List - Terceros'!$A:$A,'[1]00.1 Focus List - Terceros'!$J:$J,,),FALSE)</f>
        <v>11.785291000000001</v>
      </c>
      <c r="I83" s="20">
        <f ca="1">IFERROR(_xlfn.XLOOKUP($E83,'[1]00.1 Focus List - Terceros'!$A:$A,'[1]00.1 Focus List - Terceros'!$L:$L,,),FALSE)</f>
        <v>8.3669039999999999</v>
      </c>
      <c r="J83" s="20">
        <f ca="1">IFERROR(_xlfn.XLOOKUP($E83,'[1]00.1 Focus List - Terceros'!$A:$A,'[1]00.1 Focus List - Terceros'!$N:$N,,),FALSE)</f>
        <v>11.831054</v>
      </c>
      <c r="K83" s="20">
        <f ca="1">IFERROR(_xlfn.XLOOKUP($E83,'[1]00.1 Focus List - Terceros'!$A:$A,'[1]00.1 Focus List - Terceros'!$O:$O,,),FALSE)</f>
        <v>8.1073160000000009</v>
      </c>
      <c r="L83" s="20">
        <f ca="1">IFERROR(_xlfn.XLOOKUP($E83,'[1]00.1 Focus List - Terceros'!$A:$A,'[1]00.1 Focus List - Terceros'!$P:$P,,),FALSE)</f>
        <v>-8.310003</v>
      </c>
      <c r="M83" s="20">
        <f ca="1">IFERROR(_xlfn.XLOOKUP($E83,'[1]00.1 Focus List - Terceros'!$A:$A,'[1]00.1 Focus List - Terceros'!$V:$V,,),FALSE)</f>
        <v>6.7609510000000004</v>
      </c>
      <c r="N83" s="20">
        <f ca="1">IFERROR(_xlfn.XLOOKUP($E83,'[1]00.1 Focus List - Terceros'!$A:$A,'[1]00.1 Focus List - Terceros'!$R:$R,,),FALSE)</f>
        <v>6.5641439999999998</v>
      </c>
      <c r="O83" s="20">
        <f ca="1">IFERROR(_xlfn.XLOOKUP($E83,'[1]00.1 Focus List - Terceros'!$A:$A,'[1]00.1 Focus List - Terceros'!$T:$T,,),FALSE)</f>
        <v>2.4022230000000002</v>
      </c>
    </row>
    <row r="84" spans="1:15" x14ac:dyDescent="0.25">
      <c r="A84" s="9" t="s">
        <v>129</v>
      </c>
      <c r="B84" s="23" t="s">
        <v>131</v>
      </c>
      <c r="C84" s="23">
        <f ca="1">IFERROR(_xlfn.XLOOKUP($E84,'[1]00.1 Focus List - Terceros'!$A:$A,'[1]00.1 Focus List - Terceros'!$C:$C,,),FALSE)</f>
        <v>0</v>
      </c>
      <c r="D84" s="24" t="str">
        <f ca="1">IFERROR(_xlfn.XLOOKUP($E84,'[1]00.1 Focus List - Terceros'!$A:$A,'[1]00.1 Focus List - Terceros'!$D:$D,,),FALSE)</f>
        <v>Euro</v>
      </c>
      <c r="E84" s="25">
        <f ca="1">IFERROR(_xlfn.XLOOKUP($E84,'[1]00.1 Focus List - Terceros'!$A:$A,'[1]00.1 Focus List - Terceros'!$E:$E,,),FALSE)</f>
        <v>0</v>
      </c>
      <c r="F84" s="26">
        <f ca="1">IFERROR(_xlfn.XLOOKUP($E84,'[1]00.1 Focus List - Terceros'!$A:$A,'[1]00.1 Focus List - Terceros'!$F:$F,,),FALSE)</f>
        <v>9.1357999999999995E-2</v>
      </c>
      <c r="G84" s="27">
        <f ca="1">IFERROR(_xlfn.XLOOKUP($E84,'[1]00.1 Focus List - Terceros'!$A:$A,'[1]00.1 Focus List - Terceros'!$H:$H,,),FALSE)</f>
        <v>1.1265430000000001</v>
      </c>
      <c r="H84" s="27">
        <f ca="1">IFERROR(_xlfn.XLOOKUP($E84,'[1]00.1 Focus List - Terceros'!$A:$A,'[1]00.1 Focus List - Terceros'!$J:$J,,),FALSE)</f>
        <v>9.0966649999999998</v>
      </c>
      <c r="I84" s="27">
        <f ca="1">IFERROR(_xlfn.XLOOKUP($E84,'[1]00.1 Focus List - Terceros'!$A:$A,'[1]00.1 Focus List - Terceros'!$L:$L,,),FALSE)</f>
        <v>5.5556109999999999</v>
      </c>
      <c r="J84" s="27">
        <f ca="1">IFERROR(_xlfn.XLOOKUP($E84,'[1]00.1 Focus List - Terceros'!$A:$A,'[1]00.1 Focus List - Terceros'!$N:$N,,),FALSE)</f>
        <v>9.0427540000000004</v>
      </c>
      <c r="K84" s="27">
        <f ca="1">IFERROR(_xlfn.XLOOKUP($E84,'[1]00.1 Focus List - Terceros'!$A:$A,'[1]00.1 Focus List - Terceros'!$O:$O,,),FALSE)</f>
        <v>5.7170110000000003</v>
      </c>
      <c r="L84" s="27">
        <f ca="1">IFERROR(_xlfn.XLOOKUP($E84,'[1]00.1 Focus List - Terceros'!$A:$A,'[1]00.1 Focus List - Terceros'!$P:$P,,),FALSE)</f>
        <v>-7.1224920000000003</v>
      </c>
      <c r="M84" s="27">
        <f ca="1">IFERROR(_xlfn.XLOOKUP($E84,'[1]00.1 Focus List - Terceros'!$A:$A,'[1]00.1 Focus List - Terceros'!$V:$V,,),FALSE)</f>
        <v>4.713101</v>
      </c>
      <c r="N84" s="27">
        <f ca="1">IFERROR(_xlfn.XLOOKUP($E84,'[1]00.1 Focus List - Terceros'!$A:$A,'[1]00.1 Focus List - Terceros'!$R:$R,,),FALSE)</f>
        <v>4.6962710000000003</v>
      </c>
      <c r="O84" s="27">
        <f ca="1">IFERROR(_xlfn.XLOOKUP($E84,'[1]00.1 Focus List - Terceros'!$A:$A,'[1]00.1 Focus List - Terceros'!$T:$T,,),FALSE)</f>
        <v>1.610582</v>
      </c>
    </row>
    <row r="85" spans="1:15" x14ac:dyDescent="0.25">
      <c r="A85" s="15" t="s">
        <v>132</v>
      </c>
      <c r="B85" s="28" t="s">
        <v>133</v>
      </c>
      <c r="C85" s="21">
        <f ca="1">IFERROR(_xlfn.XLOOKUP($E85,'[1]00.1 Focus List - Terceros'!$A:$A,'[1]00.1 Focus List - Terceros'!$C:$C,,),FALSE)</f>
        <v>4014092743</v>
      </c>
      <c r="D85" s="2" t="str">
        <f ca="1">IFERROR(_xlfn.XLOOKUP($E85,'[1]00.1 Focus List - Terceros'!$A:$A,'[1]00.1 Focus List - Terceros'!$D:$D,,),FALSE)</f>
        <v>Euro</v>
      </c>
      <c r="E85" s="4">
        <f ca="1">IFERROR(_xlfn.XLOOKUP($E85,'[1]00.1 Focus List - Terceros'!$A:$A,'[1]00.1 Focus List - Terceros'!$E:$E,,),FALSE)</f>
        <v>0</v>
      </c>
      <c r="F85" s="22">
        <f ca="1">IFERROR(_xlfn.XLOOKUP($E85,'[1]00.1 Focus List - Terceros'!$A:$A,'[1]00.1 Focus List - Terceros'!$F:$F,,),FALSE)</f>
        <v>0.415188</v>
      </c>
      <c r="G85" s="22">
        <f ca="1">IFERROR(_xlfn.XLOOKUP($E85,'[1]00.1 Focus List - Terceros'!$A:$A,'[1]00.1 Focus List - Terceros'!$H:$H,,),FALSE)</f>
        <v>0.77284900000000001</v>
      </c>
      <c r="H85" s="22">
        <f ca="1">IFERROR(_xlfn.XLOOKUP($E85,'[1]00.1 Focus List - Terceros'!$A:$A,'[1]00.1 Focus List - Terceros'!$J:$J,,),FALSE)</f>
        <v>4.0813490000000003</v>
      </c>
      <c r="I85" s="22">
        <f ca="1">IFERROR(_xlfn.XLOOKUP($E85,'[1]00.1 Focus List - Terceros'!$A:$A,'[1]00.1 Focus List - Terceros'!$L:$L,,),FALSE)</f>
        <v>2.9169529999999999</v>
      </c>
      <c r="J85" s="22">
        <f ca="1">IFERROR(_xlfn.XLOOKUP($E85,'[1]00.1 Focus List - Terceros'!$A:$A,'[1]00.1 Focus List - Terceros'!$N:$N,,),FALSE)</f>
        <v>8.4237169999999999</v>
      </c>
      <c r="K85" s="22">
        <f ca="1">IFERROR(_xlfn.XLOOKUP($E85,'[1]00.1 Focus List - Terceros'!$A:$A,'[1]00.1 Focus List - Terceros'!$O:$O,,),FALSE)</f>
        <v>2.7278150000000001</v>
      </c>
      <c r="L85" s="22">
        <f ca="1">IFERROR(_xlfn.XLOOKUP($E85,'[1]00.1 Focus List - Terceros'!$A:$A,'[1]00.1 Focus List - Terceros'!$P:$P,,),FALSE)</f>
        <v>-2.5788549999999999</v>
      </c>
      <c r="M85" s="22">
        <f ca="1">IFERROR(_xlfn.XLOOKUP($E85,'[1]00.1 Focus List - Terceros'!$A:$A,'[1]00.1 Focus List - Terceros'!$V:$V,,),FALSE)</f>
        <v>8.5369580000000003</v>
      </c>
      <c r="N85" s="22">
        <f ca="1">IFERROR(_xlfn.XLOOKUP($E85,'[1]00.1 Focus List - Terceros'!$A:$A,'[1]00.1 Focus List - Terceros'!$R:$R,,),FALSE)</f>
        <v>10.576205</v>
      </c>
      <c r="O85" s="22">
        <f ca="1">IFERROR(_xlfn.XLOOKUP($E85,'[1]00.1 Focus List - Terceros'!$A:$A,'[1]00.1 Focus List - Terceros'!$T:$T,,),FALSE)</f>
        <v>4.8475910000000004</v>
      </c>
    </row>
    <row r="86" spans="1:15" x14ac:dyDescent="0.25">
      <c r="A86" s="9" t="s">
        <v>132</v>
      </c>
      <c r="B86" s="10" t="s">
        <v>134</v>
      </c>
      <c r="C86" s="11">
        <f ca="1">IFERROR(_xlfn.XLOOKUP($E86,'[1]00.1 Focus List - Terceros'!$A:$A,'[1]00.1 Focus List - Terceros'!$C:$C,,),FALSE)</f>
        <v>626435052</v>
      </c>
      <c r="D86" s="13" t="str">
        <f ca="1">IFERROR(_xlfn.XLOOKUP($E86,'[1]00.1 Focus List - Terceros'!$A:$A,'[1]00.1 Focus List - Terceros'!$D:$D,,),FALSE)</f>
        <v>Euro</v>
      </c>
      <c r="E86" s="36">
        <f ca="1">IFERROR(_xlfn.XLOOKUP($E86,'[1]00.1 Focus List - Terceros'!$A:$A,'[1]00.1 Focus List - Terceros'!$E:$E,,),FALSE)</f>
        <v>0</v>
      </c>
      <c r="F86" s="20">
        <f ca="1">IFERROR(_xlfn.XLOOKUP($E86,'[1]00.1 Focus List - Terceros'!$A:$A,'[1]00.1 Focus List - Terceros'!$F:$F,,),FALSE)</f>
        <v>0.173121</v>
      </c>
      <c r="G86" s="20">
        <f ca="1">IFERROR(_xlfn.XLOOKUP($E86,'[1]00.1 Focus List - Terceros'!$A:$A,'[1]00.1 Focus List - Terceros'!$H:$H,,),FALSE)</f>
        <v>0.37432700000000002</v>
      </c>
      <c r="H86" s="20">
        <f ca="1">IFERROR(_xlfn.XLOOKUP($E86,'[1]00.1 Focus List - Terceros'!$A:$A,'[1]00.1 Focus List - Terceros'!$J:$J,,),FALSE)</f>
        <v>1.8434459999999999</v>
      </c>
      <c r="I86" s="20">
        <f ca="1">IFERROR(_xlfn.XLOOKUP($E86,'[1]00.1 Focus List - Terceros'!$A:$A,'[1]00.1 Focus List - Terceros'!$L:$L,,),FALSE)</f>
        <v>2.136752</v>
      </c>
      <c r="J86" s="20">
        <f ca="1">IFERROR(_xlfn.XLOOKUP($E86,'[1]00.1 Focus List - Terceros'!$A:$A,'[1]00.1 Focus List - Terceros'!$N:$N,,),FALSE)</f>
        <v>5.175548</v>
      </c>
      <c r="K86" s="20">
        <f ca="1">IFERROR(_xlfn.XLOOKUP($E86,'[1]00.1 Focus List - Terceros'!$A:$A,'[1]00.1 Focus List - Terceros'!$O:$O,,),FALSE)</f>
        <v>0.63050499999999998</v>
      </c>
      <c r="L86" s="20">
        <f ca="1">IFERROR(_xlfn.XLOOKUP($E86,'[1]00.1 Focus List - Terceros'!$A:$A,'[1]00.1 Focus List - Terceros'!$P:$P,,),FALSE)</f>
        <v>-0.56190099999999998</v>
      </c>
      <c r="M86" s="20">
        <f ca="1">IFERROR(_xlfn.XLOOKUP($E86,'[1]00.1 Focus List - Terceros'!$A:$A,'[1]00.1 Focus List - Terceros'!$V:$V,,),FALSE)</f>
        <v>6.237654</v>
      </c>
      <c r="N86" s="20">
        <f ca="1">IFERROR(_xlfn.XLOOKUP($E86,'[1]00.1 Focus List - Terceros'!$A:$A,'[1]00.1 Focus List - Terceros'!$R:$R,,),FALSE)</f>
        <v>3.9623080000000002</v>
      </c>
      <c r="O86" s="20">
        <f ca="1">IFERROR(_xlfn.XLOOKUP($E86,'[1]00.1 Focus List - Terceros'!$A:$A,'[1]00.1 Focus List - Terceros'!$T:$T,,),FALSE)</f>
        <v>1.664723</v>
      </c>
    </row>
    <row r="87" spans="1:15" x14ac:dyDescent="0.25">
      <c r="A87" s="15" t="s">
        <v>132</v>
      </c>
      <c r="B87" s="3" t="s">
        <v>135</v>
      </c>
      <c r="C87" s="21">
        <f ca="1">IFERROR(_xlfn.XLOOKUP($E87,'[1]00.1 Focus List - Terceros'!$A:$A,'[1]00.1 Focus List - Terceros'!$C:$C,,),FALSE)</f>
        <v>670242927</v>
      </c>
      <c r="D87" s="2" t="str">
        <f ca="1">IFERROR(_xlfn.XLOOKUP($E87,'[1]00.1 Focus List - Terceros'!$A:$A,'[1]00.1 Focus List - Terceros'!$D:$D,,),FALSE)</f>
        <v>Euro</v>
      </c>
      <c r="E87" s="4">
        <f ca="1">IFERROR(_xlfn.XLOOKUP($E87,'[1]00.1 Focus List - Terceros'!$A:$A,'[1]00.1 Focus List - Terceros'!$E:$E,,),FALSE)</f>
        <v>0</v>
      </c>
      <c r="F87" s="22">
        <f ca="1">IFERROR(_xlfn.XLOOKUP($E87,'[1]00.1 Focus List - Terceros'!$A:$A,'[1]00.1 Focus List - Terceros'!$F:$F,,),FALSE)</f>
        <v>0.115484</v>
      </c>
      <c r="G87" s="22">
        <f ca="1">IFERROR(_xlfn.XLOOKUP($E87,'[1]00.1 Focus List - Terceros'!$A:$A,'[1]00.1 Focus List - Terceros'!$H:$H,,),FALSE)</f>
        <v>0.203431</v>
      </c>
      <c r="H87" s="22">
        <f ca="1">IFERROR(_xlfn.XLOOKUP($E87,'[1]00.1 Focus List - Terceros'!$A:$A,'[1]00.1 Focus List - Terceros'!$J:$J,,),FALSE)</f>
        <v>1.527147</v>
      </c>
      <c r="I87" s="22">
        <f ca="1">IFERROR(_xlfn.XLOOKUP($E87,'[1]00.1 Focus List - Terceros'!$A:$A,'[1]00.1 Focus List - Terceros'!$L:$L,,),FALSE)</f>
        <v>1.3419989999999999</v>
      </c>
      <c r="J87" s="22">
        <f ca="1">IFERROR(_xlfn.XLOOKUP($E87,'[1]00.1 Focus List - Terceros'!$A:$A,'[1]00.1 Focus List - Terceros'!$N:$N,,),FALSE)</f>
        <v>3.8824709999999998</v>
      </c>
      <c r="K87" s="22">
        <f ca="1">IFERROR(_xlfn.XLOOKUP($E87,'[1]00.1 Focus List - Terceros'!$A:$A,'[1]00.1 Focus List - Terceros'!$O:$O,,),FALSE)</f>
        <v>0.92812099999999997</v>
      </c>
      <c r="L87" s="22">
        <f ca="1">IFERROR(_xlfn.XLOOKUP($E87,'[1]00.1 Focus List - Terceros'!$A:$A,'[1]00.1 Focus List - Terceros'!$P:$P,,),FALSE)</f>
        <v>-0.74873299999999998</v>
      </c>
      <c r="M87" s="22">
        <f ca="1">IFERROR(_xlfn.XLOOKUP($E87,'[1]00.1 Focus List - Terceros'!$A:$A,'[1]00.1 Focus List - Terceros'!$V:$V,,),FALSE)</f>
        <v>4.3219450000000004</v>
      </c>
      <c r="N87" s="22">
        <f ca="1">IFERROR(_xlfn.XLOOKUP($E87,'[1]00.1 Focus List - Terceros'!$A:$A,'[1]00.1 Focus List - Terceros'!$R:$R,,),FALSE)</f>
        <v>5.0754840000000003</v>
      </c>
      <c r="O87" s="22">
        <f ca="1">IFERROR(_xlfn.XLOOKUP($E87,'[1]00.1 Focus List - Terceros'!$A:$A,'[1]00.1 Focus List - Terceros'!$T:$T,,),FALSE)</f>
        <v>1.7054879999999999</v>
      </c>
    </row>
    <row r="88" spans="1:15" x14ac:dyDescent="0.25">
      <c r="A88" s="9" t="s">
        <v>132</v>
      </c>
      <c r="B88" s="10" t="s">
        <v>136</v>
      </c>
      <c r="C88" s="11">
        <f ca="1">IFERROR(_xlfn.XLOOKUP($E88,'[1]00.1 Focus List - Terceros'!$A:$A,'[1]00.1 Focus List - Terceros'!$C:$C,,),FALSE)</f>
        <v>5109793507</v>
      </c>
      <c r="D88" s="13" t="str">
        <f ca="1">IFERROR(_xlfn.XLOOKUP($E88,'[1]00.1 Focus List - Terceros'!$A:$A,'[1]00.1 Focus List - Terceros'!$D:$D,,),FALSE)</f>
        <v>Euro</v>
      </c>
      <c r="E88" s="36">
        <f ca="1">IFERROR(_xlfn.XLOOKUP($E88,'[1]00.1 Focus List - Terceros'!$A:$A,'[1]00.1 Focus List - Terceros'!$E:$E,,),FALSE)</f>
        <v>0</v>
      </c>
      <c r="F88" s="20">
        <f ca="1">IFERROR(_xlfn.XLOOKUP($E88,'[1]00.1 Focus List - Terceros'!$A:$A,'[1]00.1 Focus List - Terceros'!$F:$F,,),FALSE)</f>
        <v>0.26902300000000001</v>
      </c>
      <c r="G88" s="20">
        <f ca="1">IFERROR(_xlfn.XLOOKUP($E88,'[1]00.1 Focus List - Terceros'!$A:$A,'[1]00.1 Focus List - Terceros'!$H:$H,,),FALSE)</f>
        <v>0.54108299999999998</v>
      </c>
      <c r="H88" s="20">
        <f ca="1">IFERROR(_xlfn.XLOOKUP($E88,'[1]00.1 Focus List - Terceros'!$A:$A,'[1]00.1 Focus List - Terceros'!$J:$J,,),FALSE)</f>
        <v>1.3473900000000001</v>
      </c>
      <c r="I88" s="20">
        <f ca="1">IFERROR(_xlfn.XLOOKUP($E88,'[1]00.1 Focus List - Terceros'!$A:$A,'[1]00.1 Focus List - Terceros'!$L:$L,,),FALSE)</f>
        <v>1.8320970000000001</v>
      </c>
      <c r="J88" s="20">
        <f ca="1">IFERROR(_xlfn.XLOOKUP($E88,'[1]00.1 Focus List - Terceros'!$A:$A,'[1]00.1 Focus List - Terceros'!$N:$N,,),FALSE)</f>
        <v>4.6054110000000001</v>
      </c>
      <c r="K88" s="20">
        <f ca="1">IFERROR(_xlfn.XLOOKUP($E88,'[1]00.1 Focus List - Terceros'!$A:$A,'[1]00.1 Focus List - Terceros'!$O:$O,,),FALSE)</f>
        <v>0.97195799999999999</v>
      </c>
      <c r="L88" s="20">
        <f ca="1">IFERROR(_xlfn.XLOOKUP($E88,'[1]00.1 Focus List - Terceros'!$A:$A,'[1]00.1 Focus List - Terceros'!$P:$P,,),FALSE)</f>
        <v>-0.54298800000000003</v>
      </c>
      <c r="M88" s="20">
        <f ca="1">IFERROR(_xlfn.XLOOKUP($E88,'[1]00.1 Focus List - Terceros'!$A:$A,'[1]00.1 Focus List - Terceros'!$V:$V,,),FALSE)</f>
        <v>5.2837399999999999</v>
      </c>
      <c r="N88" s="20">
        <f ca="1">IFERROR(_xlfn.XLOOKUP($E88,'[1]00.1 Focus List - Terceros'!$A:$A,'[1]00.1 Focus List - Terceros'!$R:$R,,),FALSE)</f>
        <v>4.652698</v>
      </c>
      <c r="O88" s="20">
        <f ca="1">IFERROR(_xlfn.XLOOKUP($E88,'[1]00.1 Focus List - Terceros'!$A:$A,'[1]00.1 Focus List - Terceros'!$T:$T,,),FALSE)</f>
        <v>1.916417</v>
      </c>
    </row>
    <row r="89" spans="1:15" x14ac:dyDescent="0.25">
      <c r="A89" s="9" t="s">
        <v>132</v>
      </c>
      <c r="B89" s="10" t="s">
        <v>137</v>
      </c>
      <c r="C89" s="11">
        <f ca="1">IFERROR(_xlfn.XLOOKUP($E89,'[1]00.1 Focus List - Terceros'!$A:$A,'[1]00.1 Focus List - Terceros'!$C:$C,,),FALSE)</f>
        <v>8653930810</v>
      </c>
      <c r="D89" s="13" t="str">
        <f ca="1">IFERROR(_xlfn.XLOOKUP($E89,'[1]00.1 Focus List - Terceros'!$A:$A,'[1]00.1 Focus List - Terceros'!$D:$D,,),FALSE)</f>
        <v>Euro</v>
      </c>
      <c r="E89" s="36" t="str">
        <f ca="1">IFERROR(_xlfn.XLOOKUP($E89,'[1]00.1 Focus List - Terceros'!$A:$A,'[1]00.1 Focus List - Terceros'!$E:$E,,),FALSE)</f>
        <v>Fully Hedged</v>
      </c>
      <c r="F89" s="20">
        <f ca="1">IFERROR(_xlfn.XLOOKUP($E89,'[1]00.1 Focus List - Terceros'!$A:$A,'[1]00.1 Focus List - Terceros'!$F:$F,,),FALSE)</f>
        <v>-0.34849400000000003</v>
      </c>
      <c r="G89" s="20">
        <f ca="1">IFERROR(_xlfn.XLOOKUP($E89,'[1]00.1 Focus List - Terceros'!$A:$A,'[1]00.1 Focus List - Terceros'!$H:$H,,),FALSE)</f>
        <v>0.53349400000000002</v>
      </c>
      <c r="H89" s="20">
        <f ca="1">IFERROR(_xlfn.XLOOKUP($E89,'[1]00.1 Focus List - Terceros'!$A:$A,'[1]00.1 Focus List - Terceros'!$J:$J,,),FALSE)</f>
        <v>0.91301299999999996</v>
      </c>
      <c r="I89" s="20">
        <f ca="1">IFERROR(_xlfn.XLOOKUP($E89,'[1]00.1 Focus List - Terceros'!$A:$A,'[1]00.1 Focus List - Terceros'!$L:$L,,),FALSE)</f>
        <v>2.9397859999999998</v>
      </c>
      <c r="J89" s="20">
        <f ca="1">IFERROR(_xlfn.XLOOKUP($E89,'[1]00.1 Focus List - Terceros'!$A:$A,'[1]00.1 Focus List - Terceros'!$N:$N,,),FALSE)</f>
        <v>3.2147250000000001</v>
      </c>
      <c r="K89" s="20">
        <f ca="1">IFERROR(_xlfn.XLOOKUP($E89,'[1]00.1 Focus List - Terceros'!$A:$A,'[1]00.1 Focus List - Terceros'!$O:$O,,),FALSE)</f>
        <v>5.5045029999999997</v>
      </c>
      <c r="L89" s="20">
        <f ca="1">IFERROR(_xlfn.XLOOKUP($E89,'[1]00.1 Focus List - Terceros'!$A:$A,'[1]00.1 Focus List - Terceros'!$P:$P,,),FALSE)</f>
        <v>-5.6792990000000003</v>
      </c>
      <c r="M89" s="20">
        <f ca="1">IFERROR(_xlfn.XLOOKUP($E89,'[1]00.1 Focus List - Terceros'!$A:$A,'[1]00.1 Focus List - Terceros'!$V:$V,,),FALSE)</f>
        <v>-0.42860300000000001</v>
      </c>
      <c r="N89" s="20">
        <f ca="1">IFERROR(_xlfn.XLOOKUP($E89,'[1]00.1 Focus List - Terceros'!$A:$A,'[1]00.1 Focus List - Terceros'!$R:$R,,),FALSE)</f>
        <v>4.0504619999999996</v>
      </c>
      <c r="O89" s="20">
        <f ca="1">IFERROR(_xlfn.XLOOKUP($E89,'[1]00.1 Focus List - Terceros'!$A:$A,'[1]00.1 Focus List - Terceros'!$T:$T,,),FALSE)</f>
        <v>0.98389700000000002</v>
      </c>
    </row>
    <row r="90" spans="1:15" x14ac:dyDescent="0.25">
      <c r="A90" s="15" t="s">
        <v>132</v>
      </c>
      <c r="B90" s="3" t="s">
        <v>138</v>
      </c>
      <c r="C90" s="21">
        <f ca="1">IFERROR(_xlfn.XLOOKUP($E90,'[1]00.1 Focus List - Terceros'!$A:$A,'[1]00.1 Focus List - Terceros'!$C:$C,,),FALSE)</f>
        <v>18531437691</v>
      </c>
      <c r="D90" s="2" t="str">
        <f ca="1">IFERROR(_xlfn.XLOOKUP($E90,'[1]00.1 Focus List - Terceros'!$A:$A,'[1]00.1 Focus List - Terceros'!$D:$D,,),FALSE)</f>
        <v>Euro</v>
      </c>
      <c r="E90" s="4">
        <f ca="1">IFERROR(_xlfn.XLOOKUP($E90,'[1]00.1 Focus List - Terceros'!$A:$A,'[1]00.1 Focus List - Terceros'!$E:$E,,),FALSE)</f>
        <v>0</v>
      </c>
      <c r="F90" s="22">
        <f ca="1">IFERROR(_xlfn.XLOOKUP($E90,'[1]00.1 Focus List - Terceros'!$A:$A,'[1]00.1 Focus List - Terceros'!$F:$F,,),FALSE)</f>
        <v>-0.19592499999999999</v>
      </c>
      <c r="G90" s="22">
        <f ca="1">IFERROR(_xlfn.XLOOKUP($E90,'[1]00.1 Focus List - Terceros'!$A:$A,'[1]00.1 Focus List - Terceros'!$H:$H,,),FALSE)</f>
        <v>0.43375399999999997</v>
      </c>
      <c r="H90" s="22">
        <f ca="1">IFERROR(_xlfn.XLOOKUP($E90,'[1]00.1 Focus List - Terceros'!$A:$A,'[1]00.1 Focus List - Terceros'!$J:$J,,),FALSE)</f>
        <v>2.0105740000000001</v>
      </c>
      <c r="I90" s="22">
        <f ca="1">IFERROR(_xlfn.XLOOKUP($E90,'[1]00.1 Focus List - Terceros'!$A:$A,'[1]00.1 Focus List - Terceros'!$L:$L,,),FALSE)</f>
        <v>3.0256449999999999</v>
      </c>
      <c r="J90" s="22">
        <f ca="1">IFERROR(_xlfn.XLOOKUP($E90,'[1]00.1 Focus List - Terceros'!$A:$A,'[1]00.1 Focus List - Terceros'!$N:$N,,),FALSE)</f>
        <v>3.7643610000000001</v>
      </c>
      <c r="K90" s="22">
        <f ca="1">IFERROR(_xlfn.XLOOKUP($E90,'[1]00.1 Focus List - Terceros'!$A:$A,'[1]00.1 Focus List - Terceros'!$O:$O,,),FALSE)</f>
        <v>2.3526940000000001</v>
      </c>
      <c r="L90" s="22">
        <f ca="1">IFERROR(_xlfn.XLOOKUP($E90,'[1]00.1 Focus List - Terceros'!$A:$A,'[1]00.1 Focus List - Terceros'!$P:$P,,),FALSE)</f>
        <v>-2.4881139999999999</v>
      </c>
      <c r="M90" s="22">
        <f ca="1">IFERROR(_xlfn.XLOOKUP($E90,'[1]00.1 Focus List - Terceros'!$A:$A,'[1]00.1 Focus List - Terceros'!$V:$V,,),FALSE)</f>
        <v>3.8303229999999999</v>
      </c>
      <c r="N90" s="22">
        <f ca="1">IFERROR(_xlfn.XLOOKUP($E90,'[1]00.1 Focus List - Terceros'!$A:$A,'[1]00.1 Focus List - Terceros'!$R:$R,,),FALSE)</f>
        <v>5.7766950000000001</v>
      </c>
      <c r="O90" s="22">
        <f ca="1">IFERROR(_xlfn.XLOOKUP($E90,'[1]00.1 Focus List - Terceros'!$A:$A,'[1]00.1 Focus List - Terceros'!$T:$T,,),FALSE)</f>
        <v>5.3691259999999996</v>
      </c>
    </row>
    <row r="91" spans="1:15" x14ac:dyDescent="0.25">
      <c r="A91" s="15" t="s">
        <v>139</v>
      </c>
      <c r="B91" s="37" t="s">
        <v>140</v>
      </c>
      <c r="C91" s="21">
        <f ca="1">IFERROR(_xlfn.XLOOKUP($E91,'[1]00.1 Focus List - Terceros'!$A:$A,'[1]00.1 Focus List - Terceros'!$C:$C,,),FALSE)</f>
        <v>14940595149</v>
      </c>
      <c r="D91" s="2" t="str">
        <f ca="1">IFERROR(_xlfn.XLOOKUP($E91,'[1]00.1 Focus List - Terceros'!$A:$A,'[1]00.1 Focus List - Terceros'!$D:$D,,),FALSE)</f>
        <v>Euro</v>
      </c>
      <c r="E91" s="38">
        <f ca="1">IFERROR(_xlfn.XLOOKUP($E91,'[1]00.1 Focus List - Terceros'!$A:$A,'[1]00.1 Focus List - Terceros'!$E:$E,,),FALSE)</f>
        <v>0</v>
      </c>
      <c r="F91" s="22">
        <f ca="1">IFERROR(_xlfn.XLOOKUP($E91,'[1]00.1 Focus List - Terceros'!$A:$A,'[1]00.1 Focus List - Terceros'!$F:$F,,),FALSE)</f>
        <v>0.335262</v>
      </c>
      <c r="G91" s="22">
        <f ca="1">IFERROR(_xlfn.XLOOKUP($E91,'[1]00.1 Focus List - Terceros'!$A:$A,'[1]00.1 Focus List - Terceros'!$H:$H,,),FALSE)</f>
        <v>1.0125759999999999</v>
      </c>
      <c r="H91" s="22">
        <f ca="1">IFERROR(_xlfn.XLOOKUP($E91,'[1]00.1 Focus List - Terceros'!$A:$A,'[1]00.1 Focus List - Terceros'!$J:$J,,),FALSE)</f>
        <v>5.5040659999999999</v>
      </c>
      <c r="I91" s="22">
        <f ca="1">IFERROR(_xlfn.XLOOKUP($E91,'[1]00.1 Focus List - Terceros'!$A:$A,'[1]00.1 Focus List - Terceros'!$L:$L,,),FALSE)</f>
        <v>3.3819919999999999</v>
      </c>
      <c r="J91" s="22">
        <f ca="1">IFERROR(_xlfn.XLOOKUP($E91,'[1]00.1 Focus List - Terceros'!$A:$A,'[1]00.1 Focus List - Terceros'!$N:$N,,),FALSE)</f>
        <v>7.2667359999999999</v>
      </c>
      <c r="K91" s="22">
        <f ca="1">IFERROR(_xlfn.XLOOKUP($E91,'[1]00.1 Focus List - Terceros'!$A:$A,'[1]00.1 Focus List - Terceros'!$O:$O,,),FALSE)</f>
        <v>4.1179870000000003</v>
      </c>
      <c r="L91" s="22">
        <f ca="1">IFERROR(_xlfn.XLOOKUP($E91,'[1]00.1 Focus List - Terceros'!$A:$A,'[1]00.1 Focus List - Terceros'!$P:$P,,),FALSE)</f>
        <v>-4.6157209999999997</v>
      </c>
      <c r="M91" s="22">
        <f ca="1">IFERROR(_xlfn.XLOOKUP($E91,'[1]00.1 Focus List - Terceros'!$A:$A,'[1]00.1 Focus List - Terceros'!$V:$V,,),FALSE)</f>
        <v>8.3554580000000005</v>
      </c>
      <c r="N91" s="22">
        <f ca="1">IFERROR(_xlfn.XLOOKUP($E91,'[1]00.1 Focus List - Terceros'!$A:$A,'[1]00.1 Focus List - Terceros'!$R:$R,,),FALSE)</f>
        <v>8.2005870000000005</v>
      </c>
      <c r="O91" s="22">
        <f ca="1">IFERROR(_xlfn.XLOOKUP($E91,'[1]00.1 Focus List - Terceros'!$A:$A,'[1]00.1 Focus List - Terceros'!$T:$T,,),FALSE)</f>
        <v>3.9771909999999999</v>
      </c>
    </row>
    <row r="92" spans="1:15" x14ac:dyDescent="0.25">
      <c r="A92" s="9" t="s">
        <v>139</v>
      </c>
      <c r="B92" s="10" t="s">
        <v>73</v>
      </c>
      <c r="C92" s="11">
        <f ca="1">IFERROR(_xlfn.XLOOKUP($E92,'[1]00.1 Focus List - Terceros'!$A:$A,'[1]00.1 Focus List - Terceros'!$C:$C,,),FALSE)</f>
        <v>806976096</v>
      </c>
      <c r="D92" s="13" t="str">
        <f ca="1">IFERROR(_xlfn.XLOOKUP($E92,'[1]00.1 Focus List - Terceros'!$A:$A,'[1]00.1 Focus List - Terceros'!$D:$D,,),FALSE)</f>
        <v>Euro</v>
      </c>
      <c r="E92" s="36">
        <f ca="1">IFERROR(_xlfn.XLOOKUP($E92,'[1]00.1 Focus List - Terceros'!$A:$A,'[1]00.1 Focus List - Terceros'!$E:$E,,),FALSE)</f>
        <v>0</v>
      </c>
      <c r="F92" s="20">
        <f ca="1">IFERROR(_xlfn.XLOOKUP($E92,'[1]00.1 Focus List - Terceros'!$A:$A,'[1]00.1 Focus List - Terceros'!$F:$F,,),FALSE)</f>
        <v>0.29150500000000001</v>
      </c>
      <c r="G92" s="20">
        <f ca="1">IFERROR(_xlfn.XLOOKUP($E92,'[1]00.1 Focus List - Terceros'!$A:$A,'[1]00.1 Focus List - Terceros'!$H:$H,,),FALSE)</f>
        <v>1.4035089999999999</v>
      </c>
      <c r="H92" s="20">
        <f ca="1">IFERROR(_xlfn.XLOOKUP($E92,'[1]00.1 Focus List - Terceros'!$A:$A,'[1]00.1 Focus List - Terceros'!$J:$J,,),FALSE)</f>
        <v>4.6798029999999997</v>
      </c>
      <c r="I92" s="20">
        <f ca="1">IFERROR(_xlfn.XLOOKUP($E92,'[1]00.1 Focus List - Terceros'!$A:$A,'[1]00.1 Focus List - Terceros'!$L:$L,,),FALSE)</f>
        <v>3.8223880000000001</v>
      </c>
      <c r="J92" s="20">
        <f ca="1">IFERROR(_xlfn.XLOOKUP($E92,'[1]00.1 Focus List - Terceros'!$A:$A,'[1]00.1 Focus List - Terceros'!$N:$N,,),FALSE)</f>
        <v>12.346447</v>
      </c>
      <c r="K92" s="20">
        <f ca="1">IFERROR(_xlfn.XLOOKUP($E92,'[1]00.1 Focus List - Terceros'!$A:$A,'[1]00.1 Focus List - Terceros'!$O:$O,,),FALSE)</f>
        <v>2.877815</v>
      </c>
      <c r="L92" s="20">
        <f ca="1">IFERROR(_xlfn.XLOOKUP($E92,'[1]00.1 Focus List - Terceros'!$A:$A,'[1]00.1 Focus List - Terceros'!$P:$P,,),FALSE)</f>
        <v>-3.5050680000000001</v>
      </c>
      <c r="M92" s="20">
        <f ca="1">IFERROR(_xlfn.XLOOKUP($E92,'[1]00.1 Focus List - Terceros'!$A:$A,'[1]00.1 Focus List - Terceros'!$V:$V,,),FALSE)</f>
        <v>19.120166000000001</v>
      </c>
      <c r="N92" s="20">
        <f ca="1">IFERROR(_xlfn.XLOOKUP($E92,'[1]00.1 Focus List - Terceros'!$A:$A,'[1]00.1 Focus List - Terceros'!$R:$R,,),FALSE)</f>
        <v>9.5970429999999993</v>
      </c>
      <c r="O92" s="20">
        <f ca="1">IFERROR(_xlfn.XLOOKUP($E92,'[1]00.1 Focus List - Terceros'!$A:$A,'[1]00.1 Focus List - Terceros'!$T:$T,,),FALSE)</f>
        <v>4.3345269999999996</v>
      </c>
    </row>
    <row r="93" spans="1:15" x14ac:dyDescent="0.25">
      <c r="A93" s="15" t="s">
        <v>141</v>
      </c>
      <c r="B93" s="3" t="s">
        <v>142</v>
      </c>
      <c r="C93" s="21">
        <f ca="1">IFERROR(_xlfn.XLOOKUP($E93,'[1]00.1 Focus List - Terceros'!$A:$A,'[1]00.1 Focus List - Terceros'!$C:$C,,),FALSE)</f>
        <v>6787174612</v>
      </c>
      <c r="D93" s="2" t="str">
        <f ca="1">IFERROR(_xlfn.XLOOKUP($E93,'[1]00.1 Focus List - Terceros'!$A:$A,'[1]00.1 Focus List - Terceros'!$D:$D,,),FALSE)</f>
        <v>Euro</v>
      </c>
      <c r="E93" s="2">
        <f ca="1">IFERROR(_xlfn.XLOOKUP($E93,'[1]00.1 Focus List - Terceros'!$A:$A,'[1]00.1 Focus List - Terceros'!$E:$E,,),FALSE)</f>
        <v>0</v>
      </c>
      <c r="F93" s="22">
        <f ca="1">IFERROR(_xlfn.XLOOKUP($E93,'[1]00.1 Focus List - Terceros'!$A:$A,'[1]00.1 Focus List - Terceros'!$F:$F,,),FALSE)</f>
        <v>0.25210100000000002</v>
      </c>
      <c r="G93" s="22">
        <f ca="1">IFERROR(_xlfn.XLOOKUP($E93,'[1]00.1 Focus List - Terceros'!$A:$A,'[1]00.1 Focus List - Terceros'!$H:$H,,),FALSE)</f>
        <v>4.1929000000000001E-2</v>
      </c>
      <c r="H93" s="22">
        <f ca="1">IFERROR(_xlfn.XLOOKUP($E93,'[1]00.1 Focus List - Terceros'!$A:$A,'[1]00.1 Focus List - Terceros'!$J:$J,,),FALSE)</f>
        <v>4.9714029999999996</v>
      </c>
      <c r="I93" s="22">
        <f ca="1">IFERROR(_xlfn.XLOOKUP($E93,'[1]00.1 Focus List - Terceros'!$A:$A,'[1]00.1 Focus List - Terceros'!$L:$L,,),FALSE)</f>
        <v>2.535453</v>
      </c>
      <c r="J93" s="22">
        <f ca="1">IFERROR(_xlfn.XLOOKUP($E93,'[1]00.1 Focus List - Terceros'!$A:$A,'[1]00.1 Focus List - Terceros'!$N:$N,,),FALSE)</f>
        <v>4.1466609999999999</v>
      </c>
      <c r="K93" s="22">
        <f ca="1">IFERROR(_xlfn.XLOOKUP($E93,'[1]00.1 Focus List - Terceros'!$A:$A,'[1]00.1 Focus List - Terceros'!$O:$O,,),FALSE)</f>
        <v>4.066935</v>
      </c>
      <c r="L93" s="22">
        <f ca="1">IFERROR(_xlfn.XLOOKUP($E93,'[1]00.1 Focus List - Terceros'!$A:$A,'[1]00.1 Focus List - Terceros'!$P:$P,,),FALSE)</f>
        <v>-5.6784970000000001</v>
      </c>
      <c r="M93" s="22">
        <f ca="1">IFERROR(_xlfn.XLOOKUP($E93,'[1]00.1 Focus List - Terceros'!$A:$A,'[1]00.1 Focus List - Terceros'!$V:$V,,),FALSE)</f>
        <v>4.6783609999999998</v>
      </c>
      <c r="N93" s="22">
        <f ca="1">IFERROR(_xlfn.XLOOKUP($E93,'[1]00.1 Focus List - Terceros'!$A:$A,'[1]00.1 Focus List - Terceros'!$R:$R,,),FALSE)</f>
        <v>5.81114</v>
      </c>
      <c r="O93" s="22">
        <f ca="1">IFERROR(_xlfn.XLOOKUP($E93,'[1]00.1 Focus List - Terceros'!$A:$A,'[1]00.1 Focus List - Terceros'!$T:$T,,),FALSE)</f>
        <v>2.9722569999999999</v>
      </c>
    </row>
    <row r="94" spans="1:15" x14ac:dyDescent="0.25">
      <c r="A94" s="9" t="s">
        <v>143</v>
      </c>
      <c r="B94" s="10" t="s">
        <v>144</v>
      </c>
      <c r="C94" s="11">
        <f ca="1">IFERROR(_xlfn.XLOOKUP($E94,'[1]00.1 Focus List - Terceros'!$A:$A,'[1]00.1 Focus List - Terceros'!$C:$C,,),FALSE)</f>
        <v>2841885732</v>
      </c>
      <c r="D94" s="13" t="str">
        <f ca="1">IFERROR(_xlfn.XLOOKUP($E94,'[1]00.1 Focus List - Terceros'!$A:$A,'[1]00.1 Focus List - Terceros'!$D:$D,,),FALSE)</f>
        <v>Euro</v>
      </c>
      <c r="E94" s="13">
        <f ca="1">IFERROR(_xlfn.XLOOKUP($E94,'[1]00.1 Focus List - Terceros'!$A:$A,'[1]00.1 Focus List - Terceros'!$E:$E,,),FALSE)</f>
        <v>0</v>
      </c>
      <c r="F94" s="20">
        <f ca="1">IFERROR(_xlfn.XLOOKUP($E94,'[1]00.1 Focus List - Terceros'!$A:$A,'[1]00.1 Focus List - Terceros'!$F:$F,,),FALSE)</f>
        <v>-9.5439999999999997E-2</v>
      </c>
      <c r="G94" s="20">
        <f ca="1">IFERROR(_xlfn.XLOOKUP($E94,'[1]00.1 Focus List - Terceros'!$A:$A,'[1]00.1 Focus List - Terceros'!$H:$H,,),FALSE)</f>
        <v>-0.37401499999999999</v>
      </c>
      <c r="H94" s="20">
        <f ca="1">IFERROR(_xlfn.XLOOKUP($E94,'[1]00.1 Focus List - Terceros'!$A:$A,'[1]00.1 Focus List - Terceros'!$J:$J,,),FALSE)</f>
        <v>2.7200730000000002</v>
      </c>
      <c r="I94" s="20">
        <f ca="1">IFERROR(_xlfn.XLOOKUP($E94,'[1]00.1 Focus List - Terceros'!$A:$A,'[1]00.1 Focus List - Terceros'!$L:$L,,),FALSE)</f>
        <v>0.380774</v>
      </c>
      <c r="J94" s="20">
        <f ca="1">IFERROR(_xlfn.XLOOKUP($E94,'[1]00.1 Focus List - Terceros'!$A:$A,'[1]00.1 Focus List - Terceros'!$N:$N,,),FALSE)</f>
        <v>5.1734770000000001</v>
      </c>
      <c r="K94" s="20">
        <f ca="1">IFERROR(_xlfn.XLOOKUP($E94,'[1]00.1 Focus List - Terceros'!$A:$A,'[1]00.1 Focus List - Terceros'!$O:$O,,),FALSE)</f>
        <v>8.2726050000000004</v>
      </c>
      <c r="L94" s="20">
        <f ca="1">IFERROR(_xlfn.XLOOKUP($E94,'[1]00.1 Focus List - Terceros'!$A:$A,'[1]00.1 Focus List - Terceros'!$P:$P,,),FALSE)</f>
        <v>-6.4065919999999998</v>
      </c>
      <c r="M94" s="20">
        <f ca="1">IFERROR(_xlfn.XLOOKUP($E94,'[1]00.1 Focus List - Terceros'!$A:$A,'[1]00.1 Focus List - Terceros'!$V:$V,,),FALSE)</f>
        <v>1.8389519999999999</v>
      </c>
      <c r="N94" s="20">
        <f ca="1">IFERROR(_xlfn.XLOOKUP($E94,'[1]00.1 Focus List - Terceros'!$A:$A,'[1]00.1 Focus List - Terceros'!$R:$R,,),FALSE)</f>
        <v>0.52679900000000002</v>
      </c>
      <c r="O94" s="20">
        <f ca="1">IFERROR(_xlfn.XLOOKUP($E94,'[1]00.1 Focus List - Terceros'!$A:$A,'[1]00.1 Focus List - Terceros'!$T:$T,,),FALSE)</f>
        <v>1.446358</v>
      </c>
    </row>
    <row r="95" spans="1:15" x14ac:dyDescent="0.25">
      <c r="A95" s="15" t="s">
        <v>143</v>
      </c>
      <c r="B95" s="3" t="s">
        <v>145</v>
      </c>
      <c r="C95" s="21">
        <f ca="1">IFERROR(_xlfn.XLOOKUP($E95,'[1]00.1 Focus List - Terceros'!$A:$A,'[1]00.1 Focus List - Terceros'!$C:$C,,),FALSE)</f>
        <v>589646822</v>
      </c>
      <c r="D95" s="2" t="str">
        <f ca="1">IFERROR(_xlfn.XLOOKUP($E95,'[1]00.1 Focus List - Terceros'!$A:$A,'[1]00.1 Focus List - Terceros'!$D:$D,,),FALSE)</f>
        <v>Euro</v>
      </c>
      <c r="E95" s="2">
        <f ca="1">IFERROR(_xlfn.XLOOKUP($E95,'[1]00.1 Focus List - Terceros'!$A:$A,'[1]00.1 Focus List - Terceros'!$E:$E,,),FALSE)</f>
        <v>0</v>
      </c>
      <c r="F95" s="22">
        <f ca="1">IFERROR(_xlfn.XLOOKUP($E95,'[1]00.1 Focus List - Terceros'!$A:$A,'[1]00.1 Focus List - Terceros'!$F:$F,,),FALSE)</f>
        <v>-6.3043000000000002E-2</v>
      </c>
      <c r="G95" s="22">
        <f ca="1">IFERROR(_xlfn.XLOOKUP($E95,'[1]00.1 Focus List - Terceros'!$A:$A,'[1]00.1 Focus List - Terceros'!$H:$H,,),FALSE)</f>
        <v>0.51430200000000004</v>
      </c>
      <c r="H95" s="22">
        <f ca="1">IFERROR(_xlfn.XLOOKUP($E95,'[1]00.1 Focus List - Terceros'!$A:$A,'[1]00.1 Focus List - Terceros'!$J:$J,,),FALSE)</f>
        <v>2.4486569999999999</v>
      </c>
      <c r="I95" s="22">
        <f ca="1">IFERROR(_xlfn.XLOOKUP($E95,'[1]00.1 Focus List - Terceros'!$A:$A,'[1]00.1 Focus List - Terceros'!$L:$L,,),FALSE)</f>
        <v>0.33051999999999998</v>
      </c>
      <c r="J95" s="22">
        <f ca="1">IFERROR(_xlfn.XLOOKUP($E95,'[1]00.1 Focus List - Terceros'!$A:$A,'[1]00.1 Focus List - Terceros'!$N:$N,,),FALSE)</f>
        <v>3.767547</v>
      </c>
      <c r="K95" s="22">
        <f ca="1">IFERROR(_xlfn.XLOOKUP($E95,'[1]00.1 Focus List - Terceros'!$A:$A,'[1]00.1 Focus List - Terceros'!$O:$O,,),FALSE)</f>
        <v>3.8340040000000002</v>
      </c>
      <c r="L95" s="22">
        <f ca="1">IFERROR(_xlfn.XLOOKUP($E95,'[1]00.1 Focus List - Terceros'!$A:$A,'[1]00.1 Focus List - Terceros'!$P:$P,,),FALSE)</f>
        <v>-4.7878959999999999</v>
      </c>
      <c r="M95" s="22">
        <f ca="1">IFERROR(_xlfn.XLOOKUP($E95,'[1]00.1 Focus List - Terceros'!$A:$A,'[1]00.1 Focus List - Terceros'!$V:$V,,),FALSE)</f>
        <v>6.2859689999999997</v>
      </c>
      <c r="N95" s="22">
        <f ca="1">IFERROR(_xlfn.XLOOKUP($E95,'[1]00.1 Focus List - Terceros'!$A:$A,'[1]00.1 Focus List - Terceros'!$R:$R,,),FALSE)</f>
        <v>2.9292750000000001</v>
      </c>
      <c r="O95" s="22">
        <f ca="1">IFERROR(_xlfn.XLOOKUP($E95,'[1]00.1 Focus List - Terceros'!$A:$A,'[1]00.1 Focus List - Terceros'!$T:$T,,),FALSE)</f>
        <v>1.6518740000000001</v>
      </c>
    </row>
    <row r="96" spans="1:15" x14ac:dyDescent="0.25">
      <c r="A96" s="9" t="s">
        <v>143</v>
      </c>
      <c r="B96" s="10" t="s">
        <v>146</v>
      </c>
      <c r="C96" s="11">
        <f ca="1">IFERROR(_xlfn.XLOOKUP($E96,'[1]00.1 Focus List - Terceros'!$A:$A,'[1]00.1 Focus List - Terceros'!$C:$C,,),FALSE)</f>
        <v>1980823451</v>
      </c>
      <c r="D96" s="13" t="str">
        <f ca="1">IFERROR(_xlfn.XLOOKUP($E96,'[1]00.1 Focus List - Terceros'!$A:$A,'[1]00.1 Focus List - Terceros'!$D:$D,,),FALSE)</f>
        <v>Euro</v>
      </c>
      <c r="E96" s="13">
        <f ca="1">IFERROR(_xlfn.XLOOKUP($E96,'[1]00.1 Focus List - Terceros'!$A:$A,'[1]00.1 Focus List - Terceros'!$E:$E,,),FALSE)</f>
        <v>0</v>
      </c>
      <c r="F96" s="20">
        <f ca="1">IFERROR(_xlfn.XLOOKUP($E96,'[1]00.1 Focus List - Terceros'!$A:$A,'[1]00.1 Focus List - Terceros'!$F:$F,,),FALSE)</f>
        <v>0.76355600000000001</v>
      </c>
      <c r="G96" s="20">
        <f ca="1">IFERROR(_xlfn.XLOOKUP($E96,'[1]00.1 Focus List - Terceros'!$A:$A,'[1]00.1 Focus List - Terceros'!$H:$H,,),FALSE)</f>
        <v>1.922601</v>
      </c>
      <c r="H96" s="20">
        <f ca="1">IFERROR(_xlfn.XLOOKUP($E96,'[1]00.1 Focus List - Terceros'!$A:$A,'[1]00.1 Focus List - Terceros'!$J:$J,,),FALSE)</f>
        <v>8.0397979999999993</v>
      </c>
      <c r="I96" s="20">
        <f ca="1">IFERROR(_xlfn.XLOOKUP($E96,'[1]00.1 Focus List - Terceros'!$A:$A,'[1]00.1 Focus List - Terceros'!$L:$L,,),FALSE)</f>
        <v>2.8355519999999999</v>
      </c>
      <c r="J96" s="20">
        <f ca="1">IFERROR(_xlfn.XLOOKUP($E96,'[1]00.1 Focus List - Terceros'!$A:$A,'[1]00.1 Focus List - Terceros'!$N:$N,,),FALSE)</f>
        <v>5.0287480000000002</v>
      </c>
      <c r="K96" s="20">
        <f ca="1">IFERROR(_xlfn.XLOOKUP($E96,'[1]00.1 Focus List - Terceros'!$A:$A,'[1]00.1 Focus List - Terceros'!$O:$O,,),FALSE)</f>
        <v>8.6265169999999998</v>
      </c>
      <c r="L96" s="20">
        <f ca="1">IFERROR(_xlfn.XLOOKUP($E96,'[1]00.1 Focus List - Terceros'!$A:$A,'[1]00.1 Focus List - Terceros'!$P:$P,,),FALSE)</f>
        <v>-8.9993940000000006</v>
      </c>
      <c r="M96" s="20">
        <f ca="1">IFERROR(_xlfn.XLOOKUP($E96,'[1]00.1 Focus List - Terceros'!$A:$A,'[1]00.1 Focus List - Terceros'!$V:$V,,),FALSE)</f>
        <v>6.4360200000000001</v>
      </c>
      <c r="N96" s="20">
        <f ca="1">IFERROR(_xlfn.XLOOKUP($E96,'[1]00.1 Focus List - Terceros'!$A:$A,'[1]00.1 Focus List - Terceros'!$R:$R,,),FALSE)</f>
        <v>4.3155530000000004</v>
      </c>
      <c r="O96" s="20">
        <f ca="1">IFERROR(_xlfn.XLOOKUP($E96,'[1]00.1 Focus List - Terceros'!$A:$A,'[1]00.1 Focus List - Terceros'!$T:$T,,),FALSE)</f>
        <v>4.168323</v>
      </c>
    </row>
    <row r="97" spans="1:15" x14ac:dyDescent="0.25">
      <c r="A97" s="15" t="s">
        <v>143</v>
      </c>
      <c r="B97" s="3" t="s">
        <v>147</v>
      </c>
      <c r="C97" s="21">
        <f ca="1">IFERROR(_xlfn.XLOOKUP($E97,'[1]00.1 Focus List - Terceros'!$A:$A,'[1]00.1 Focus List - Terceros'!$C:$C,,),FALSE)</f>
        <v>2054338247</v>
      </c>
      <c r="D97" s="2" t="str">
        <f ca="1">IFERROR(_xlfn.XLOOKUP($E97,'[1]00.1 Focus List - Terceros'!$A:$A,'[1]00.1 Focus List - Terceros'!$D:$D,,),FALSE)</f>
        <v>Euro</v>
      </c>
      <c r="E97" s="2">
        <f ca="1">IFERROR(_xlfn.XLOOKUP($E97,'[1]00.1 Focus List - Terceros'!$A:$A,'[1]00.1 Focus List - Terceros'!$E:$E,,),FALSE)</f>
        <v>0</v>
      </c>
      <c r="F97" s="22">
        <f ca="1">IFERROR(_xlfn.XLOOKUP($E97,'[1]00.1 Focus List - Terceros'!$A:$A,'[1]00.1 Focus List - Terceros'!$F:$F,,),FALSE)</f>
        <v>-8.8377999999999998E-2</v>
      </c>
      <c r="G97" s="22">
        <f ca="1">IFERROR(_xlfn.XLOOKUP($E97,'[1]00.1 Focus List - Terceros'!$A:$A,'[1]00.1 Focus List - Terceros'!$H:$H,,),FALSE)</f>
        <v>0.72765100000000005</v>
      </c>
      <c r="H97" s="22">
        <f ca="1">IFERROR(_xlfn.XLOOKUP($E97,'[1]00.1 Focus List - Terceros'!$A:$A,'[1]00.1 Focus List - Terceros'!$J:$J,,),FALSE)</f>
        <v>6.7180619999999998</v>
      </c>
      <c r="I97" s="22">
        <f ca="1">IFERROR(_xlfn.XLOOKUP($E97,'[1]00.1 Focus List - Terceros'!$A:$A,'[1]00.1 Focus List - Terceros'!$L:$L,,),FALSE)</f>
        <v>2.757158</v>
      </c>
      <c r="J97" s="22">
        <f ca="1">IFERROR(_xlfn.XLOOKUP($E97,'[1]00.1 Focus List - Terceros'!$A:$A,'[1]00.1 Focus List - Terceros'!$N:$N,,),FALSE)</f>
        <v>5.440696</v>
      </c>
      <c r="K97" s="22">
        <f ca="1">IFERROR(_xlfn.XLOOKUP($E97,'[1]00.1 Focus List - Terceros'!$A:$A,'[1]00.1 Focus List - Terceros'!$O:$O,,),FALSE)</f>
        <v>4.7138799999999996</v>
      </c>
      <c r="L97" s="22">
        <f ca="1">IFERROR(_xlfn.XLOOKUP($E97,'[1]00.1 Focus List - Terceros'!$A:$A,'[1]00.1 Focus List - Terceros'!$P:$P,,),FALSE)</f>
        <v>-5.9345860000000004</v>
      </c>
      <c r="M97" s="22">
        <f ca="1">IFERROR(_xlfn.XLOOKUP($E97,'[1]00.1 Focus List - Terceros'!$A:$A,'[1]00.1 Focus List - Terceros'!$V:$V,,),FALSE)</f>
        <v>4.1166999999999998</v>
      </c>
      <c r="N97" s="22">
        <f ca="1">IFERROR(_xlfn.XLOOKUP($E97,'[1]00.1 Focus List - Terceros'!$A:$A,'[1]00.1 Focus List - Terceros'!$R:$R,,),FALSE)</f>
        <v>2.6554859999999998</v>
      </c>
      <c r="O97" s="22">
        <f ca="1">IFERROR(_xlfn.XLOOKUP($E97,'[1]00.1 Focus List - Terceros'!$A:$A,'[1]00.1 Focus List - Terceros'!$T:$T,,),FALSE)</f>
        <v>1.68628</v>
      </c>
    </row>
    <row r="98" spans="1:15" x14ac:dyDescent="0.25">
      <c r="A98" s="15" t="s">
        <v>143</v>
      </c>
      <c r="B98" s="23" t="s">
        <v>148</v>
      </c>
      <c r="C98" s="23">
        <f ca="1">IFERROR(_xlfn.XLOOKUP($E98,'[1]00.1 Focus List - Terceros'!$A:$A,'[1]00.1 Focus List - Terceros'!$C:$C,,),FALSE)</f>
        <v>0</v>
      </c>
      <c r="D98" s="24" t="str">
        <f ca="1">IFERROR(_xlfn.XLOOKUP($E98,'[1]00.1 Focus List - Terceros'!$A:$A,'[1]00.1 Focus List - Terceros'!$D:$D,,),FALSE)</f>
        <v>Euro</v>
      </c>
      <c r="E98" s="25">
        <f ca="1">IFERROR(_xlfn.XLOOKUP($E98,'[1]00.1 Focus List - Terceros'!$A:$A,'[1]00.1 Focus List - Terceros'!$E:$E,,),FALSE)</f>
        <v>0</v>
      </c>
      <c r="F98" s="26">
        <f ca="1">IFERROR(_xlfn.XLOOKUP($E98,'[1]00.1 Focus List - Terceros'!$A:$A,'[1]00.1 Focus List - Terceros'!$F:$F,,),FALSE)</f>
        <v>0.175206</v>
      </c>
      <c r="G98" s="27">
        <f ca="1">IFERROR(_xlfn.XLOOKUP($E98,'[1]00.1 Focus List - Terceros'!$A:$A,'[1]00.1 Focus List - Terceros'!$H:$H,,),FALSE)</f>
        <v>0.26330199999999998</v>
      </c>
      <c r="H98" s="27">
        <f ca="1">IFERROR(_xlfn.XLOOKUP($E98,'[1]00.1 Focus List - Terceros'!$A:$A,'[1]00.1 Focus List - Terceros'!$J:$J,,),FALSE)</f>
        <v>4.0291110000000003</v>
      </c>
      <c r="I98" s="27">
        <f ca="1">IFERROR(_xlfn.XLOOKUP($E98,'[1]00.1 Focus List - Terceros'!$A:$A,'[1]00.1 Focus List - Terceros'!$L:$L,,),FALSE)</f>
        <v>0.88305900000000004</v>
      </c>
      <c r="J98" s="27">
        <f ca="1">IFERROR(_xlfn.XLOOKUP($E98,'[1]00.1 Focus List - Terceros'!$A:$A,'[1]00.1 Focus List - Terceros'!$N:$N,,),FALSE)</f>
        <v>3.6563340000000002</v>
      </c>
      <c r="K98" s="27">
        <f ca="1">IFERROR(_xlfn.XLOOKUP($E98,'[1]00.1 Focus List - Terceros'!$A:$A,'[1]00.1 Focus List - Terceros'!$O:$O,,),FALSE)</f>
        <v>2.929983</v>
      </c>
      <c r="L98" s="27">
        <f ca="1">IFERROR(_xlfn.XLOOKUP($E98,'[1]00.1 Focus List - Terceros'!$A:$A,'[1]00.1 Focus List - Terceros'!$P:$P,,),FALSE)</f>
        <v>-4.8812920000000002</v>
      </c>
      <c r="M98" s="27">
        <f ca="1">IFERROR(_xlfn.XLOOKUP($E98,'[1]00.1 Focus List - Terceros'!$A:$A,'[1]00.1 Focus List - Terceros'!$V:$V,,),FALSE)</f>
        <v>5.3668370000000003</v>
      </c>
      <c r="N98" s="27">
        <f ca="1">IFERROR(_xlfn.XLOOKUP($E98,'[1]00.1 Focus List - Terceros'!$A:$A,'[1]00.1 Focus List - Terceros'!$R:$R,,),FALSE)</f>
        <v>3.3376540000000001</v>
      </c>
      <c r="O98" s="27">
        <f ca="1">IFERROR(_xlfn.XLOOKUP($E98,'[1]00.1 Focus List - Terceros'!$A:$A,'[1]00.1 Focus List - Terceros'!$T:$T,,),FALSE)</f>
        <v>1.57683</v>
      </c>
    </row>
    <row r="99" spans="1:15" x14ac:dyDescent="0.25">
      <c r="A99" s="15" t="s">
        <v>149</v>
      </c>
      <c r="B99" s="28" t="s">
        <v>150</v>
      </c>
      <c r="C99" s="21">
        <f ca="1">IFERROR(_xlfn.XLOOKUP($E99,'[1]00.1 Focus List - Terceros'!$A:$A,'[1]00.1 Focus List - Terceros'!$C:$C,,),FALSE)</f>
        <v>224231395</v>
      </c>
      <c r="D99" s="2" t="str">
        <f ca="1">IFERROR(_xlfn.XLOOKUP($E99,'[1]00.1 Focus List - Terceros'!$A:$A,'[1]00.1 Focus List - Terceros'!$D:$D,,),FALSE)</f>
        <v>Euro</v>
      </c>
      <c r="E99" s="2">
        <f ca="1">IFERROR(_xlfn.XLOOKUP($E99,'[1]00.1 Focus List - Terceros'!$A:$A,'[1]00.1 Focus List - Terceros'!$E:$E,,),FALSE)</f>
        <v>0</v>
      </c>
      <c r="F99" s="22">
        <f ca="1">IFERROR(_xlfn.XLOOKUP($E99,'[1]00.1 Focus List - Terceros'!$A:$A,'[1]00.1 Focus List - Terceros'!$F:$F,,),FALSE)</f>
        <v>1.0484020000000001</v>
      </c>
      <c r="G99" s="22">
        <f ca="1">IFERROR(_xlfn.XLOOKUP($E99,'[1]00.1 Focus List - Terceros'!$A:$A,'[1]00.1 Focus List - Terceros'!$H:$H,,),FALSE)</f>
        <v>2.4327519999999998</v>
      </c>
      <c r="H99" s="22">
        <f ca="1">IFERROR(_xlfn.XLOOKUP($E99,'[1]00.1 Focus List - Terceros'!$A:$A,'[1]00.1 Focus List - Terceros'!$J:$J,,),FALSE)</f>
        <v>10.280533999999999</v>
      </c>
      <c r="I99" s="22">
        <f ca="1">IFERROR(_xlfn.XLOOKUP($E99,'[1]00.1 Focus List - Terceros'!$A:$A,'[1]00.1 Focus List - Terceros'!$L:$L,,),FALSE)</f>
        <v>5.0930429999999998</v>
      </c>
      <c r="J99" s="22">
        <f ca="1">IFERROR(_xlfn.XLOOKUP($E99,'[1]00.1 Focus List - Terceros'!$A:$A,'[1]00.1 Focus List - Terceros'!$N:$N,,),FALSE)</f>
        <v>7.504359</v>
      </c>
      <c r="K99" s="22">
        <f ca="1">IFERROR(_xlfn.XLOOKUP($E99,'[1]00.1 Focus List - Terceros'!$A:$A,'[1]00.1 Focus List - Terceros'!$O:$O,,),FALSE)</f>
        <v>6.5499700000000001</v>
      </c>
      <c r="L99" s="22">
        <f ca="1">IFERROR(_xlfn.XLOOKUP($E99,'[1]00.1 Focus List - Terceros'!$A:$A,'[1]00.1 Focus List - Terceros'!$P:$P,,),FALSE)</f>
        <v>-7.0310350000000001</v>
      </c>
      <c r="M99" s="22">
        <f ca="1">IFERROR(_xlfn.XLOOKUP($E99,'[1]00.1 Focus List - Terceros'!$A:$A,'[1]00.1 Focus List - Terceros'!$V:$V,,),FALSE)</f>
        <v>3.7615669999999999</v>
      </c>
      <c r="N99" s="22">
        <f ca="1">IFERROR(_xlfn.XLOOKUP($E99,'[1]00.1 Focus List - Terceros'!$A:$A,'[1]00.1 Focus List - Terceros'!$R:$R,,),FALSE)</f>
        <v>5.0083070000000003</v>
      </c>
      <c r="O99" s="22">
        <f ca="1">IFERROR(_xlfn.XLOOKUP($E99,'[1]00.1 Focus List - Terceros'!$A:$A,'[1]00.1 Focus List - Terceros'!$T:$T,,),FALSE)</f>
        <v>4.7011240000000001</v>
      </c>
    </row>
    <row r="100" spans="1:15" x14ac:dyDescent="0.25">
      <c r="A100" s="9" t="s">
        <v>151</v>
      </c>
      <c r="B100" s="10" t="s">
        <v>152</v>
      </c>
      <c r="C100" s="11">
        <f ca="1">IFERROR(_xlfn.XLOOKUP($E100,'[1]00.1 Focus List - Terceros'!$A:$A,'[1]00.1 Focus List - Terceros'!$C:$C,,),FALSE)</f>
        <v>299372660</v>
      </c>
      <c r="D100" s="13" t="str">
        <f ca="1">IFERROR(_xlfn.XLOOKUP($E100,'[1]00.1 Focus List - Terceros'!$A:$A,'[1]00.1 Focus List - Terceros'!$D:$D,,),FALSE)</f>
        <v>Euro</v>
      </c>
      <c r="E100" s="13">
        <f ca="1">IFERROR(_xlfn.XLOOKUP($E100,'[1]00.1 Focus List - Terceros'!$A:$A,'[1]00.1 Focus List - Terceros'!$E:$E,,),FALSE)</f>
        <v>0</v>
      </c>
      <c r="F100" s="20">
        <f ca="1">IFERROR(_xlfn.XLOOKUP($E100,'[1]00.1 Focus List - Terceros'!$A:$A,'[1]00.1 Focus List - Terceros'!$F:$F,,),FALSE)</f>
        <v>0.253807</v>
      </c>
      <c r="G100" s="20">
        <f ca="1">IFERROR(_xlfn.XLOOKUP($E100,'[1]00.1 Focus List - Terceros'!$A:$A,'[1]00.1 Focus List - Terceros'!$H:$H,,),FALSE)</f>
        <v>0.58711199999999997</v>
      </c>
      <c r="H100" s="20">
        <f ca="1">IFERROR(_xlfn.XLOOKUP($E100,'[1]00.1 Focus List - Terceros'!$A:$A,'[1]00.1 Focus List - Terceros'!$J:$J,,),FALSE)</f>
        <v>5.93757</v>
      </c>
      <c r="I100" s="20">
        <f ca="1">IFERROR(_xlfn.XLOOKUP($E100,'[1]00.1 Focus List - Terceros'!$A:$A,'[1]00.1 Focus List - Terceros'!$L:$L,,),FALSE)</f>
        <v>2.6788940000000001</v>
      </c>
      <c r="J100" s="20">
        <f ca="1">IFERROR(_xlfn.XLOOKUP($E100,'[1]00.1 Focus List - Terceros'!$A:$A,'[1]00.1 Focus List - Terceros'!$N:$N,,),FALSE)</f>
        <v>2.1992240000000001</v>
      </c>
      <c r="K100" s="20">
        <f ca="1">IFERROR(_xlfn.XLOOKUP($E100,'[1]00.1 Focus List - Terceros'!$A:$A,'[1]00.1 Focus List - Terceros'!$O:$O,,),FALSE)</f>
        <v>7.0432620000000004</v>
      </c>
      <c r="L100" s="20">
        <f ca="1">IFERROR(_xlfn.XLOOKUP($E100,'[1]00.1 Focus List - Terceros'!$A:$A,'[1]00.1 Focus List - Terceros'!$P:$P,,),FALSE)</f>
        <v>-7.4485830000000002</v>
      </c>
      <c r="M100" s="20">
        <f ca="1">IFERROR(_xlfn.XLOOKUP($E100,'[1]00.1 Focus List - Terceros'!$A:$A,'[1]00.1 Focus List - Terceros'!$V:$V,,),FALSE)</f>
        <v>1.883321</v>
      </c>
      <c r="N100" s="20">
        <f ca="1">IFERROR(_xlfn.XLOOKUP($E100,'[1]00.1 Focus List - Terceros'!$A:$A,'[1]00.1 Focus List - Terceros'!$R:$R,,),FALSE)</f>
        <v>5.5130759999999999</v>
      </c>
      <c r="O100" s="20">
        <f ca="1">IFERROR(_xlfn.XLOOKUP($E100,'[1]00.1 Focus List - Terceros'!$A:$A,'[1]00.1 Focus List - Terceros'!$T:$T,,),FALSE)</f>
        <v>2.4912269999999999</v>
      </c>
    </row>
    <row r="101" spans="1:15" x14ac:dyDescent="0.25">
      <c r="A101" s="15" t="s">
        <v>153</v>
      </c>
      <c r="B101" s="16" t="s">
        <v>154</v>
      </c>
      <c r="C101" s="33">
        <f ca="1">IFERROR(_xlfn.XLOOKUP($E101,'[1]00.1 Focus List - Terceros'!$A:$A,'[1]00.1 Focus List - Terceros'!$C:$C,,),FALSE)</f>
        <v>14576550583</v>
      </c>
      <c r="D101" s="18" t="str">
        <f ca="1">IFERROR(_xlfn.XLOOKUP($E101,'[1]00.1 Focus List - Terceros'!$A:$A,'[1]00.1 Focus List - Terceros'!$D:$D,,),FALSE)</f>
        <v>Euro</v>
      </c>
      <c r="E101" s="2">
        <f ca="1">IFERROR(_xlfn.XLOOKUP($E101,'[1]00.1 Focus List - Terceros'!$A:$A,'[1]00.1 Focus List - Terceros'!$E:$E,,),FALSE)</f>
        <v>0</v>
      </c>
      <c r="F101" s="19">
        <f ca="1">IFERROR(_xlfn.XLOOKUP($E101,'[1]00.1 Focus List - Terceros'!$A:$A,'[1]00.1 Focus List - Terceros'!$F:$F,,),FALSE)</f>
        <v>0.159909</v>
      </c>
      <c r="G101" s="19">
        <f ca="1">IFERROR(_xlfn.XLOOKUP($E101,'[1]00.1 Focus List - Terceros'!$A:$A,'[1]00.1 Focus List - Terceros'!$H:$H,,),FALSE)</f>
        <v>-0.39189000000000002</v>
      </c>
      <c r="H101" s="19">
        <f ca="1">IFERROR(_xlfn.XLOOKUP($E101,'[1]00.1 Focus List - Terceros'!$A:$A,'[1]00.1 Focus List - Terceros'!$J:$J,,),FALSE)</f>
        <v>4.5671359999999996</v>
      </c>
      <c r="I101" s="19">
        <f ca="1">IFERROR(_xlfn.XLOOKUP($E101,'[1]00.1 Focus List - Terceros'!$A:$A,'[1]00.1 Focus List - Terceros'!$L:$L,,),FALSE)</f>
        <v>1.0777479999999999</v>
      </c>
      <c r="J101" s="19">
        <f ca="1">IFERROR(_xlfn.XLOOKUP($E101,'[1]00.1 Focus List - Terceros'!$A:$A,'[1]00.1 Focus List - Terceros'!$N:$N,,),FALSE)</f>
        <v>1.899948</v>
      </c>
      <c r="K101" s="19">
        <f ca="1">IFERROR(_xlfn.XLOOKUP($E101,'[1]00.1 Focus List - Terceros'!$A:$A,'[1]00.1 Focus List - Terceros'!$O:$O,,),FALSE)</f>
        <v>6.3718209999999997</v>
      </c>
      <c r="L101" s="19">
        <f ca="1">IFERROR(_xlfn.XLOOKUP($E101,'[1]00.1 Focus List - Terceros'!$A:$A,'[1]00.1 Focus List - Terceros'!$P:$P,,),FALSE)</f>
        <v>-6.9683109999999999</v>
      </c>
      <c r="M101" s="19">
        <f ca="1">IFERROR(_xlfn.XLOOKUP($E101,'[1]00.1 Focus List - Terceros'!$A:$A,'[1]00.1 Focus List - Terceros'!$V:$V,,),FALSE)</f>
        <v>5.297974</v>
      </c>
      <c r="N101" s="19">
        <f ca="1">IFERROR(_xlfn.XLOOKUP($E101,'[1]00.1 Focus List - Terceros'!$A:$A,'[1]00.1 Focus List - Terceros'!$R:$R,,),FALSE)</f>
        <v>3.2394280000000002</v>
      </c>
      <c r="O101" s="19">
        <f ca="1">IFERROR(_xlfn.XLOOKUP($E101,'[1]00.1 Focus List - Terceros'!$A:$A,'[1]00.1 Focus List - Terceros'!$T:$T,,),FALSE)</f>
        <v>3.48861</v>
      </c>
    </row>
    <row r="102" spans="1:15" x14ac:dyDescent="0.25">
      <c r="A102" s="9" t="s">
        <v>155</v>
      </c>
      <c r="B102" s="29" t="s">
        <v>156</v>
      </c>
      <c r="C102" s="30">
        <f ca="1">IFERROR(_xlfn.XLOOKUP($E102,'[1]00.1 Focus List - Terceros'!$A:$A,'[1]00.1 Focus List - Terceros'!$C:$C,,),FALSE)</f>
        <v>6091725343</v>
      </c>
      <c r="D102" s="31" t="str">
        <f ca="1">IFERROR(_xlfn.XLOOKUP($E102,'[1]00.1 Focus List - Terceros'!$A:$A,'[1]00.1 Focus List - Terceros'!$D:$D,,),FALSE)</f>
        <v>Euro</v>
      </c>
      <c r="E102" s="31">
        <f ca="1">IFERROR(_xlfn.XLOOKUP($E102,'[1]00.1 Focus List - Terceros'!$A:$A,'[1]00.1 Focus List - Terceros'!$E:$E,,),FALSE)</f>
        <v>0</v>
      </c>
      <c r="F102" s="32">
        <f ca="1">IFERROR(_xlfn.XLOOKUP($E102,'[1]00.1 Focus List - Terceros'!$A:$A,'[1]00.1 Focus List - Terceros'!$F:$F,,),FALSE)</f>
        <v>0.24115400000000001</v>
      </c>
      <c r="G102" s="32">
        <f ca="1">IFERROR(_xlfn.XLOOKUP($E102,'[1]00.1 Focus List - Terceros'!$A:$A,'[1]00.1 Focus List - Terceros'!$H:$H,,),FALSE)</f>
        <v>-1.399907</v>
      </c>
      <c r="H102" s="32">
        <f ca="1">IFERROR(_xlfn.XLOOKUP($E102,'[1]00.1 Focus List - Terceros'!$A:$A,'[1]00.1 Focus List - Terceros'!$J:$J,,),FALSE)</f>
        <v>7.254346</v>
      </c>
      <c r="I102" s="32">
        <f ca="1">IFERROR(_xlfn.XLOOKUP($E102,'[1]00.1 Focus List - Terceros'!$A:$A,'[1]00.1 Focus List - Terceros'!$L:$L,,),FALSE)</f>
        <v>-1.8236730000000001</v>
      </c>
      <c r="J102" s="32">
        <f ca="1">IFERROR(_xlfn.XLOOKUP($E102,'[1]00.1 Focus List - Terceros'!$A:$A,'[1]00.1 Focus List - Terceros'!$N:$N,,),FALSE)</f>
        <v>4.2984660000000003</v>
      </c>
      <c r="K102" s="32">
        <f ca="1">IFERROR(_xlfn.XLOOKUP($E102,'[1]00.1 Focus List - Terceros'!$A:$A,'[1]00.1 Focus List - Terceros'!$O:$O,,),FALSE)</f>
        <v>11.486363000000001</v>
      </c>
      <c r="L102" s="32">
        <f ca="1">IFERROR(_xlfn.XLOOKUP($E102,'[1]00.1 Focus List - Terceros'!$A:$A,'[1]00.1 Focus List - Terceros'!$P:$P,,),FALSE)</f>
        <v>-13.068579</v>
      </c>
      <c r="M102" s="32">
        <f ca="1">IFERROR(_xlfn.XLOOKUP($E102,'[1]00.1 Focus List - Terceros'!$A:$A,'[1]00.1 Focus List - Terceros'!$V:$V,,),FALSE)</f>
        <v>16.964822000000002</v>
      </c>
      <c r="N102" s="32">
        <f ca="1">IFERROR(_xlfn.XLOOKUP($E102,'[1]00.1 Focus List - Terceros'!$A:$A,'[1]00.1 Focus List - Terceros'!$R:$R,,),FALSE)</f>
        <v>6.8832560000000003</v>
      </c>
      <c r="O102" s="32">
        <f ca="1">IFERROR(_xlfn.XLOOKUP($E102,'[1]00.1 Focus List - Terceros'!$A:$A,'[1]00.1 Focus List - Terceros'!$T:$T,,),FALSE)</f>
        <v>8.5306979999999992</v>
      </c>
    </row>
    <row r="103" spans="1:15" x14ac:dyDescent="0.25">
      <c r="A103" s="15" t="s">
        <v>153</v>
      </c>
      <c r="B103" s="28" t="s">
        <v>157</v>
      </c>
      <c r="C103" s="21">
        <f ca="1">IFERROR(_xlfn.XLOOKUP($E103,'[1]00.1 Focus List - Terceros'!$A:$A,'[1]00.1 Focus List - Terceros'!$C:$C,,),FALSE)</f>
        <v>10291752394</v>
      </c>
      <c r="D103" s="2" t="str">
        <f ca="1">IFERROR(_xlfn.XLOOKUP($E103,'[1]00.1 Focus List - Terceros'!$A:$A,'[1]00.1 Focus List - Terceros'!$D:$D,,),FALSE)</f>
        <v>Euro</v>
      </c>
      <c r="E103" s="2">
        <f ca="1">IFERROR(_xlfn.XLOOKUP($E103,'[1]00.1 Focus List - Terceros'!$A:$A,'[1]00.1 Focus List - Terceros'!$E:$E,,),FALSE)</f>
        <v>0</v>
      </c>
      <c r="F103" s="22">
        <f ca="1">IFERROR(_xlfn.XLOOKUP($E103,'[1]00.1 Focus List - Terceros'!$A:$A,'[1]00.1 Focus List - Terceros'!$F:$F,,),FALSE)</f>
        <v>0.58657099999999995</v>
      </c>
      <c r="G103" s="22">
        <f ca="1">IFERROR(_xlfn.XLOOKUP($E103,'[1]00.1 Focus List - Terceros'!$A:$A,'[1]00.1 Focus List - Terceros'!$H:$H,,),FALSE)</f>
        <v>-1.838508</v>
      </c>
      <c r="H103" s="22">
        <f ca="1">IFERROR(_xlfn.XLOOKUP($E103,'[1]00.1 Focus List - Terceros'!$A:$A,'[1]00.1 Focus List - Terceros'!$J:$J,,),FALSE)</f>
        <v>2.865208</v>
      </c>
      <c r="I103" s="22">
        <f ca="1">IFERROR(_xlfn.XLOOKUP($E103,'[1]00.1 Focus List - Terceros'!$A:$A,'[1]00.1 Focus List - Terceros'!$L:$L,,),FALSE)</f>
        <v>-1.8318970000000001</v>
      </c>
      <c r="J103" s="22">
        <f ca="1">IFERROR(_xlfn.XLOOKUP($E103,'[1]00.1 Focus List - Terceros'!$A:$A,'[1]00.1 Focus List - Terceros'!$N:$N,,),FALSE)</f>
        <v>2.6478869999999999</v>
      </c>
      <c r="K103" s="22">
        <f ca="1">IFERROR(_xlfn.XLOOKUP($E103,'[1]00.1 Focus List - Terceros'!$A:$A,'[1]00.1 Focus List - Terceros'!$O:$O,,),FALSE)</f>
        <v>7.732075</v>
      </c>
      <c r="L103" s="22">
        <f ca="1">IFERROR(_xlfn.XLOOKUP($E103,'[1]00.1 Focus List - Terceros'!$A:$A,'[1]00.1 Focus List - Terceros'!$P:$P,,),FALSE)</f>
        <v>-9.9123490000000007</v>
      </c>
      <c r="M103" s="22">
        <f ca="1">IFERROR(_xlfn.XLOOKUP($E103,'[1]00.1 Focus List - Terceros'!$A:$A,'[1]00.1 Focus List - Terceros'!$V:$V,,),FALSE)</f>
        <v>8.912191</v>
      </c>
      <c r="N103" s="22">
        <f ca="1">IFERROR(_xlfn.XLOOKUP($E103,'[1]00.1 Focus List - Terceros'!$A:$A,'[1]00.1 Focus List - Terceros'!$R:$R,,),FALSE)</f>
        <v>3.7647870000000001</v>
      </c>
      <c r="O103" s="22">
        <f ca="1">IFERROR(_xlfn.XLOOKUP($E103,'[1]00.1 Focus List - Terceros'!$A:$A,'[1]00.1 Focus List - Terceros'!$T:$T,,),FALSE)</f>
        <v>2.9568620000000001</v>
      </c>
    </row>
    <row r="104" spans="1:15" x14ac:dyDescent="0.25">
      <c r="A104" s="9" t="s">
        <v>153</v>
      </c>
      <c r="B104" s="10" t="s">
        <v>158</v>
      </c>
      <c r="C104" s="11">
        <f ca="1">IFERROR(_xlfn.XLOOKUP($E104,'[1]00.1 Focus List - Terceros'!$A:$A,'[1]00.1 Focus List - Terceros'!$C:$C,,),FALSE)</f>
        <v>1785785623</v>
      </c>
      <c r="D104" s="13" t="str">
        <f ca="1">IFERROR(_xlfn.XLOOKUP($E104,'[1]00.1 Focus List - Terceros'!$A:$A,'[1]00.1 Focus List - Terceros'!$D:$D,,),FALSE)</f>
        <v>Euro</v>
      </c>
      <c r="E104" s="13">
        <f ca="1">IFERROR(_xlfn.XLOOKUP($E104,'[1]00.1 Focus List - Terceros'!$A:$A,'[1]00.1 Focus List - Terceros'!$E:$E,,),FALSE)</f>
        <v>0</v>
      </c>
      <c r="F104" s="20">
        <f ca="1">IFERROR(_xlfn.XLOOKUP($E104,'[1]00.1 Focus List - Terceros'!$A:$A,'[1]00.1 Focus List - Terceros'!$F:$F,,),FALSE)</f>
        <v>-0.206342</v>
      </c>
      <c r="G104" s="20">
        <f ca="1">IFERROR(_xlfn.XLOOKUP($E104,'[1]00.1 Focus List - Terceros'!$A:$A,'[1]00.1 Focus List - Terceros'!$H:$H,,),FALSE)</f>
        <v>0.31022899999999998</v>
      </c>
      <c r="H104" s="20">
        <f ca="1">IFERROR(_xlfn.XLOOKUP($E104,'[1]00.1 Focus List - Terceros'!$A:$A,'[1]00.1 Focus List - Terceros'!$J:$J,,),FALSE)</f>
        <v>6.0190169999999998</v>
      </c>
      <c r="I104" s="20">
        <f ca="1">IFERROR(_xlfn.XLOOKUP($E104,'[1]00.1 Focus List - Terceros'!$A:$A,'[1]00.1 Focus List - Terceros'!$L:$L,,),FALSE)</f>
        <v>4.9230479999999996</v>
      </c>
      <c r="J104" s="20">
        <f ca="1">IFERROR(_xlfn.XLOOKUP($E104,'[1]00.1 Focus List - Terceros'!$A:$A,'[1]00.1 Focus List - Terceros'!$N:$N,,),FALSE)</f>
        <v>4.1428940000000001</v>
      </c>
      <c r="K104" s="20">
        <f ca="1">IFERROR(_xlfn.XLOOKUP($E104,'[1]00.1 Focus List - Terceros'!$A:$A,'[1]00.1 Focus List - Terceros'!$O:$O,,),FALSE)</f>
        <v>7.7865339999999996</v>
      </c>
      <c r="L104" s="20">
        <f ca="1">IFERROR(_xlfn.XLOOKUP($E104,'[1]00.1 Focus List - Terceros'!$A:$A,'[1]00.1 Focus List - Terceros'!$P:$P,,),FALSE)</f>
        <v>-7.6718039999999998</v>
      </c>
      <c r="M104" s="20">
        <f ca="1">IFERROR(_xlfn.XLOOKUP($E104,'[1]00.1 Focus List - Terceros'!$A:$A,'[1]00.1 Focus List - Terceros'!$V:$V,,),FALSE)</f>
        <v>2.6085060000000002</v>
      </c>
      <c r="N104" s="20">
        <f ca="1">IFERROR(_xlfn.XLOOKUP($E104,'[1]00.1 Focus List - Terceros'!$A:$A,'[1]00.1 Focus List - Terceros'!$R:$R,,),FALSE)</f>
        <v>5.4237130000000002</v>
      </c>
      <c r="O104" s="20">
        <f ca="1">IFERROR(_xlfn.XLOOKUP($E104,'[1]00.1 Focus List - Terceros'!$A:$A,'[1]00.1 Focus List - Terceros'!$T:$T,,),FALSE)</f>
        <v>4.9601629999999997</v>
      </c>
    </row>
    <row r="105" spans="1:15" x14ac:dyDescent="0.25">
      <c r="A105" s="15" t="s">
        <v>159</v>
      </c>
      <c r="B105" s="16" t="s">
        <v>160</v>
      </c>
      <c r="C105" s="33">
        <f ca="1">IFERROR(_xlfn.XLOOKUP($E105,'[1]00.1 Focus List - Terceros'!$A:$A,'[1]00.1 Focus List - Terceros'!$C:$C,,),FALSE)</f>
        <v>2507271412</v>
      </c>
      <c r="D105" s="18" t="str">
        <f ca="1">IFERROR(_xlfn.XLOOKUP($E105,'[1]00.1 Focus List - Terceros'!$A:$A,'[1]00.1 Focus List - Terceros'!$D:$D,,),FALSE)</f>
        <v>Euro</v>
      </c>
      <c r="E105" s="2">
        <f ca="1">IFERROR(_xlfn.XLOOKUP($E105,'[1]00.1 Focus List - Terceros'!$A:$A,'[1]00.1 Focus List - Terceros'!$E:$E,,),FALSE)</f>
        <v>0</v>
      </c>
      <c r="F105" s="19">
        <f ca="1">IFERROR(_xlfn.XLOOKUP($E105,'[1]00.1 Focus List - Terceros'!$A:$A,'[1]00.1 Focus List - Terceros'!$F:$F,,),FALSE)</f>
        <v>0.58823499999999995</v>
      </c>
      <c r="G105" s="19">
        <f ca="1">IFERROR(_xlfn.XLOOKUP($E105,'[1]00.1 Focus List - Terceros'!$A:$A,'[1]00.1 Focus List - Terceros'!$H:$H,,),FALSE)</f>
        <v>-1.8494900000000001</v>
      </c>
      <c r="H105" s="19">
        <f ca="1">IFERROR(_xlfn.XLOOKUP($E105,'[1]00.1 Focus List - Terceros'!$A:$A,'[1]00.1 Focus List - Terceros'!$J:$J,,),FALSE)</f>
        <v>5.5555560000000002</v>
      </c>
      <c r="I105" s="19">
        <f ca="1">IFERROR(_xlfn.XLOOKUP($E105,'[1]00.1 Focus List - Terceros'!$A:$A,'[1]00.1 Focus List - Terceros'!$L:$L,,),FALSE)</f>
        <v>1.316656</v>
      </c>
      <c r="J105" s="19">
        <f ca="1">IFERROR(_xlfn.XLOOKUP($E105,'[1]00.1 Focus List - Terceros'!$A:$A,'[1]00.1 Focus List - Terceros'!$N:$N,,),FALSE)</f>
        <v>7.472067</v>
      </c>
      <c r="K105" s="19">
        <f ca="1">IFERROR(_xlfn.XLOOKUP($E105,'[1]00.1 Focus List - Terceros'!$A:$A,'[1]00.1 Focus List - Terceros'!$O:$O,,),FALSE)</f>
        <v>9.8649679999999993</v>
      </c>
      <c r="L105" s="19">
        <f ca="1">IFERROR(_xlfn.XLOOKUP($E105,'[1]00.1 Focus List - Terceros'!$A:$A,'[1]00.1 Focus List - Terceros'!$P:$P,,),FALSE)</f>
        <v>-8.5893420000000003</v>
      </c>
      <c r="M105" s="19">
        <f ca="1">IFERROR(_xlfn.XLOOKUP($E105,'[1]00.1 Focus List - Terceros'!$A:$A,'[1]00.1 Focus List - Terceros'!$V:$V,,),FALSE)</f>
        <v>11.038015</v>
      </c>
      <c r="N105" s="19">
        <f ca="1">IFERROR(_xlfn.XLOOKUP($E105,'[1]00.1 Focus List - Terceros'!$A:$A,'[1]00.1 Focus List - Terceros'!$R:$R,,),FALSE)</f>
        <v>5.1955499999999999</v>
      </c>
      <c r="O105" s="19">
        <f ca="1">IFERROR(_xlfn.XLOOKUP($E105,'[1]00.1 Focus List - Terceros'!$A:$A,'[1]00.1 Focus List - Terceros'!$T:$T,,),FALSE)</f>
        <v>3.673854</v>
      </c>
    </row>
    <row r="106" spans="1:15" x14ac:dyDescent="0.25">
      <c r="A106" s="9" t="s">
        <v>159</v>
      </c>
      <c r="B106" s="10" t="s">
        <v>161</v>
      </c>
      <c r="C106" s="11">
        <f ca="1">IFERROR(_xlfn.XLOOKUP($E106,'[1]00.1 Focus List - Terceros'!$A:$A,'[1]00.1 Focus List - Terceros'!$C:$C,,),FALSE)</f>
        <v>7000726329</v>
      </c>
      <c r="D106" s="13" t="str">
        <f ca="1">IFERROR(_xlfn.XLOOKUP($E106,'[1]00.1 Focus List - Terceros'!$A:$A,'[1]00.1 Focus List - Terceros'!$D:$D,,),FALSE)</f>
        <v>Euro</v>
      </c>
      <c r="E106" s="13">
        <f ca="1">IFERROR(_xlfn.XLOOKUP($E106,'[1]00.1 Focus List - Terceros'!$A:$A,'[1]00.1 Focus List - Terceros'!$E:$E,,),FALSE)</f>
        <v>0</v>
      </c>
      <c r="F106" s="20">
        <f ca="1">IFERROR(_xlfn.XLOOKUP($E106,'[1]00.1 Focus List - Terceros'!$A:$A,'[1]00.1 Focus List - Terceros'!$F:$F,,),FALSE)</f>
        <v>1.2673490000000001</v>
      </c>
      <c r="G106" s="20">
        <f ca="1">IFERROR(_xlfn.XLOOKUP($E106,'[1]00.1 Focus List - Terceros'!$A:$A,'[1]00.1 Focus List - Terceros'!$H:$H,,),FALSE)</f>
        <v>1.897907</v>
      </c>
      <c r="H106" s="20">
        <f ca="1">IFERROR(_xlfn.XLOOKUP($E106,'[1]00.1 Focus List - Terceros'!$A:$A,'[1]00.1 Focus List - Terceros'!$J:$J,,),FALSE)</f>
        <v>14.502361000000001</v>
      </c>
      <c r="I106" s="20">
        <f ca="1">IFERROR(_xlfn.XLOOKUP($E106,'[1]00.1 Focus List - Terceros'!$A:$A,'[1]00.1 Focus List - Terceros'!$L:$L,,),FALSE)</f>
        <v>3.5184839999999999</v>
      </c>
      <c r="J106" s="20">
        <f ca="1">IFERROR(_xlfn.XLOOKUP($E106,'[1]00.1 Focus List - Terceros'!$A:$A,'[1]00.1 Focus List - Terceros'!$N:$N,,),FALSE)</f>
        <v>10.984807</v>
      </c>
      <c r="K106" s="20">
        <f ca="1">IFERROR(_xlfn.XLOOKUP($E106,'[1]00.1 Focus List - Terceros'!$A:$A,'[1]00.1 Focus List - Terceros'!$O:$O,,),FALSE)</f>
        <v>13.374216000000001</v>
      </c>
      <c r="L106" s="20">
        <f ca="1">IFERROR(_xlfn.XLOOKUP($E106,'[1]00.1 Focus List - Terceros'!$A:$A,'[1]00.1 Focus List - Terceros'!$P:$P,,),FALSE)</f>
        <v>-15.581573000000001</v>
      </c>
      <c r="M106" s="20">
        <f ca="1">IFERROR(_xlfn.XLOOKUP($E106,'[1]00.1 Focus List - Terceros'!$A:$A,'[1]00.1 Focus List - Terceros'!$V:$V,,),FALSE)</f>
        <v>16.708476000000001</v>
      </c>
      <c r="N106" s="20">
        <f ca="1">IFERROR(_xlfn.XLOOKUP($E106,'[1]00.1 Focus List - Terceros'!$A:$A,'[1]00.1 Focus List - Terceros'!$R:$R,,),FALSE)</f>
        <v>10.690353999999999</v>
      </c>
      <c r="O106" s="20">
        <f ca="1">IFERROR(_xlfn.XLOOKUP($E106,'[1]00.1 Focus List - Terceros'!$A:$A,'[1]00.1 Focus List - Terceros'!$T:$T,,),FALSE)</f>
        <v>9.6249160000000007</v>
      </c>
    </row>
    <row r="107" spans="1:15" x14ac:dyDescent="0.25">
      <c r="A107" s="15" t="s">
        <v>149</v>
      </c>
      <c r="B107" s="39" t="s">
        <v>162</v>
      </c>
      <c r="C107" s="33">
        <f ca="1">IFERROR(_xlfn.XLOOKUP($E107,'[1]00.1 Focus List - Terceros'!$A:$A,'[1]00.1 Focus List - Terceros'!$C:$C,,),FALSE)</f>
        <v>499673177</v>
      </c>
      <c r="D107" s="18" t="str">
        <f ca="1">IFERROR(_xlfn.XLOOKUP($E107,'[1]00.1 Focus List - Terceros'!$A:$A,'[1]00.1 Focus List - Terceros'!$D:$D,,),FALSE)</f>
        <v>Euro</v>
      </c>
      <c r="E107" s="18">
        <f ca="1">IFERROR(_xlfn.XLOOKUP($E107,'[1]00.1 Focus List - Terceros'!$A:$A,'[1]00.1 Focus List - Terceros'!$E:$E,,),FALSE)</f>
        <v>0</v>
      </c>
      <c r="F107" s="19">
        <f ca="1">IFERROR(_xlfn.XLOOKUP($E107,'[1]00.1 Focus List - Terceros'!$A:$A,'[1]00.1 Focus List - Terceros'!$F:$F,,),FALSE)</f>
        <v>0.17391999999999999</v>
      </c>
      <c r="G107" s="19">
        <f ca="1">IFERROR(_xlfn.XLOOKUP($E107,'[1]00.1 Focus List - Terceros'!$A:$A,'[1]00.1 Focus List - Terceros'!$H:$H,,),FALSE)</f>
        <v>-2.4795999999999999E-2</v>
      </c>
      <c r="H107" s="19">
        <f ca="1">IFERROR(_xlfn.XLOOKUP($E107,'[1]00.1 Focus List - Terceros'!$A:$A,'[1]00.1 Focus List - Terceros'!$J:$J,,),FALSE)</f>
        <v>5.0686239999999998</v>
      </c>
      <c r="I107" s="19">
        <f ca="1">IFERROR(_xlfn.XLOOKUP($E107,'[1]00.1 Focus List - Terceros'!$A:$A,'[1]00.1 Focus List - Terceros'!$L:$L,,),FALSE)</f>
        <v>0.37342799999999998</v>
      </c>
      <c r="J107" s="19">
        <f ca="1">IFERROR(_xlfn.XLOOKUP($E107,'[1]00.1 Focus List - Terceros'!$A:$A,'[1]00.1 Focus List - Terceros'!$N:$N,,),FALSE)</f>
        <v>2.3156469999999998</v>
      </c>
      <c r="K107" s="19">
        <f ca="1">IFERROR(_xlfn.XLOOKUP($E107,'[1]00.1 Focus List - Terceros'!$A:$A,'[1]00.1 Focus List - Terceros'!$O:$O,,),FALSE)</f>
        <v>4.8167210000000003</v>
      </c>
      <c r="L107" s="19">
        <f ca="1">IFERROR(_xlfn.XLOOKUP($E107,'[1]00.1 Focus List - Terceros'!$A:$A,'[1]00.1 Focus List - Terceros'!$P:$P,,),FALSE)</f>
        <v>-6.2753740000000002</v>
      </c>
      <c r="M107" s="19">
        <f ca="1">IFERROR(_xlfn.XLOOKUP($E107,'[1]00.1 Focus List - Terceros'!$A:$A,'[1]00.1 Focus List - Terceros'!$V:$V,,),FALSE)</f>
        <v>1.177543</v>
      </c>
      <c r="N107" s="19">
        <f ca="1">IFERROR(_xlfn.XLOOKUP($E107,'[1]00.1 Focus List - Terceros'!$A:$A,'[1]00.1 Focus List - Terceros'!$R:$R,,),FALSE)</f>
        <v>3.128619</v>
      </c>
      <c r="O107" s="19">
        <f ca="1">IFERROR(_xlfn.XLOOKUP($E107,'[1]00.1 Focus List - Terceros'!$A:$A,'[1]00.1 Focus List - Terceros'!$T:$T,,),FALSE)</f>
        <v>2.8234840000000001</v>
      </c>
    </row>
    <row r="108" spans="1:15" x14ac:dyDescent="0.25">
      <c r="A108" s="9" t="s">
        <v>163</v>
      </c>
      <c r="B108" s="10" t="s">
        <v>164</v>
      </c>
      <c r="C108" s="11">
        <f ca="1">IFERROR(_xlfn.XLOOKUP($E108,'[1]00.1 Focus List - Terceros'!$A:$A,'[1]00.1 Focus List - Terceros'!$C:$C,,),FALSE)</f>
        <v>1428175447</v>
      </c>
      <c r="D108" s="13" t="str">
        <f ca="1">IFERROR(_xlfn.XLOOKUP($E108,'[1]00.1 Focus List - Terceros'!$A:$A,'[1]00.1 Focus List - Terceros'!$D:$D,,),FALSE)</f>
        <v>Euro</v>
      </c>
      <c r="E108" s="13">
        <f ca="1">IFERROR(_xlfn.XLOOKUP($E108,'[1]00.1 Focus List - Terceros'!$A:$A,'[1]00.1 Focus List - Terceros'!$E:$E,,),FALSE)</f>
        <v>0</v>
      </c>
      <c r="F108" s="20">
        <f ca="1">IFERROR(_xlfn.XLOOKUP($E108,'[1]00.1 Focus List - Terceros'!$A:$A,'[1]00.1 Focus List - Terceros'!$F:$F,,),FALSE)</f>
        <v>0.196464</v>
      </c>
      <c r="G108" s="20">
        <f ca="1">IFERROR(_xlfn.XLOOKUP($E108,'[1]00.1 Focus List - Terceros'!$A:$A,'[1]00.1 Focus List - Terceros'!$H:$H,,),FALSE)</f>
        <v>-0.63322000000000001</v>
      </c>
      <c r="H108" s="20">
        <f ca="1">IFERROR(_xlfn.XLOOKUP($E108,'[1]00.1 Focus List - Terceros'!$A:$A,'[1]00.1 Focus List - Terceros'!$J:$J,,),FALSE)</f>
        <v>5.1004639999999997</v>
      </c>
      <c r="I108" s="20">
        <f ca="1">IFERROR(_xlfn.XLOOKUP($E108,'[1]00.1 Focus List - Terceros'!$A:$A,'[1]00.1 Focus List - Terceros'!$L:$L,,),FALSE)</f>
        <v>-4.6728969999999999</v>
      </c>
      <c r="J108" s="20">
        <f ca="1">IFERROR(_xlfn.XLOOKUP($E108,'[1]00.1 Focus List - Terceros'!$A:$A,'[1]00.1 Focus List - Terceros'!$N:$N,,),FALSE)</f>
        <v>2</v>
      </c>
      <c r="K108" s="20">
        <f ca="1">IFERROR(_xlfn.XLOOKUP($E108,'[1]00.1 Focus List - Terceros'!$A:$A,'[1]00.1 Focus List - Terceros'!$O:$O,,),FALSE)</f>
        <v>11.224816000000001</v>
      </c>
      <c r="L108" s="20">
        <f ca="1">IFERROR(_xlfn.XLOOKUP($E108,'[1]00.1 Focus List - Terceros'!$A:$A,'[1]00.1 Focus List - Terceros'!$P:$P,,),FALSE)</f>
        <v>-13.695555000000001</v>
      </c>
      <c r="M108" s="20">
        <f ca="1">IFERROR(_xlfn.XLOOKUP($E108,'[1]00.1 Focus List - Terceros'!$A:$A,'[1]00.1 Focus List - Terceros'!$V:$V,,),FALSE)</f>
        <v>15.738242</v>
      </c>
      <c r="N108" s="20">
        <f ca="1">IFERROR(_xlfn.XLOOKUP($E108,'[1]00.1 Focus List - Terceros'!$A:$A,'[1]00.1 Focus List - Terceros'!$R:$R,,),FALSE)</f>
        <v>3.4423210000000002</v>
      </c>
      <c r="O108" s="20">
        <f ca="1">IFERROR(_xlfn.XLOOKUP($E108,'[1]00.1 Focus List - Terceros'!$A:$A,'[1]00.1 Focus List - Terceros'!$T:$T,,),FALSE)</f>
        <v>4.7838390000000004</v>
      </c>
    </row>
    <row r="109" spans="1:15" x14ac:dyDescent="0.25">
      <c r="A109" s="15" t="s">
        <v>153</v>
      </c>
      <c r="B109" s="40" t="s">
        <v>165</v>
      </c>
      <c r="C109" s="21">
        <f ca="1">IFERROR(_xlfn.XLOOKUP($E109,'[1]00.1 Focus List - Terceros'!$A:$A,'[1]00.1 Focus List - Terceros'!$C:$C,,),FALSE)</f>
        <v>659246444</v>
      </c>
      <c r="D109" s="2" t="str">
        <f ca="1">IFERROR(_xlfn.XLOOKUP($E109,'[1]00.1 Focus List - Terceros'!$A:$A,'[1]00.1 Focus List - Terceros'!$D:$D,,),FALSE)</f>
        <v>Euro</v>
      </c>
      <c r="E109" s="2" t="str">
        <f ca="1">IFERROR(_xlfn.XLOOKUP($E109,'[1]00.1 Focus List - Terceros'!$A:$A,'[1]00.1 Focus List - Terceros'!$E:$E,,),FALSE)</f>
        <v>Fully Hedged</v>
      </c>
      <c r="F109" s="22">
        <f ca="1">IFERROR(_xlfn.XLOOKUP($E109,'[1]00.1 Focus List - Terceros'!$A:$A,'[1]00.1 Focus List - Terceros'!$F:$F,,),FALSE)</f>
        <v>0.76278900000000005</v>
      </c>
      <c r="G109" s="22">
        <f ca="1">IFERROR(_xlfn.XLOOKUP($E109,'[1]00.1 Focus List - Terceros'!$A:$A,'[1]00.1 Focus List - Terceros'!$H:$H,,),FALSE)</f>
        <v>-0.13148199999999999</v>
      </c>
      <c r="H109" s="22">
        <f ca="1">IFERROR(_xlfn.XLOOKUP($E109,'[1]00.1 Focus List - Terceros'!$A:$A,'[1]00.1 Focus List - Terceros'!$J:$J,,),FALSE)</f>
        <v>2.1518030000000001</v>
      </c>
      <c r="I109" s="22">
        <f ca="1">IFERROR(_xlfn.XLOOKUP($E109,'[1]00.1 Focus List - Terceros'!$A:$A,'[1]00.1 Focus List - Terceros'!$L:$L,,),FALSE)</f>
        <v>1.78392</v>
      </c>
      <c r="J109" s="22">
        <f ca="1">IFERROR(_xlfn.XLOOKUP($E109,'[1]00.1 Focus List - Terceros'!$A:$A,'[1]00.1 Focus List - Terceros'!$N:$N,,),FALSE)</f>
        <v>3.6061380000000001</v>
      </c>
      <c r="K109" s="22">
        <f ca="1">IFERROR(_xlfn.XLOOKUP($E109,'[1]00.1 Focus List - Terceros'!$A:$A,'[1]00.1 Focus List - Terceros'!$O:$O,,),FALSE)</f>
        <v>5.0197139999999996</v>
      </c>
      <c r="L109" s="22">
        <f ca="1">IFERROR(_xlfn.XLOOKUP($E109,'[1]00.1 Focus List - Terceros'!$A:$A,'[1]00.1 Focus List - Terceros'!$P:$P,,),FALSE)</f>
        <v>-3.544943</v>
      </c>
      <c r="M109" s="22">
        <f ca="1">IFERROR(_xlfn.XLOOKUP($E109,'[1]00.1 Focus List - Terceros'!$A:$A,'[1]00.1 Focus List - Terceros'!$V:$V,,),FALSE)</f>
        <v>4.2703680000000004</v>
      </c>
      <c r="N109" s="22">
        <f ca="1">IFERROR(_xlfn.XLOOKUP($E109,'[1]00.1 Focus List - Terceros'!$A:$A,'[1]00.1 Focus List - Terceros'!$R:$R,,),FALSE)</f>
        <v>1.532041</v>
      </c>
      <c r="O109" s="22">
        <f ca="1">IFERROR(_xlfn.XLOOKUP($E109,'[1]00.1 Focus List - Terceros'!$A:$A,'[1]00.1 Focus List - Terceros'!$T:$T,,),FALSE)</f>
        <v>2.1873</v>
      </c>
    </row>
    <row r="110" spans="1:15" x14ac:dyDescent="0.25">
      <c r="A110" s="15" t="s">
        <v>153</v>
      </c>
      <c r="B110" s="23" t="s">
        <v>166</v>
      </c>
      <c r="C110" s="23">
        <f ca="1">IFERROR(_xlfn.XLOOKUP($E110,'[1]00.1 Focus List - Terceros'!$A:$A,'[1]00.1 Focus List - Terceros'!$C:$C,,),FALSE)</f>
        <v>0</v>
      </c>
      <c r="D110" s="24" t="str">
        <f ca="1">IFERROR(_xlfn.XLOOKUP($E110,'[1]00.1 Focus List - Terceros'!$A:$A,'[1]00.1 Focus List - Terceros'!$D:$D,,),FALSE)</f>
        <v>Euro</v>
      </c>
      <c r="E110" s="25">
        <f ca="1">IFERROR(_xlfn.XLOOKUP($E110,'[1]00.1 Focus List - Terceros'!$A:$A,'[1]00.1 Focus List - Terceros'!$E:$E,,),FALSE)</f>
        <v>0</v>
      </c>
      <c r="F110" s="26">
        <f ca="1">IFERROR(_xlfn.XLOOKUP($E110,'[1]00.1 Focus List - Terceros'!$A:$A,'[1]00.1 Focus List - Terceros'!$F:$F,,),FALSE)</f>
        <v>0.30704599999999999</v>
      </c>
      <c r="G110" s="27">
        <f ca="1">IFERROR(_xlfn.XLOOKUP($E110,'[1]00.1 Focus List - Terceros'!$A:$A,'[1]00.1 Focus List - Terceros'!$H:$H,,),FALSE)</f>
        <v>0.19056500000000001</v>
      </c>
      <c r="H110" s="27">
        <f ca="1">IFERROR(_xlfn.XLOOKUP($E110,'[1]00.1 Focus List - Terceros'!$A:$A,'[1]00.1 Focus List - Terceros'!$J:$J,,),FALSE)</f>
        <v>8.1938139999999997</v>
      </c>
      <c r="I110" s="27">
        <f ca="1">IFERROR(_xlfn.XLOOKUP($E110,'[1]00.1 Focus List - Terceros'!$A:$A,'[1]00.1 Focus List - Terceros'!$L:$L,,),FALSE)</f>
        <v>1.106644</v>
      </c>
      <c r="J110" s="27">
        <f ca="1">IFERROR(_xlfn.XLOOKUP($E110,'[1]00.1 Focus List - Terceros'!$A:$A,'[1]00.1 Focus List - Terceros'!$N:$N,,),FALSE)</f>
        <v>3.849329</v>
      </c>
      <c r="K110" s="27">
        <f ca="1">IFERROR(_xlfn.XLOOKUP($E110,'[1]00.1 Focus List - Terceros'!$A:$A,'[1]00.1 Focus List - Terceros'!$O:$O,,),FALSE)</f>
        <v>5.0504170000000004</v>
      </c>
      <c r="L110" s="27">
        <f ca="1">IFERROR(_xlfn.XLOOKUP($E110,'[1]00.1 Focus List - Terceros'!$A:$A,'[1]00.1 Focus List - Terceros'!$P:$P,,),FALSE)</f>
        <v>-9.6801960000000005</v>
      </c>
      <c r="M110" s="27">
        <f ca="1">IFERROR(_xlfn.XLOOKUP($E110,'[1]00.1 Focus List - Terceros'!$A:$A,'[1]00.1 Focus List - Terceros'!$V:$V,,),FALSE)</f>
        <v>8.6468500000000006</v>
      </c>
      <c r="N110" s="27">
        <f ca="1">IFERROR(_xlfn.XLOOKUP($E110,'[1]00.1 Focus List - Terceros'!$A:$A,'[1]00.1 Focus List - Terceros'!$R:$R,,),FALSE)</f>
        <v>4.979565</v>
      </c>
      <c r="O110" s="27">
        <f ca="1">IFERROR(_xlfn.XLOOKUP($E110,'[1]00.1 Focus List - Terceros'!$A:$A,'[1]00.1 Focus List - Terceros'!$T:$T,,),FALSE)</f>
        <v>3.8995289999999998</v>
      </c>
    </row>
    <row r="111" spans="1:15" x14ac:dyDescent="0.25">
      <c r="A111" s="15" t="s">
        <v>167</v>
      </c>
      <c r="B111" s="3" t="s">
        <v>168</v>
      </c>
      <c r="C111" s="21">
        <f ca="1">IFERROR(_xlfn.XLOOKUP($E111,'[1]00.1 Focus List - Terceros'!$A:$A,'[1]00.1 Focus List - Terceros'!$C:$C,,),FALSE)</f>
        <v>283716481</v>
      </c>
      <c r="D111" s="2" t="str">
        <f ca="1">IFERROR(_xlfn.XLOOKUP($E111,'[1]00.1 Focus List - Terceros'!$A:$A,'[1]00.1 Focus List - Terceros'!$D:$D,,),FALSE)</f>
        <v>Euro</v>
      </c>
      <c r="E111" s="2">
        <f ca="1">IFERROR(_xlfn.XLOOKUP($E111,'[1]00.1 Focus List - Terceros'!$A:$A,'[1]00.1 Focus List - Terceros'!$E:$E,,),FALSE)</f>
        <v>0</v>
      </c>
      <c r="F111" s="22">
        <f ca="1">IFERROR(_xlfn.XLOOKUP($E111,'[1]00.1 Focus List - Terceros'!$A:$A,'[1]00.1 Focus List - Terceros'!$F:$F,,),FALSE)</f>
        <v>2.0732E-2</v>
      </c>
      <c r="G111" s="22">
        <f ca="1">IFERROR(_xlfn.XLOOKUP($E111,'[1]00.1 Focus List - Terceros'!$A:$A,'[1]00.1 Focus List - Terceros'!$H:$H,,),FALSE)</f>
        <v>-2.000813</v>
      </c>
      <c r="H111" s="22">
        <f ca="1">IFERROR(_xlfn.XLOOKUP($E111,'[1]00.1 Focus List - Terceros'!$A:$A,'[1]00.1 Focus List - Terceros'!$J:$J,,),FALSE)</f>
        <v>14.419542</v>
      </c>
      <c r="I111" s="22">
        <f ca="1">IFERROR(_xlfn.XLOOKUP($E111,'[1]00.1 Focus List - Terceros'!$A:$A,'[1]00.1 Focus List - Terceros'!$L:$L,,),FALSE)</f>
        <v>4.8234659999999998</v>
      </c>
      <c r="J111" s="22">
        <f ca="1">IFERROR(_xlfn.XLOOKUP($E111,'[1]00.1 Focus List - Terceros'!$A:$A,'[1]00.1 Focus List - Terceros'!$N:$N,,),FALSE)</f>
        <v>4.088457</v>
      </c>
      <c r="K111" s="22">
        <f ca="1">IFERROR(_xlfn.XLOOKUP($E111,'[1]00.1 Focus List - Terceros'!$A:$A,'[1]00.1 Focus List - Terceros'!$O:$O,,),FALSE)</f>
        <v>13.500183</v>
      </c>
      <c r="L111" s="22">
        <f ca="1">IFERROR(_xlfn.XLOOKUP($E111,'[1]00.1 Focus List - Terceros'!$A:$A,'[1]00.1 Focus List - Terceros'!$P:$P,,),FALSE)</f>
        <v>-15.863514</v>
      </c>
      <c r="M111" s="22">
        <f ca="1">IFERROR(_xlfn.XLOOKUP($E111,'[1]00.1 Focus List - Terceros'!$A:$A,'[1]00.1 Focus List - Terceros'!$V:$V,,),FALSE)</f>
        <v>4.2704959999999996</v>
      </c>
      <c r="N111" s="22">
        <f ca="1">IFERROR(_xlfn.XLOOKUP($E111,'[1]00.1 Focus List - Terceros'!$A:$A,'[1]00.1 Focus List - Terceros'!$R:$R,,),FALSE)</f>
        <v>5.8355240000000004</v>
      </c>
      <c r="O111" s="22">
        <f ca="1">IFERROR(_xlfn.XLOOKUP($E111,'[1]00.1 Focus List - Terceros'!$A:$A,'[1]00.1 Focus List - Terceros'!$T:$T,,),FALSE)</f>
        <v>6.6821840000000003</v>
      </c>
    </row>
    <row r="112" spans="1:15" x14ac:dyDescent="0.25">
      <c r="A112" s="9" t="s">
        <v>169</v>
      </c>
      <c r="B112" s="10" t="s">
        <v>170</v>
      </c>
      <c r="C112" s="11">
        <f ca="1">IFERROR(_xlfn.XLOOKUP($E112,'[1]00.1 Focus List - Terceros'!$A:$A,'[1]00.1 Focus List - Terceros'!$C:$C,,),FALSE)</f>
        <v>202314336</v>
      </c>
      <c r="D112" s="13" t="str">
        <f ca="1">IFERROR(_xlfn.XLOOKUP($E112,'[1]00.1 Focus List - Terceros'!$A:$A,'[1]00.1 Focus List - Terceros'!$D:$D,,),FALSE)</f>
        <v>Euro</v>
      </c>
      <c r="E112" s="13">
        <f ca="1">IFERROR(_xlfn.XLOOKUP($E112,'[1]00.1 Focus List - Terceros'!$A:$A,'[1]00.1 Focus List - Terceros'!$E:$E,,),FALSE)</f>
        <v>0</v>
      </c>
      <c r="F112" s="20">
        <f ca="1">IFERROR(_xlfn.XLOOKUP($E112,'[1]00.1 Focus List - Terceros'!$A:$A,'[1]00.1 Focus List - Terceros'!$F:$F,,),FALSE)</f>
        <v>-0.54551899999999998</v>
      </c>
      <c r="G112" s="20">
        <f ca="1">IFERROR(_xlfn.XLOOKUP($E112,'[1]00.1 Focus List - Terceros'!$A:$A,'[1]00.1 Focus List - Terceros'!$H:$H,,),FALSE)</f>
        <v>-2.5630709999999999</v>
      </c>
      <c r="H112" s="20">
        <f ca="1">IFERROR(_xlfn.XLOOKUP($E112,'[1]00.1 Focus List - Terceros'!$A:$A,'[1]00.1 Focus List - Terceros'!$J:$J,,),FALSE)</f>
        <v>12.047317</v>
      </c>
      <c r="I112" s="20">
        <f ca="1">IFERROR(_xlfn.XLOOKUP($E112,'[1]00.1 Focus List - Terceros'!$A:$A,'[1]00.1 Focus List - Terceros'!$L:$L,,),FALSE)</f>
        <v>-0.30575600000000003</v>
      </c>
      <c r="J112" s="20">
        <f ca="1">IFERROR(_xlfn.XLOOKUP($E112,'[1]00.1 Focus List - Terceros'!$A:$A,'[1]00.1 Focus List - Terceros'!$N:$N,,),FALSE)</f>
        <v>5.010529</v>
      </c>
      <c r="K112" s="20">
        <f ca="1">IFERROR(_xlfn.XLOOKUP($E112,'[1]00.1 Focus List - Terceros'!$A:$A,'[1]00.1 Focus List - Terceros'!$O:$O,,),FALSE)</f>
        <v>15.995385000000001</v>
      </c>
      <c r="L112" s="20">
        <f ca="1">IFERROR(_xlfn.XLOOKUP($E112,'[1]00.1 Focus List - Terceros'!$A:$A,'[1]00.1 Focus List - Terceros'!$P:$P,,),FALSE)</f>
        <v>-17.839293000000001</v>
      </c>
      <c r="M112" s="20">
        <f ca="1">IFERROR(_xlfn.XLOOKUP($E112,'[1]00.1 Focus List - Terceros'!$A:$A,'[1]00.1 Focus List - Terceros'!$V:$V,,),FALSE)</f>
        <v>15.521008</v>
      </c>
      <c r="N112" s="20">
        <f ca="1">IFERROR(_xlfn.XLOOKUP($E112,'[1]00.1 Focus List - Terceros'!$A:$A,'[1]00.1 Focus List - Terceros'!$R:$R,,),FALSE)</f>
        <v>9.2833710000000007</v>
      </c>
      <c r="O112" s="20">
        <f ca="1">IFERROR(_xlfn.XLOOKUP($E112,'[1]00.1 Focus List - Terceros'!$A:$A,'[1]00.1 Focus List - Terceros'!$T:$T,,),FALSE)</f>
        <v>6.0658339999999997</v>
      </c>
    </row>
    <row r="113" spans="1:15" x14ac:dyDescent="0.25">
      <c r="A113" s="15" t="s">
        <v>171</v>
      </c>
      <c r="B113" s="3" t="s">
        <v>172</v>
      </c>
      <c r="C113" s="21">
        <f ca="1">IFERROR(_xlfn.XLOOKUP($E113,'[1]00.1 Focus List - Terceros'!$A:$A,'[1]00.1 Focus List - Terceros'!$C:$C,,),FALSE)</f>
        <v>3636650247</v>
      </c>
      <c r="D113" s="2" t="str">
        <f ca="1">IFERROR(_xlfn.XLOOKUP($E113,'[1]00.1 Focus List - Terceros'!$A:$A,'[1]00.1 Focus List - Terceros'!$D:$D,,),FALSE)</f>
        <v>Euro</v>
      </c>
      <c r="E113" s="2">
        <f ca="1">IFERROR(_xlfn.XLOOKUP($E113,'[1]00.1 Focus List - Terceros'!$A:$A,'[1]00.1 Focus List - Terceros'!$E:$E,,),FALSE)</f>
        <v>0</v>
      </c>
      <c r="F113" s="22">
        <f ca="1">IFERROR(_xlfn.XLOOKUP($E113,'[1]00.1 Focus List - Terceros'!$A:$A,'[1]00.1 Focus List - Terceros'!$F:$F,,),FALSE)</f>
        <v>-2.1433000000000001E-2</v>
      </c>
      <c r="G113" s="22">
        <f ca="1">IFERROR(_xlfn.XLOOKUP($E113,'[1]00.1 Focus List - Terceros'!$A:$A,'[1]00.1 Focus List - Terceros'!$H:$H,,),FALSE)</f>
        <v>-1.257976</v>
      </c>
      <c r="H113" s="22">
        <f ca="1">IFERROR(_xlfn.XLOOKUP($E113,'[1]00.1 Focus List - Terceros'!$A:$A,'[1]00.1 Focus List - Terceros'!$J:$J,,),FALSE)</f>
        <v>21.296434000000001</v>
      </c>
      <c r="I113" s="22">
        <f ca="1">IFERROR(_xlfn.XLOOKUP($E113,'[1]00.1 Focus List - Terceros'!$A:$A,'[1]00.1 Focus List - Terceros'!$L:$L,,),FALSE)</f>
        <v>18.252272000000001</v>
      </c>
      <c r="J113" s="22">
        <f ca="1">IFERROR(_xlfn.XLOOKUP($E113,'[1]00.1 Focus List - Terceros'!$A:$A,'[1]00.1 Focus List - Terceros'!$N:$N,,),FALSE)</f>
        <v>21.95787</v>
      </c>
      <c r="K113" s="22">
        <f ca="1">IFERROR(_xlfn.XLOOKUP($E113,'[1]00.1 Focus List - Terceros'!$A:$A,'[1]00.1 Focus List - Terceros'!$O:$O,,),FALSE)</f>
        <v>19.171510999999999</v>
      </c>
      <c r="L113" s="22">
        <f ca="1">IFERROR(_xlfn.XLOOKUP($E113,'[1]00.1 Focus List - Terceros'!$A:$A,'[1]00.1 Focus List - Terceros'!$P:$P,,),FALSE)</f>
        <v>-17.353967999999998</v>
      </c>
      <c r="M113" s="22">
        <f ca="1">IFERROR(_xlfn.XLOOKUP($E113,'[1]00.1 Focus List - Terceros'!$A:$A,'[1]00.1 Focus List - Terceros'!$V:$V,,),FALSE)</f>
        <v>8.2056260000000005</v>
      </c>
      <c r="N113" s="22">
        <f ca="1">IFERROR(_xlfn.XLOOKUP($E113,'[1]00.1 Focus List - Terceros'!$A:$A,'[1]00.1 Focus List - Terceros'!$R:$R,,),FALSE)</f>
        <v>17.931553999999998</v>
      </c>
      <c r="O113" s="22">
        <f ca="1">IFERROR(_xlfn.XLOOKUP($E113,'[1]00.1 Focus List - Terceros'!$A:$A,'[1]00.1 Focus List - Terceros'!$T:$T,,),FALSE)</f>
        <v>8.9225639999999995</v>
      </c>
    </row>
    <row r="114" spans="1:15" x14ac:dyDescent="0.25">
      <c r="A114" s="9" t="s">
        <v>173</v>
      </c>
      <c r="B114" s="10" t="s">
        <v>174</v>
      </c>
      <c r="C114" s="11">
        <f ca="1">IFERROR(_xlfn.XLOOKUP($E114,'[1]00.1 Focus List - Terceros'!$A:$A,'[1]00.1 Focus List - Terceros'!$C:$C,,),FALSE)</f>
        <v>239175102</v>
      </c>
      <c r="D114" s="13" t="str">
        <f ca="1">IFERROR(_xlfn.XLOOKUP($E114,'[1]00.1 Focus List - Terceros'!$A:$A,'[1]00.1 Focus List - Terceros'!$D:$D,,),FALSE)</f>
        <v>Euro</v>
      </c>
      <c r="E114" s="13">
        <f ca="1">IFERROR(_xlfn.XLOOKUP($E114,'[1]00.1 Focus List - Terceros'!$A:$A,'[1]00.1 Focus List - Terceros'!$E:$E,,),FALSE)</f>
        <v>0</v>
      </c>
      <c r="F114" s="20">
        <f ca="1">IFERROR(_xlfn.XLOOKUP($E114,'[1]00.1 Focus List - Terceros'!$A:$A,'[1]00.1 Focus List - Terceros'!$F:$F,,),FALSE)</f>
        <v>1.5818430000000001</v>
      </c>
      <c r="G114" s="20">
        <f ca="1">IFERROR(_xlfn.XLOOKUP($E114,'[1]00.1 Focus List - Terceros'!$A:$A,'[1]00.1 Focus List - Terceros'!$H:$H,,),FALSE)</f>
        <v>0.47619</v>
      </c>
      <c r="H114" s="20">
        <f ca="1">IFERROR(_xlfn.XLOOKUP($E114,'[1]00.1 Focus List - Terceros'!$A:$A,'[1]00.1 Focus List - Terceros'!$J:$J,,),FALSE)</f>
        <v>22.420224000000001</v>
      </c>
      <c r="I114" s="20">
        <f ca="1">IFERROR(_xlfn.XLOOKUP($E114,'[1]00.1 Focus List - Terceros'!$A:$A,'[1]00.1 Focus List - Terceros'!$L:$L,,),FALSE)</f>
        <v>23.340292000000002</v>
      </c>
      <c r="J114" s="20">
        <f ca="1">IFERROR(_xlfn.XLOOKUP($E114,'[1]00.1 Focus List - Terceros'!$A:$A,'[1]00.1 Focus List - Terceros'!$N:$N,,),FALSE)</f>
        <v>26.185390999999999</v>
      </c>
      <c r="K114" s="20">
        <f ca="1">IFERROR(_xlfn.XLOOKUP($E114,'[1]00.1 Focus List - Terceros'!$A:$A,'[1]00.1 Focus List - Terceros'!$O:$O,,),FALSE)</f>
        <v>14.276052999999999</v>
      </c>
      <c r="L114" s="20">
        <f ca="1">IFERROR(_xlfn.XLOOKUP($E114,'[1]00.1 Focus List - Terceros'!$A:$A,'[1]00.1 Focus List - Terceros'!$P:$P,,),FALSE)</f>
        <v>-10.695781</v>
      </c>
      <c r="M114" s="20">
        <f ca="1">IFERROR(_xlfn.XLOOKUP($E114,'[1]00.1 Focus List - Terceros'!$A:$A,'[1]00.1 Focus List - Terceros'!$V:$V,,),FALSE)</f>
        <v>17.229561</v>
      </c>
      <c r="N114" s="20">
        <f ca="1">IFERROR(_xlfn.XLOOKUP($E114,'[1]00.1 Focus List - Terceros'!$A:$A,'[1]00.1 Focus List - Terceros'!$R:$R,,),FALSE)</f>
        <v>22.064225</v>
      </c>
      <c r="O114" s="20">
        <f ca="1">IFERROR(_xlfn.XLOOKUP($E114,'[1]00.1 Focus List - Terceros'!$A:$A,'[1]00.1 Focus List - Terceros'!$T:$T,,),FALSE)</f>
        <v>13.651773</v>
      </c>
    </row>
    <row r="115" spans="1:15" x14ac:dyDescent="0.25">
      <c r="A115" s="15" t="s">
        <v>175</v>
      </c>
      <c r="B115" s="3" t="s">
        <v>176</v>
      </c>
      <c r="C115" s="21">
        <f ca="1">IFERROR(_xlfn.XLOOKUP($E115,'[1]00.1 Focus List - Terceros'!$A:$A,'[1]00.1 Focus List - Terceros'!$C:$C,,),FALSE)</f>
        <v>404598959</v>
      </c>
      <c r="D115" s="2" t="str">
        <f ca="1">IFERROR(_xlfn.XLOOKUP($E115,'[1]00.1 Focus List - Terceros'!$A:$A,'[1]00.1 Focus List - Terceros'!$D:$D,,),FALSE)</f>
        <v>Euro</v>
      </c>
      <c r="E115" s="2">
        <f ca="1">IFERROR(_xlfn.XLOOKUP($E115,'[1]00.1 Focus List - Terceros'!$A:$A,'[1]00.1 Focus List - Terceros'!$E:$E,,),FALSE)</f>
        <v>0</v>
      </c>
      <c r="F115" s="22">
        <f ca="1">IFERROR(_xlfn.XLOOKUP($E115,'[1]00.1 Focus List - Terceros'!$A:$A,'[1]00.1 Focus List - Terceros'!$F:$F,,),FALSE)</f>
        <v>1.084746</v>
      </c>
      <c r="G115" s="22">
        <f ca="1">IFERROR(_xlfn.XLOOKUP($E115,'[1]00.1 Focus List - Terceros'!$A:$A,'[1]00.1 Focus List - Terceros'!$H:$H,,),FALSE)</f>
        <v>0.67521900000000001</v>
      </c>
      <c r="H115" s="22">
        <f ca="1">IFERROR(_xlfn.XLOOKUP($E115,'[1]00.1 Focus List - Terceros'!$A:$A,'[1]00.1 Focus List - Terceros'!$J:$J,,),FALSE)</f>
        <v>28.923476000000001</v>
      </c>
      <c r="I115" s="22">
        <f ca="1">IFERROR(_xlfn.XLOOKUP($E115,'[1]00.1 Focus List - Terceros'!$A:$A,'[1]00.1 Focus List - Terceros'!$L:$L,,),FALSE)</f>
        <v>23.734439999999999</v>
      </c>
      <c r="J115" s="22">
        <f ca="1">IFERROR(_xlfn.XLOOKUP($E115,'[1]00.1 Focus List - Terceros'!$A:$A,'[1]00.1 Focus List - Terceros'!$N:$N,,),FALSE)</f>
        <v>23.529412000000001</v>
      </c>
      <c r="K115" s="22">
        <f ca="1">IFERROR(_xlfn.XLOOKUP($E115,'[1]00.1 Focus List - Terceros'!$A:$A,'[1]00.1 Focus List - Terceros'!$O:$O,,),FALSE)</f>
        <v>18.270316000000001</v>
      </c>
      <c r="L115" s="22">
        <f ca="1">IFERROR(_xlfn.XLOOKUP($E115,'[1]00.1 Focus List - Terceros'!$A:$A,'[1]00.1 Focus List - Terceros'!$P:$P,,),FALSE)</f>
        <v>-17.304255000000001</v>
      </c>
      <c r="M115" s="22">
        <f ca="1">IFERROR(_xlfn.XLOOKUP($E115,'[1]00.1 Focus List - Terceros'!$A:$A,'[1]00.1 Focus List - Terceros'!$V:$V,,),FALSE)</f>
        <v>10.753660999999999</v>
      </c>
      <c r="N115" s="22">
        <f ca="1">IFERROR(_xlfn.XLOOKUP($E115,'[1]00.1 Focus List - Terceros'!$A:$A,'[1]00.1 Focus List - Terceros'!$R:$R,,),FALSE)</f>
        <v>23.340903999999998</v>
      </c>
      <c r="O115" s="22">
        <f ca="1">IFERROR(_xlfn.XLOOKUP($E115,'[1]00.1 Focus List - Terceros'!$A:$A,'[1]00.1 Focus List - Terceros'!$T:$T,,),FALSE)</f>
        <v>17.705411999999999</v>
      </c>
    </row>
    <row r="116" spans="1:15" x14ac:dyDescent="0.25">
      <c r="A116" s="9" t="s">
        <v>177</v>
      </c>
      <c r="B116" s="10" t="s">
        <v>178</v>
      </c>
      <c r="C116" s="11">
        <f ca="1">IFERROR(_xlfn.XLOOKUP($E116,'[1]00.1 Focus List - Terceros'!$A:$A,'[1]00.1 Focus List - Terceros'!$C:$C,,),FALSE)</f>
        <v>209737465</v>
      </c>
      <c r="D116" s="13" t="str">
        <f ca="1">IFERROR(_xlfn.XLOOKUP($E116,'[1]00.1 Focus List - Terceros'!$A:$A,'[1]00.1 Focus List - Terceros'!$D:$D,,),FALSE)</f>
        <v>Euro</v>
      </c>
      <c r="E116" s="13">
        <f ca="1">IFERROR(_xlfn.XLOOKUP($E116,'[1]00.1 Focus List - Terceros'!$A:$A,'[1]00.1 Focus List - Terceros'!$E:$E,,),FALSE)</f>
        <v>0</v>
      </c>
      <c r="F116" s="20">
        <f ca="1">IFERROR(_xlfn.XLOOKUP($E116,'[1]00.1 Focus List - Terceros'!$A:$A,'[1]00.1 Focus List - Terceros'!$F:$F,,),FALSE)</f>
        <v>0.91430800000000001</v>
      </c>
      <c r="G116" s="20">
        <f ca="1">IFERROR(_xlfn.XLOOKUP($E116,'[1]00.1 Focus List - Terceros'!$A:$A,'[1]00.1 Focus List - Terceros'!$H:$H,,),FALSE)</f>
        <v>-1.8097179999999999</v>
      </c>
      <c r="H116" s="20">
        <f ca="1">IFERROR(_xlfn.XLOOKUP($E116,'[1]00.1 Focus List - Terceros'!$A:$A,'[1]00.1 Focus List - Terceros'!$J:$J,,),FALSE)</f>
        <v>13.372983</v>
      </c>
      <c r="I116" s="20">
        <f ca="1">IFERROR(_xlfn.XLOOKUP($E116,'[1]00.1 Focus List - Terceros'!$A:$A,'[1]00.1 Focus List - Terceros'!$L:$L,,),FALSE)</f>
        <v>7.0088359999999996</v>
      </c>
      <c r="J116" s="20">
        <f ca="1">IFERROR(_xlfn.XLOOKUP($E116,'[1]00.1 Focus List - Terceros'!$A:$A,'[1]00.1 Focus List - Terceros'!$N:$N,,),FALSE)</f>
        <v>0.28598200000000001</v>
      </c>
      <c r="K116" s="20">
        <f ca="1">IFERROR(_xlfn.XLOOKUP($E116,'[1]00.1 Focus List - Terceros'!$A:$A,'[1]00.1 Focus List - Terceros'!$O:$O,,),FALSE)</f>
        <v>15.285428</v>
      </c>
      <c r="L116" s="20">
        <f ca="1">IFERROR(_xlfn.XLOOKUP($E116,'[1]00.1 Focus List - Terceros'!$A:$A,'[1]00.1 Focus List - Terceros'!$P:$P,,),FALSE)</f>
        <v>-15.004816999999999</v>
      </c>
      <c r="M116" s="20">
        <f ca="1">IFERROR(_xlfn.XLOOKUP($E116,'[1]00.1 Focus List - Terceros'!$A:$A,'[1]00.1 Focus List - Terceros'!$V:$V,,),FALSE)</f>
        <v>1.3663240000000001</v>
      </c>
      <c r="N116" s="20">
        <f ca="1">IFERROR(_xlfn.XLOOKUP($E116,'[1]00.1 Focus List - Terceros'!$A:$A,'[1]00.1 Focus List - Terceros'!$R:$R,,),FALSE)</f>
        <v>5.4520239999999998</v>
      </c>
      <c r="O116" s="20">
        <f ca="1">IFERROR(_xlfn.XLOOKUP($E116,'[1]00.1 Focus List - Terceros'!$A:$A,'[1]00.1 Focus List - Terceros'!$T:$T,,),FALSE)</f>
        <v>8.2302520000000001</v>
      </c>
    </row>
    <row r="117" spans="1:15" x14ac:dyDescent="0.25">
      <c r="A117" s="15" t="s">
        <v>173</v>
      </c>
      <c r="B117" s="3" t="s">
        <v>179</v>
      </c>
      <c r="C117" s="21">
        <f ca="1">IFERROR(_xlfn.XLOOKUP($E117,'[1]00.1 Focus List - Terceros'!$A:$A,'[1]00.1 Focus List - Terceros'!$C:$C,,),FALSE)</f>
        <v>161564402</v>
      </c>
      <c r="D117" s="2" t="str">
        <f ca="1">IFERROR(_xlfn.XLOOKUP($E117,'[1]00.1 Focus List - Terceros'!$A:$A,'[1]00.1 Focus List - Terceros'!$D:$D,,),FALSE)</f>
        <v>Euro</v>
      </c>
      <c r="E117" s="2">
        <f ca="1">IFERROR(_xlfn.XLOOKUP($E117,'[1]00.1 Focus List - Terceros'!$A:$A,'[1]00.1 Focus List - Terceros'!$E:$E,,),FALSE)</f>
        <v>0</v>
      </c>
      <c r="F117" s="22">
        <f ca="1">IFERROR(_xlfn.XLOOKUP($E117,'[1]00.1 Focus List - Terceros'!$A:$A,'[1]00.1 Focus List - Terceros'!$F:$F,,),FALSE)</f>
        <v>1.7149730000000001</v>
      </c>
      <c r="G117" s="22">
        <f ca="1">IFERROR(_xlfn.XLOOKUP($E117,'[1]00.1 Focus List - Terceros'!$A:$A,'[1]00.1 Focus List - Terceros'!$H:$H,,),FALSE)</f>
        <v>1.669057</v>
      </c>
      <c r="H117" s="22">
        <f ca="1">IFERROR(_xlfn.XLOOKUP($E117,'[1]00.1 Focus List - Terceros'!$A:$A,'[1]00.1 Focus List - Terceros'!$J:$J,,),FALSE)</f>
        <v>22.517916</v>
      </c>
      <c r="I117" s="22">
        <f ca="1">IFERROR(_xlfn.XLOOKUP($E117,'[1]00.1 Focus List - Terceros'!$A:$A,'[1]00.1 Focus List - Terceros'!$L:$L,,),FALSE)</f>
        <v>27.176368</v>
      </c>
      <c r="J117" s="22">
        <f ca="1">IFERROR(_xlfn.XLOOKUP($E117,'[1]00.1 Focus List - Terceros'!$A:$A,'[1]00.1 Focus List - Terceros'!$N:$N,,),FALSE)</f>
        <v>32.419207</v>
      </c>
      <c r="K117" s="22">
        <f ca="1">IFERROR(_xlfn.XLOOKUP($E117,'[1]00.1 Focus List - Terceros'!$A:$A,'[1]00.1 Focus List - Terceros'!$O:$O,,),FALSE)</f>
        <v>11.840095</v>
      </c>
      <c r="L117" s="22">
        <f ca="1">IFERROR(_xlfn.XLOOKUP($E117,'[1]00.1 Focus List - Terceros'!$A:$A,'[1]00.1 Focus List - Terceros'!$P:$P,,),FALSE)</f>
        <v>-10.369858000000001</v>
      </c>
      <c r="M117" s="22">
        <f ca="1">IFERROR(_xlfn.XLOOKUP($E117,'[1]00.1 Focus List - Terceros'!$A:$A,'[1]00.1 Focus List - Terceros'!$V:$V,,),FALSE)</f>
        <v>18.388677000000001</v>
      </c>
      <c r="N117" s="22">
        <f ca="1">IFERROR(_xlfn.XLOOKUP($E117,'[1]00.1 Focus List - Terceros'!$A:$A,'[1]00.1 Focus List - Terceros'!$R:$R,,),FALSE)</f>
        <v>20.427623000000001</v>
      </c>
      <c r="O117" s="22">
        <f ca="1">IFERROR(_xlfn.XLOOKUP($E117,'[1]00.1 Focus List - Terceros'!$A:$A,'[1]00.1 Focus List - Terceros'!$T:$T,,),FALSE)</f>
        <v>18.570378000000002</v>
      </c>
    </row>
    <row r="118" spans="1:15" x14ac:dyDescent="0.25">
      <c r="A118" s="9" t="s">
        <v>180</v>
      </c>
      <c r="B118" s="10" t="s">
        <v>181</v>
      </c>
      <c r="C118" s="11">
        <f ca="1">IFERROR(_xlfn.XLOOKUP($E118,'[1]00.1 Focus List - Terceros'!$A:$A,'[1]00.1 Focus List - Terceros'!$C:$C,,),FALSE)</f>
        <v>491833185</v>
      </c>
      <c r="D118" s="13" t="str">
        <f ca="1">IFERROR(_xlfn.XLOOKUP($E118,'[1]00.1 Focus List - Terceros'!$A:$A,'[1]00.1 Focus List - Terceros'!$D:$D,,),FALSE)</f>
        <v>Euro</v>
      </c>
      <c r="E118" s="13">
        <f ca="1">IFERROR(_xlfn.XLOOKUP($E118,'[1]00.1 Focus List - Terceros'!$A:$A,'[1]00.1 Focus List - Terceros'!$E:$E,,),FALSE)</f>
        <v>0</v>
      </c>
      <c r="F118" s="20">
        <f ca="1">IFERROR(_xlfn.XLOOKUP($E118,'[1]00.1 Focus List - Terceros'!$A:$A,'[1]00.1 Focus List - Terceros'!$F:$F,,),FALSE)</f>
        <v>-0.30917499999999998</v>
      </c>
      <c r="G118" s="20">
        <f ca="1">IFERROR(_xlfn.XLOOKUP($E118,'[1]00.1 Focus List - Terceros'!$A:$A,'[1]00.1 Focus List - Terceros'!$H:$H,,),FALSE)</f>
        <v>0.892791</v>
      </c>
      <c r="H118" s="20">
        <f ca="1">IFERROR(_xlfn.XLOOKUP($E118,'[1]00.1 Focus List - Terceros'!$A:$A,'[1]00.1 Focus List - Terceros'!$J:$J,,),FALSE)</f>
        <v>16.231321999999999</v>
      </c>
      <c r="I118" s="20">
        <f ca="1">IFERROR(_xlfn.XLOOKUP($E118,'[1]00.1 Focus List - Terceros'!$A:$A,'[1]00.1 Focus List - Terceros'!$L:$L,,),FALSE)</f>
        <v>3.4278409999999999</v>
      </c>
      <c r="J118" s="20">
        <f ca="1">IFERROR(_xlfn.XLOOKUP($E118,'[1]00.1 Focus List - Terceros'!$A:$A,'[1]00.1 Focus List - Terceros'!$N:$N,,),FALSE)</f>
        <v>-5.2721119999999999</v>
      </c>
      <c r="K118" s="20">
        <f ca="1">IFERROR(_xlfn.XLOOKUP($E118,'[1]00.1 Focus List - Terceros'!$A:$A,'[1]00.1 Focus List - Terceros'!$O:$O,,),FALSE)</f>
        <v>14.78703</v>
      </c>
      <c r="L118" s="20">
        <f ca="1">IFERROR(_xlfn.XLOOKUP($E118,'[1]00.1 Focus List - Terceros'!$A:$A,'[1]00.1 Focus List - Terceros'!$P:$P,,),FALSE)</f>
        <v>-18.783598999999999</v>
      </c>
      <c r="M118" s="20">
        <f ca="1">IFERROR(_xlfn.XLOOKUP($E118,'[1]00.1 Focus List - Terceros'!$A:$A,'[1]00.1 Focus List - Terceros'!$V:$V,,),FALSE)</f>
        <v>-7.985913</v>
      </c>
      <c r="N118" s="20">
        <f ca="1">IFERROR(_xlfn.XLOOKUP($E118,'[1]00.1 Focus List - Terceros'!$A:$A,'[1]00.1 Focus List - Terceros'!$R:$R,,),FALSE)</f>
        <v>3.2276760000000002</v>
      </c>
      <c r="O118" s="20">
        <f ca="1">IFERROR(_xlfn.XLOOKUP($E118,'[1]00.1 Focus List - Terceros'!$A:$A,'[1]00.1 Focus List - Terceros'!$T:$T,,),FALSE)</f>
        <v>3.6345610000000002</v>
      </c>
    </row>
    <row r="119" spans="1:15" x14ac:dyDescent="0.25">
      <c r="A119" s="9" t="s">
        <v>182</v>
      </c>
      <c r="B119" s="3" t="s">
        <v>183</v>
      </c>
      <c r="C119" s="21">
        <f ca="1">IFERROR(_xlfn.XLOOKUP($E119,'[1]00.1 Focus List - Terceros'!$A:$A,'[1]00.1 Focus List - Terceros'!$C:$C,,),FALSE)</f>
        <v>850380400</v>
      </c>
      <c r="D119" s="2" t="str">
        <f ca="1">IFERROR(_xlfn.XLOOKUP($E119,'[1]00.1 Focus List - Terceros'!$A:$A,'[1]00.1 Focus List - Terceros'!$D:$D,,),FALSE)</f>
        <v>Euro</v>
      </c>
      <c r="E119" s="2">
        <f ca="1">IFERROR(_xlfn.XLOOKUP($E119,'[1]00.1 Focus List - Terceros'!$A:$A,'[1]00.1 Focus List - Terceros'!$E:$E,,),FALSE)</f>
        <v>0</v>
      </c>
      <c r="F119" s="22">
        <f ca="1">IFERROR(_xlfn.XLOOKUP($E119,'[1]00.1 Focus List - Terceros'!$A:$A,'[1]00.1 Focus List - Terceros'!$F:$F,,),FALSE)</f>
        <v>-0.37667099999999998</v>
      </c>
      <c r="G119" s="22">
        <f ca="1">IFERROR(_xlfn.XLOOKUP($E119,'[1]00.1 Focus List - Terceros'!$A:$A,'[1]00.1 Focus List - Terceros'!$H:$H,,),FALSE)</f>
        <v>-0.72648000000000001</v>
      </c>
      <c r="H119" s="22">
        <f ca="1">IFERROR(_xlfn.XLOOKUP($E119,'[1]00.1 Focus List - Terceros'!$A:$A,'[1]00.1 Focus List - Terceros'!$J:$J,,),FALSE)</f>
        <v>20.325800000000001</v>
      </c>
      <c r="I119" s="22">
        <f ca="1">IFERROR(_xlfn.XLOOKUP($E119,'[1]00.1 Focus List - Terceros'!$A:$A,'[1]00.1 Focus List - Terceros'!$L:$L,,),FALSE)</f>
        <v>14.527169000000001</v>
      </c>
      <c r="J119" s="22">
        <f ca="1">IFERROR(_xlfn.XLOOKUP($E119,'[1]00.1 Focus List - Terceros'!$A:$A,'[1]00.1 Focus List - Terceros'!$N:$N,,),FALSE)</f>
        <v>12.530881000000001</v>
      </c>
      <c r="K119" s="22">
        <f ca="1">IFERROR(_xlfn.XLOOKUP($E119,'[1]00.1 Focus List - Terceros'!$A:$A,'[1]00.1 Focus List - Terceros'!$O:$O,,),FALSE)</f>
        <v>16.768284999999999</v>
      </c>
      <c r="L119" s="22">
        <f ca="1">IFERROR(_xlfn.XLOOKUP($E119,'[1]00.1 Focus List - Terceros'!$A:$A,'[1]00.1 Focus List - Terceros'!$P:$P,,),FALSE)</f>
        <v>-15.074310000000001</v>
      </c>
      <c r="M119" s="22">
        <f ca="1">IFERROR(_xlfn.XLOOKUP($E119,'[1]00.1 Focus List - Terceros'!$A:$A,'[1]00.1 Focus List - Terceros'!$V:$V,,),FALSE)</f>
        <v>9.0978390000000005</v>
      </c>
      <c r="N119" s="22">
        <f ca="1">IFERROR(_xlfn.XLOOKUP($E119,'[1]00.1 Focus List - Terceros'!$A:$A,'[1]00.1 Focus List - Terceros'!$R:$R,,),FALSE)</f>
        <v>16.913777</v>
      </c>
      <c r="O119" s="22">
        <f ca="1">IFERROR(_xlfn.XLOOKUP($E119,'[1]00.1 Focus List - Terceros'!$A:$A,'[1]00.1 Focus List - Terceros'!$T:$T,,),FALSE)</f>
        <v>12.051562000000001</v>
      </c>
    </row>
    <row r="120" spans="1:15" x14ac:dyDescent="0.25">
      <c r="A120" s="9" t="s">
        <v>182</v>
      </c>
      <c r="B120" s="23" t="s">
        <v>184</v>
      </c>
      <c r="C120" s="23">
        <f ca="1">IFERROR(_xlfn.XLOOKUP($E120,'[1]00.1 Focus List - Terceros'!$A:$A,'[1]00.1 Focus List - Terceros'!$C:$C,,),FALSE)</f>
        <v>0</v>
      </c>
      <c r="D120" s="24" t="str">
        <f ca="1">IFERROR(_xlfn.XLOOKUP($E120,'[1]00.1 Focus List - Terceros'!$A:$A,'[1]00.1 Focus List - Terceros'!$D:$D,,),FALSE)</f>
        <v>Euro</v>
      </c>
      <c r="E120" s="25">
        <f ca="1">IFERROR(_xlfn.XLOOKUP($E120,'[1]00.1 Focus List - Terceros'!$A:$A,'[1]00.1 Focus List - Terceros'!$E:$E,,),FALSE)</f>
        <v>0</v>
      </c>
      <c r="F120" s="26">
        <f ca="1">IFERROR(_xlfn.XLOOKUP($E120,'[1]00.1 Focus List - Terceros'!$A:$A,'[1]00.1 Focus List - Terceros'!$F:$F,,),FALSE)</f>
        <v>0.6532</v>
      </c>
      <c r="G120" s="27">
        <f ca="1">IFERROR(_xlfn.XLOOKUP($E120,'[1]00.1 Focus List - Terceros'!$A:$A,'[1]00.1 Focus List - Terceros'!$H:$H,,),FALSE)</f>
        <v>-1.2261919999999999</v>
      </c>
      <c r="H120" s="27">
        <f ca="1">IFERROR(_xlfn.XLOOKUP($E120,'[1]00.1 Focus List - Terceros'!$A:$A,'[1]00.1 Focus List - Terceros'!$J:$J,,),FALSE)</f>
        <v>17.121825999999999</v>
      </c>
      <c r="I120" s="27">
        <f ca="1">IFERROR(_xlfn.XLOOKUP($E120,'[1]00.1 Focus List - Terceros'!$A:$A,'[1]00.1 Focus List - Terceros'!$L:$L,,),FALSE)</f>
        <v>12.006302</v>
      </c>
      <c r="J120" s="27">
        <f ca="1">IFERROR(_xlfn.XLOOKUP($E120,'[1]00.1 Focus List - Terceros'!$A:$A,'[1]00.1 Focus List - Terceros'!$N:$N,,),FALSE)</f>
        <v>10.263128</v>
      </c>
      <c r="K120" s="27">
        <f ca="1">IFERROR(_xlfn.XLOOKUP($E120,'[1]00.1 Focus List - Terceros'!$A:$A,'[1]00.1 Focus List - Terceros'!$O:$O,,),FALSE)</f>
        <v>16.325247999999998</v>
      </c>
      <c r="L120" s="27">
        <f ca="1">IFERROR(_xlfn.XLOOKUP($E120,'[1]00.1 Focus List - Terceros'!$A:$A,'[1]00.1 Focus List - Terceros'!$P:$P,,),FALSE)</f>
        <v>-15.747175</v>
      </c>
      <c r="M120" s="27">
        <f ca="1">IFERROR(_xlfn.XLOOKUP($E120,'[1]00.1 Focus List - Terceros'!$A:$A,'[1]00.1 Focus List - Terceros'!$V:$V,,),FALSE)</f>
        <v>8.9584689999999991</v>
      </c>
      <c r="N120" s="27">
        <f ca="1">IFERROR(_xlfn.XLOOKUP($E120,'[1]00.1 Focus List - Terceros'!$A:$A,'[1]00.1 Focus List - Terceros'!$R:$R,,),FALSE)</f>
        <v>16.468548999999999</v>
      </c>
      <c r="O120" s="27">
        <f ca="1">IFERROR(_xlfn.XLOOKUP($E120,'[1]00.1 Focus List - Terceros'!$A:$A,'[1]00.1 Focus List - Terceros'!$T:$T,,),FALSE)</f>
        <v>11.939076999999999</v>
      </c>
    </row>
    <row r="121" spans="1:15" x14ac:dyDescent="0.25">
      <c r="A121" s="15" t="s">
        <v>185</v>
      </c>
      <c r="B121" s="3" t="s">
        <v>186</v>
      </c>
      <c r="C121" s="21">
        <f ca="1">IFERROR(_xlfn.XLOOKUP($E121,'[1]00.1 Focus List - Terceros'!$A:$A,'[1]00.1 Focus List - Terceros'!$C:$C,,),FALSE)</f>
        <v>1316263289</v>
      </c>
      <c r="D121" s="2" t="str">
        <f ca="1">IFERROR(_xlfn.XLOOKUP($E121,'[1]00.1 Focus List - Terceros'!$A:$A,'[1]00.1 Focus List - Terceros'!$D:$D,,),FALSE)</f>
        <v>Euro</v>
      </c>
      <c r="E121" s="2">
        <f ca="1">IFERROR(_xlfn.XLOOKUP($E121,'[1]00.1 Focus List - Terceros'!$A:$A,'[1]00.1 Focus List - Terceros'!$E:$E,,),FALSE)</f>
        <v>0</v>
      </c>
      <c r="F121" s="22">
        <f ca="1">IFERROR(_xlfn.XLOOKUP($E121,'[1]00.1 Focus List - Terceros'!$A:$A,'[1]00.1 Focus List - Terceros'!$F:$F,,),FALSE)</f>
        <v>-6.1311999999999998E-2</v>
      </c>
      <c r="G121" s="22">
        <f ca="1">IFERROR(_xlfn.XLOOKUP($E121,'[1]00.1 Focus List - Terceros'!$A:$A,'[1]00.1 Focus List - Terceros'!$H:$H,,),FALSE)</f>
        <v>-2.0600860000000001</v>
      </c>
      <c r="H121" s="22">
        <f ca="1">IFERROR(_xlfn.XLOOKUP($E121,'[1]00.1 Focus List - Terceros'!$A:$A,'[1]00.1 Focus List - Terceros'!$J:$J,,),FALSE)</f>
        <v>17.097701000000001</v>
      </c>
      <c r="I121" s="22">
        <f ca="1">IFERROR(_xlfn.XLOOKUP($E121,'[1]00.1 Focus List - Terceros'!$A:$A,'[1]00.1 Focus List - Terceros'!$L:$L,,),FALSE)</f>
        <v>10.90591</v>
      </c>
      <c r="J121" s="22">
        <f ca="1">IFERROR(_xlfn.XLOOKUP($E121,'[1]00.1 Focus List - Terceros'!$A:$A,'[1]00.1 Focus List - Terceros'!$N:$N,,),FALSE)</f>
        <v>13.815461000000001</v>
      </c>
      <c r="K121" s="22">
        <f ca="1">IFERROR(_xlfn.XLOOKUP($E121,'[1]00.1 Focus List - Terceros'!$A:$A,'[1]00.1 Focus List - Terceros'!$O:$O,,),FALSE)</f>
        <v>16.467541000000001</v>
      </c>
      <c r="L121" s="22">
        <f ca="1">IFERROR(_xlfn.XLOOKUP($E121,'[1]00.1 Focus List - Terceros'!$A:$A,'[1]00.1 Focus List - Terceros'!$P:$P,,),FALSE)</f>
        <v>-15.32802</v>
      </c>
      <c r="M121" s="22">
        <f ca="1">IFERROR(_xlfn.XLOOKUP($E121,'[1]00.1 Focus List - Terceros'!$A:$A,'[1]00.1 Focus List - Terceros'!$V:$V,,),FALSE)</f>
        <v>12.057518999999999</v>
      </c>
      <c r="N121" s="22">
        <f ca="1">IFERROR(_xlfn.XLOOKUP($E121,'[1]00.1 Focus List - Terceros'!$A:$A,'[1]00.1 Focus List - Terceros'!$R:$R,,),FALSE)</f>
        <v>14.794047000000001</v>
      </c>
      <c r="O121" s="22">
        <f ca="1">IFERROR(_xlfn.XLOOKUP($E121,'[1]00.1 Focus List - Terceros'!$A:$A,'[1]00.1 Focus List - Terceros'!$T:$T,,),FALSE)</f>
        <v>13.306889</v>
      </c>
    </row>
    <row r="122" spans="1:15" x14ac:dyDescent="0.25">
      <c r="A122" s="9" t="s">
        <v>187</v>
      </c>
      <c r="B122" s="29" t="s">
        <v>188</v>
      </c>
      <c r="C122" s="30">
        <f ca="1">IFERROR(_xlfn.XLOOKUP($E122,'[1]00.1 Focus List - Terceros'!$A:$A,'[1]00.1 Focus List - Terceros'!$C:$C,,),FALSE)</f>
        <v>570668040</v>
      </c>
      <c r="D122" s="31" t="str">
        <f ca="1">IFERROR(_xlfn.XLOOKUP($E122,'[1]00.1 Focus List - Terceros'!$A:$A,'[1]00.1 Focus List - Terceros'!$D:$D,,),FALSE)</f>
        <v>Euro</v>
      </c>
      <c r="E122" s="31">
        <f ca="1">IFERROR(_xlfn.XLOOKUP($E122,'[1]00.1 Focus List - Terceros'!$A:$A,'[1]00.1 Focus List - Terceros'!$E:$E,,),FALSE)</f>
        <v>0</v>
      </c>
      <c r="F122" s="32">
        <f ca="1">IFERROR(_xlfn.XLOOKUP($E122,'[1]00.1 Focus List - Terceros'!$A:$A,'[1]00.1 Focus List - Terceros'!$F:$F,,),FALSE)</f>
        <v>0.206451</v>
      </c>
      <c r="G122" s="32">
        <f ca="1">IFERROR(_xlfn.XLOOKUP($E122,'[1]00.1 Focus List - Terceros'!$A:$A,'[1]00.1 Focus List - Terceros'!$H:$H,,),FALSE)</f>
        <v>-2.547539</v>
      </c>
      <c r="H122" s="32">
        <f ca="1">IFERROR(_xlfn.XLOOKUP($E122,'[1]00.1 Focus List - Terceros'!$A:$A,'[1]00.1 Focus List - Terceros'!$J:$J,,),FALSE)</f>
        <v>20.149239999999999</v>
      </c>
      <c r="I122" s="32">
        <f ca="1">IFERROR(_xlfn.XLOOKUP($E122,'[1]00.1 Focus List - Terceros'!$A:$A,'[1]00.1 Focus List - Terceros'!$L:$L,,),FALSE)</f>
        <v>4.8116789999999998</v>
      </c>
      <c r="J122" s="32">
        <f ca="1">IFERROR(_xlfn.XLOOKUP($E122,'[1]00.1 Focus List - Terceros'!$A:$A,'[1]00.1 Focus List - Terceros'!$N:$N,,),FALSE)</f>
        <v>0.64006300000000005</v>
      </c>
      <c r="K122" s="32">
        <f ca="1">IFERROR(_xlfn.XLOOKUP($E122,'[1]00.1 Focus List - Terceros'!$A:$A,'[1]00.1 Focus List - Terceros'!$O:$O,,),FALSE)</f>
        <v>18.372968</v>
      </c>
      <c r="L122" s="32">
        <f ca="1">IFERROR(_xlfn.XLOOKUP($E122,'[1]00.1 Focus List - Terceros'!$A:$A,'[1]00.1 Focus List - Terceros'!$P:$P,,),FALSE)</f>
        <v>-19.290904999999999</v>
      </c>
      <c r="M122" s="32">
        <f ca="1">IFERROR(_xlfn.XLOOKUP($E122,'[1]00.1 Focus List - Terceros'!$A:$A,'[1]00.1 Focus List - Terceros'!$V:$V,,),FALSE)</f>
        <v>6.2531090000000003</v>
      </c>
      <c r="N122" s="32">
        <f ca="1">IFERROR(_xlfn.XLOOKUP($E122,'[1]00.1 Focus List - Terceros'!$A:$A,'[1]00.1 Focus List - Terceros'!$R:$R,,),FALSE)</f>
        <v>9.8034929999999996</v>
      </c>
      <c r="O122" s="32">
        <f ca="1">IFERROR(_xlfn.XLOOKUP($E122,'[1]00.1 Focus List - Terceros'!$A:$A,'[1]00.1 Focus List - Terceros'!$T:$T,,),FALSE)</f>
        <v>10.942781999999999</v>
      </c>
    </row>
    <row r="123" spans="1:15" x14ac:dyDescent="0.25">
      <c r="A123" s="15" t="s">
        <v>187</v>
      </c>
      <c r="B123" s="3" t="s">
        <v>189</v>
      </c>
      <c r="C123" s="21">
        <f ca="1">IFERROR(_xlfn.XLOOKUP($E123,'[1]00.1 Focus List - Terceros'!$A:$A,'[1]00.1 Focus List - Terceros'!$C:$C,,),FALSE)</f>
        <v>4374906864</v>
      </c>
      <c r="D123" s="2" t="str">
        <f ca="1">IFERROR(_xlfn.XLOOKUP($E123,'[1]00.1 Focus List - Terceros'!$A:$A,'[1]00.1 Focus List - Terceros'!$D:$D,,),FALSE)</f>
        <v>Euro</v>
      </c>
      <c r="E123" s="2">
        <f ca="1">IFERROR(_xlfn.XLOOKUP($E123,'[1]00.1 Focus List - Terceros'!$A:$A,'[1]00.1 Focus List - Terceros'!$E:$E,,),FALSE)</f>
        <v>0</v>
      </c>
      <c r="F123" s="22">
        <f ca="1">IFERROR(_xlfn.XLOOKUP($E123,'[1]00.1 Focus List - Terceros'!$A:$A,'[1]00.1 Focus List - Terceros'!$F:$F,,),FALSE)</f>
        <v>0.51007400000000003</v>
      </c>
      <c r="G123" s="22">
        <f ca="1">IFERROR(_xlfn.XLOOKUP($E123,'[1]00.1 Focus List - Terceros'!$A:$A,'[1]00.1 Focus List - Terceros'!$H:$H,,),FALSE)</f>
        <v>-3.2170920000000001</v>
      </c>
      <c r="H123" s="22">
        <f ca="1">IFERROR(_xlfn.XLOOKUP($E123,'[1]00.1 Focus List - Terceros'!$A:$A,'[1]00.1 Focus List - Terceros'!$J:$J,,),FALSE)</f>
        <v>11.014085</v>
      </c>
      <c r="I123" s="22">
        <f ca="1">IFERROR(_xlfn.XLOOKUP($E123,'[1]00.1 Focus List - Terceros'!$A:$A,'[1]00.1 Focus List - Terceros'!$L:$L,,),FALSE)</f>
        <v>-2.3538160000000001</v>
      </c>
      <c r="J123" s="22">
        <f ca="1">IFERROR(_xlfn.XLOOKUP($E123,'[1]00.1 Focus List - Terceros'!$A:$A,'[1]00.1 Focus List - Terceros'!$N:$N,,),FALSE)</f>
        <v>-9.3189139999999995</v>
      </c>
      <c r="K123" s="22">
        <f ca="1">IFERROR(_xlfn.XLOOKUP($E123,'[1]00.1 Focus List - Terceros'!$A:$A,'[1]00.1 Focus List - Terceros'!$O:$O,,),FALSE)</f>
        <v>16.423582</v>
      </c>
      <c r="L123" s="22">
        <f ca="1">IFERROR(_xlfn.XLOOKUP($E123,'[1]00.1 Focus List - Terceros'!$A:$A,'[1]00.1 Focus List - Terceros'!$P:$P,,),FALSE)</f>
        <v>-19.318182</v>
      </c>
      <c r="M123" s="22">
        <f ca="1">IFERROR(_xlfn.XLOOKUP($E123,'[1]00.1 Focus List - Terceros'!$A:$A,'[1]00.1 Focus List - Terceros'!$V:$V,,),FALSE)</f>
        <v>-4.9520000000000002E-2</v>
      </c>
      <c r="N123" s="22">
        <f ca="1">IFERROR(_xlfn.XLOOKUP($E123,'[1]00.1 Focus List - Terceros'!$A:$A,'[1]00.1 Focus List - Terceros'!$R:$R,,),FALSE)</f>
        <v>5.7218330000000002</v>
      </c>
      <c r="O123" s="22">
        <f ca="1">IFERROR(_xlfn.XLOOKUP($E123,'[1]00.1 Focus List - Terceros'!$A:$A,'[1]00.1 Focus List - Terceros'!$T:$T,,),FALSE)</f>
        <v>6.5339830000000001</v>
      </c>
    </row>
    <row r="124" spans="1:15" x14ac:dyDescent="0.25">
      <c r="A124" s="9" t="s">
        <v>190</v>
      </c>
      <c r="B124" s="29" t="s">
        <v>191</v>
      </c>
      <c r="C124" s="30">
        <f ca="1">IFERROR(_xlfn.XLOOKUP($E124,'[1]00.1 Focus List - Terceros'!$A:$A,'[1]00.1 Focus List - Terceros'!$C:$C,,),FALSE)</f>
        <v>7443275280</v>
      </c>
      <c r="D124" s="31" t="str">
        <f ca="1">IFERROR(_xlfn.XLOOKUP($E124,'[1]00.1 Focus List - Terceros'!$A:$A,'[1]00.1 Focus List - Terceros'!$D:$D,,),FALSE)</f>
        <v>Euro</v>
      </c>
      <c r="E124" s="31">
        <f ca="1">IFERROR(_xlfn.XLOOKUP($E124,'[1]00.1 Focus List - Terceros'!$A:$A,'[1]00.1 Focus List - Terceros'!$E:$E,,),FALSE)</f>
        <v>0</v>
      </c>
      <c r="F124" s="32">
        <f ca="1">IFERROR(_xlfn.XLOOKUP($E124,'[1]00.1 Focus List - Terceros'!$A:$A,'[1]00.1 Focus List - Terceros'!$F:$F,,),FALSE)</f>
        <v>0.28340500000000002</v>
      </c>
      <c r="G124" s="32">
        <f ca="1">IFERROR(_xlfn.XLOOKUP($E124,'[1]00.1 Focus List - Terceros'!$A:$A,'[1]00.1 Focus List - Terceros'!$H:$H,,),FALSE)</f>
        <v>-1.3729739999999999</v>
      </c>
      <c r="H124" s="32">
        <f ca="1">IFERROR(_xlfn.XLOOKUP($E124,'[1]00.1 Focus List - Terceros'!$A:$A,'[1]00.1 Focus List - Terceros'!$J:$J,,),FALSE)</f>
        <v>18.184066999999999</v>
      </c>
      <c r="I124" s="32">
        <f ca="1">IFERROR(_xlfn.XLOOKUP($E124,'[1]00.1 Focus List - Terceros'!$A:$A,'[1]00.1 Focus List - Terceros'!$L:$L,,),FALSE)</f>
        <v>6.5997209999999997</v>
      </c>
      <c r="J124" s="32">
        <f ca="1">IFERROR(_xlfn.XLOOKUP($E124,'[1]00.1 Focus List - Terceros'!$A:$A,'[1]00.1 Focus List - Terceros'!$N:$N,,),FALSE)</f>
        <v>6.8202150000000001</v>
      </c>
      <c r="K124" s="32">
        <f ca="1">IFERROR(_xlfn.XLOOKUP($E124,'[1]00.1 Focus List - Terceros'!$A:$A,'[1]00.1 Focus List - Terceros'!$O:$O,,),FALSE)</f>
        <v>15.160396</v>
      </c>
      <c r="L124" s="32">
        <f ca="1">IFERROR(_xlfn.XLOOKUP($E124,'[1]00.1 Focus List - Terceros'!$A:$A,'[1]00.1 Focus List - Terceros'!$P:$P,,),FALSE)</f>
        <v>-17.383732999999999</v>
      </c>
      <c r="M124" s="32">
        <f ca="1">IFERROR(_xlfn.XLOOKUP($E124,'[1]00.1 Focus List - Terceros'!$A:$A,'[1]00.1 Focus List - Terceros'!$V:$V,,),FALSE)</f>
        <v>11.363077000000001</v>
      </c>
      <c r="N124" s="32">
        <f ca="1">IFERROR(_xlfn.XLOOKUP($E124,'[1]00.1 Focus List - Terceros'!$A:$A,'[1]00.1 Focus List - Terceros'!$R:$R,,),FALSE)</f>
        <v>12.542156</v>
      </c>
      <c r="O124" s="32">
        <f ca="1">IFERROR(_xlfn.XLOOKUP($E124,'[1]00.1 Focus List - Terceros'!$A:$A,'[1]00.1 Focus List - Terceros'!$T:$T,,),FALSE)</f>
        <v>11.342798</v>
      </c>
    </row>
    <row r="125" spans="1:15" x14ac:dyDescent="0.25">
      <c r="A125" s="9" t="s">
        <v>192</v>
      </c>
      <c r="B125" s="10" t="s">
        <v>193</v>
      </c>
      <c r="C125" s="11">
        <f ca="1">IFERROR(_xlfn.XLOOKUP($E125,'[1]00.1 Focus List - Terceros'!$A:$A,'[1]00.1 Focus List - Terceros'!$C:$C,,),FALSE)</f>
        <v>997899586</v>
      </c>
      <c r="D125" s="13" t="str">
        <f ca="1">IFERROR(_xlfn.XLOOKUP($E125,'[1]00.1 Focus List - Terceros'!$A:$A,'[1]00.1 Focus List - Terceros'!$D:$D,,),FALSE)</f>
        <v>Euro</v>
      </c>
      <c r="E125" s="13">
        <f ca="1">IFERROR(_xlfn.XLOOKUP($E125,'[1]00.1 Focus List - Terceros'!$A:$A,'[1]00.1 Focus List - Terceros'!$E:$E,,),FALSE)</f>
        <v>0</v>
      </c>
      <c r="F125" s="20">
        <f ca="1">IFERROR(_xlfn.XLOOKUP($E125,'[1]00.1 Focus List - Terceros'!$A:$A,'[1]00.1 Focus List - Terceros'!$F:$F,,),FALSE)</f>
        <v>3.5111999999999997E-2</v>
      </c>
      <c r="G125" s="20">
        <f ca="1">IFERROR(_xlfn.XLOOKUP($E125,'[1]00.1 Focus List - Terceros'!$A:$A,'[1]00.1 Focus List - Terceros'!$H:$H,,),FALSE)</f>
        <v>-1.2820510000000001</v>
      </c>
      <c r="H125" s="20">
        <f ca="1">IFERROR(_xlfn.XLOOKUP($E125,'[1]00.1 Focus List - Terceros'!$A:$A,'[1]00.1 Focus List - Terceros'!$J:$J,,),FALSE)</f>
        <v>18.166736</v>
      </c>
      <c r="I125" s="20">
        <f ca="1">IFERROR(_xlfn.XLOOKUP($E125,'[1]00.1 Focus List - Terceros'!$A:$A,'[1]00.1 Focus List - Terceros'!$L:$L,,),FALSE)</f>
        <v>10.340821</v>
      </c>
      <c r="J125" s="20">
        <f ca="1">IFERROR(_xlfn.XLOOKUP($E125,'[1]00.1 Focus List - Terceros'!$A:$A,'[1]00.1 Focus List - Terceros'!$N:$N,,),FALSE)</f>
        <v>4.2062910000000002</v>
      </c>
      <c r="K125" s="20">
        <f ca="1">IFERROR(_xlfn.XLOOKUP($E125,'[1]00.1 Focus List - Terceros'!$A:$A,'[1]00.1 Focus List - Terceros'!$O:$O,,),FALSE)</f>
        <v>17.730848000000002</v>
      </c>
      <c r="L125" s="20">
        <f ca="1">IFERROR(_xlfn.XLOOKUP($E125,'[1]00.1 Focus List - Terceros'!$A:$A,'[1]00.1 Focus List - Terceros'!$P:$P,,),FALSE)</f>
        <v>-17.191282999999999</v>
      </c>
      <c r="M125" s="20">
        <f ca="1">IFERROR(_xlfn.XLOOKUP($E125,'[1]00.1 Focus List - Terceros'!$A:$A,'[1]00.1 Focus List - Terceros'!$V:$V,,),FALSE)</f>
        <v>-1.8623970000000001</v>
      </c>
      <c r="N125" s="20">
        <f ca="1">IFERROR(_xlfn.XLOOKUP($E125,'[1]00.1 Focus List - Terceros'!$A:$A,'[1]00.1 Focus List - Terceros'!$R:$R,,),FALSE)</f>
        <v>11.000273999999999</v>
      </c>
      <c r="O125" s="20">
        <f ca="1">IFERROR(_xlfn.XLOOKUP($E125,'[1]00.1 Focus List - Terceros'!$A:$A,'[1]00.1 Focus List - Terceros'!$T:$T,,),FALSE)</f>
        <v>11.143205</v>
      </c>
    </row>
    <row r="126" spans="1:15" x14ac:dyDescent="0.25">
      <c r="A126" s="15" t="s">
        <v>194</v>
      </c>
      <c r="B126" s="3" t="s">
        <v>195</v>
      </c>
      <c r="C126" s="21">
        <f ca="1">IFERROR(_xlfn.XLOOKUP($E126,'[1]00.1 Focus List - Terceros'!$A:$A,'[1]00.1 Focus List - Terceros'!$C:$C,,),FALSE)</f>
        <v>3127573336</v>
      </c>
      <c r="D126" s="2" t="str">
        <f ca="1">IFERROR(_xlfn.XLOOKUP($E126,'[1]00.1 Focus List - Terceros'!$A:$A,'[1]00.1 Focus List - Terceros'!$D:$D,,),FALSE)</f>
        <v>Euro</v>
      </c>
      <c r="E126" s="2">
        <f ca="1">IFERROR(_xlfn.XLOOKUP($E126,'[1]00.1 Focus List - Terceros'!$A:$A,'[1]00.1 Focus List - Terceros'!$E:$E,,),FALSE)</f>
        <v>0</v>
      </c>
      <c r="F126" s="22">
        <f ca="1">IFERROR(_xlfn.XLOOKUP($E126,'[1]00.1 Focus List - Terceros'!$A:$A,'[1]00.1 Focus List - Terceros'!$F:$F,,),FALSE)</f>
        <v>0.22701499999999999</v>
      </c>
      <c r="G126" s="22">
        <f ca="1">IFERROR(_xlfn.XLOOKUP($E126,'[1]00.1 Focus List - Terceros'!$A:$A,'[1]00.1 Focus List - Terceros'!$H:$H,,),FALSE)</f>
        <v>-2.2869790000000001</v>
      </c>
      <c r="H126" s="22">
        <f ca="1">IFERROR(_xlfn.XLOOKUP($E126,'[1]00.1 Focus List - Terceros'!$A:$A,'[1]00.1 Focus List - Terceros'!$J:$J,,),FALSE)</f>
        <v>18.048127999999998</v>
      </c>
      <c r="I126" s="22">
        <f ca="1">IFERROR(_xlfn.XLOOKUP($E126,'[1]00.1 Focus List - Terceros'!$A:$A,'[1]00.1 Focus List - Terceros'!$L:$L,,),FALSE)</f>
        <v>13.544791999999999</v>
      </c>
      <c r="J126" s="22">
        <f ca="1">IFERROR(_xlfn.XLOOKUP($E126,'[1]00.1 Focus List - Terceros'!$A:$A,'[1]00.1 Focus List - Terceros'!$N:$N,,),FALSE)</f>
        <v>14.378238</v>
      </c>
      <c r="K126" s="22">
        <f ca="1">IFERROR(_xlfn.XLOOKUP($E126,'[1]00.1 Focus List - Terceros'!$A:$A,'[1]00.1 Focus List - Terceros'!$O:$O,,),FALSE)</f>
        <v>15.464904000000001</v>
      </c>
      <c r="L126" s="22">
        <f ca="1">IFERROR(_xlfn.XLOOKUP($E126,'[1]00.1 Focus List - Terceros'!$A:$A,'[1]00.1 Focus List - Terceros'!$P:$P,,),FALSE)</f>
        <v>-14.783607999999999</v>
      </c>
      <c r="M126" s="22">
        <f ca="1">IFERROR(_xlfn.XLOOKUP($E126,'[1]00.1 Focus List - Terceros'!$A:$A,'[1]00.1 Focus List - Terceros'!$V:$V,,),FALSE)</f>
        <v>16.591709000000002</v>
      </c>
      <c r="N126" s="22">
        <f ca="1">IFERROR(_xlfn.XLOOKUP($E126,'[1]00.1 Focus List - Terceros'!$A:$A,'[1]00.1 Focus List - Terceros'!$R:$R,,),FALSE)</f>
        <v>16.158299</v>
      </c>
      <c r="O126" s="22">
        <f ca="1">IFERROR(_xlfn.XLOOKUP($E126,'[1]00.1 Focus List - Terceros'!$A:$A,'[1]00.1 Focus List - Terceros'!$T:$T,,),FALSE)</f>
        <v>13.475832</v>
      </c>
    </row>
    <row r="127" spans="1:15" x14ac:dyDescent="0.25">
      <c r="A127" s="9" t="s">
        <v>185</v>
      </c>
      <c r="B127" s="10" t="s">
        <v>196</v>
      </c>
      <c r="C127" s="11">
        <f ca="1">IFERROR(_xlfn.XLOOKUP($E127,'[1]00.1 Focus List - Terceros'!$A:$A,'[1]00.1 Focus List - Terceros'!$C:$C,,),FALSE)</f>
        <v>1135100502</v>
      </c>
      <c r="D127" s="13" t="str">
        <f ca="1">IFERROR(_xlfn.XLOOKUP($E127,'[1]00.1 Focus List - Terceros'!$A:$A,'[1]00.1 Focus List - Terceros'!$D:$D,,),FALSE)</f>
        <v>Euro</v>
      </c>
      <c r="E127" s="13">
        <f ca="1">IFERROR(_xlfn.XLOOKUP($E127,'[1]00.1 Focus List - Terceros'!$A:$A,'[1]00.1 Focus List - Terceros'!$E:$E,,),FALSE)</f>
        <v>0</v>
      </c>
      <c r="F127" s="20">
        <f ca="1">IFERROR(_xlfn.XLOOKUP($E127,'[1]00.1 Focus List - Terceros'!$A:$A,'[1]00.1 Focus List - Terceros'!$F:$F,,),FALSE)</f>
        <v>1.6227309999999999</v>
      </c>
      <c r="G127" s="20">
        <f ca="1">IFERROR(_xlfn.XLOOKUP($E127,'[1]00.1 Focus List - Terceros'!$A:$A,'[1]00.1 Focus List - Terceros'!$H:$H,,),FALSE)</f>
        <v>0.51924599999999999</v>
      </c>
      <c r="H127" s="20">
        <f ca="1">IFERROR(_xlfn.XLOOKUP($E127,'[1]00.1 Focus List - Terceros'!$A:$A,'[1]00.1 Focus List - Terceros'!$J:$J,,),FALSE)</f>
        <v>22.618480999999999</v>
      </c>
      <c r="I127" s="20">
        <f ca="1">IFERROR(_xlfn.XLOOKUP($E127,'[1]00.1 Focus List - Terceros'!$A:$A,'[1]00.1 Focus List - Terceros'!$L:$L,,),FALSE)</f>
        <v>12.998943000000001</v>
      </c>
      <c r="J127" s="20">
        <f ca="1">IFERROR(_xlfn.XLOOKUP($E127,'[1]00.1 Focus List - Terceros'!$A:$A,'[1]00.1 Focus List - Terceros'!$N:$N,,),FALSE)</f>
        <v>5.6421780000000004</v>
      </c>
      <c r="K127" s="20">
        <f ca="1">IFERROR(_xlfn.XLOOKUP($E127,'[1]00.1 Focus List - Terceros'!$A:$A,'[1]00.1 Focus List - Terceros'!$O:$O,,),FALSE)</f>
        <v>18.824597000000001</v>
      </c>
      <c r="L127" s="20">
        <f ca="1">IFERROR(_xlfn.XLOOKUP($E127,'[1]00.1 Focus List - Terceros'!$A:$A,'[1]00.1 Focus List - Terceros'!$P:$P,,),FALSE)</f>
        <v>-18.701657000000001</v>
      </c>
      <c r="M127" s="20">
        <f ca="1">IFERROR(_xlfn.XLOOKUP($E127,'[1]00.1 Focus List - Terceros'!$A:$A,'[1]00.1 Focus List - Terceros'!$V:$V,,),FALSE)</f>
        <v>-1.9192560000000001</v>
      </c>
      <c r="N127" s="20">
        <f ca="1">IFERROR(_xlfn.XLOOKUP($E127,'[1]00.1 Focus List - Terceros'!$A:$A,'[1]00.1 Focus List - Terceros'!$R:$R,,),FALSE)</f>
        <v>14.185423999999999</v>
      </c>
      <c r="O127" s="20">
        <f ca="1">IFERROR(_xlfn.XLOOKUP($E127,'[1]00.1 Focus List - Terceros'!$A:$A,'[1]00.1 Focus List - Terceros'!$T:$T,,),FALSE)</f>
        <v>16.174534000000001</v>
      </c>
    </row>
    <row r="128" spans="1:15" x14ac:dyDescent="0.25">
      <c r="A128" s="15" t="s">
        <v>194</v>
      </c>
      <c r="B128" s="3" t="s">
        <v>197</v>
      </c>
      <c r="C128" s="21">
        <f ca="1">IFERROR(_xlfn.XLOOKUP($E128,'[1]00.1 Focus List - Terceros'!$A:$A,'[1]00.1 Focus List - Terceros'!$C:$C,,),FALSE)</f>
        <v>256323276</v>
      </c>
      <c r="D128" s="2" t="str">
        <f ca="1">IFERROR(_xlfn.XLOOKUP($E128,'[1]00.1 Focus List - Terceros'!$A:$A,'[1]00.1 Focus List - Terceros'!$D:$D,,),FALSE)</f>
        <v>Euro</v>
      </c>
      <c r="E128" s="2">
        <f ca="1">IFERROR(_xlfn.XLOOKUP($E128,'[1]00.1 Focus List - Terceros'!$A:$A,'[1]00.1 Focus List - Terceros'!$E:$E,,),FALSE)</f>
        <v>0</v>
      </c>
      <c r="F128" s="22">
        <f ca="1">IFERROR(_xlfn.XLOOKUP($E128,'[1]00.1 Focus List - Terceros'!$A:$A,'[1]00.1 Focus List - Terceros'!$F:$F,,),FALSE)</f>
        <v>0.279414</v>
      </c>
      <c r="G128" s="22">
        <f ca="1">IFERROR(_xlfn.XLOOKUP($E128,'[1]00.1 Focus List - Terceros'!$A:$A,'[1]00.1 Focus List - Terceros'!$H:$H,,),FALSE)</f>
        <v>-2.4280520000000001</v>
      </c>
      <c r="H128" s="22">
        <f ca="1">IFERROR(_xlfn.XLOOKUP($E128,'[1]00.1 Focus List - Terceros'!$A:$A,'[1]00.1 Focus List - Terceros'!$J:$J,,),FALSE)</f>
        <v>11.840984000000001</v>
      </c>
      <c r="I128" s="22">
        <f ca="1">IFERROR(_xlfn.XLOOKUP($E128,'[1]00.1 Focus List - Terceros'!$A:$A,'[1]00.1 Focus List - Terceros'!$L:$L,,),FALSE)</f>
        <v>8.9623179999999998</v>
      </c>
      <c r="J128" s="22">
        <f ca="1">IFERROR(_xlfn.XLOOKUP($E128,'[1]00.1 Focus List - Terceros'!$A:$A,'[1]00.1 Focus List - Terceros'!$N:$N,,),FALSE)</f>
        <v>9.6241409999999998</v>
      </c>
      <c r="K128" s="22">
        <f ca="1">IFERROR(_xlfn.XLOOKUP($E128,'[1]00.1 Focus List - Terceros'!$A:$A,'[1]00.1 Focus List - Terceros'!$O:$O,,),FALSE)</f>
        <v>11.090816</v>
      </c>
      <c r="L128" s="22">
        <f ca="1">IFERROR(_xlfn.XLOOKUP($E128,'[1]00.1 Focus List - Terceros'!$A:$A,'[1]00.1 Focus List - Terceros'!$P:$P,,),FALSE)</f>
        <v>-9.7649419999999996</v>
      </c>
      <c r="M128" s="22">
        <f ca="1">IFERROR(_xlfn.XLOOKUP($E128,'[1]00.1 Focus List - Terceros'!$A:$A,'[1]00.1 Focus List - Terceros'!$V:$V,,),FALSE)</f>
        <v>8.2115589999999994</v>
      </c>
      <c r="N128" s="22">
        <f ca="1">IFERROR(_xlfn.XLOOKUP($E128,'[1]00.1 Focus List - Terceros'!$A:$A,'[1]00.1 Focus List - Terceros'!$R:$R,,),FALSE)</f>
        <v>6.5856519999999996</v>
      </c>
      <c r="O128" s="22">
        <f ca="1">IFERROR(_xlfn.XLOOKUP($E128,'[1]00.1 Focus List - Terceros'!$A:$A,'[1]00.1 Focus List - Terceros'!$T:$T,,),FALSE)</f>
        <v>6.3168959999999998</v>
      </c>
    </row>
    <row r="129" spans="1:15" x14ac:dyDescent="0.25">
      <c r="A129" s="15" t="s">
        <v>194</v>
      </c>
      <c r="B129" s="23" t="s">
        <v>198</v>
      </c>
      <c r="C129" s="23">
        <f ca="1">IFERROR(_xlfn.XLOOKUP($E129,'[1]00.1 Focus List - Terceros'!$A:$A,'[1]00.1 Focus List - Terceros'!$C:$C,,),FALSE)</f>
        <v>0</v>
      </c>
      <c r="D129" s="24" t="str">
        <f ca="1">IFERROR(_xlfn.XLOOKUP($E129,'[1]00.1 Focus List - Terceros'!$A:$A,'[1]00.1 Focus List - Terceros'!$D:$D,,),FALSE)</f>
        <v>Euro</v>
      </c>
      <c r="E129" s="25">
        <f ca="1">IFERROR(_xlfn.XLOOKUP($E129,'[1]00.1 Focus List - Terceros'!$A:$A,'[1]00.1 Focus List - Terceros'!$E:$E,,),FALSE)</f>
        <v>0</v>
      </c>
      <c r="F129" s="26">
        <f ca="1">IFERROR(_xlfn.XLOOKUP($E129,'[1]00.1 Focus List - Terceros'!$A:$A,'[1]00.1 Focus List - Terceros'!$F:$F,,),FALSE)</f>
        <v>0.44708399999999998</v>
      </c>
      <c r="G129" s="27">
        <f ca="1">IFERROR(_xlfn.XLOOKUP($E129,'[1]00.1 Focus List - Terceros'!$A:$A,'[1]00.1 Focus List - Terceros'!$H:$H,,),FALSE)</f>
        <v>-1.8770910000000001</v>
      </c>
      <c r="H129" s="27">
        <f ca="1">IFERROR(_xlfn.XLOOKUP($E129,'[1]00.1 Focus List - Terceros'!$A:$A,'[1]00.1 Focus List - Terceros'!$J:$J,,),FALSE)</f>
        <v>15.852796</v>
      </c>
      <c r="I129" s="27">
        <f ca="1">IFERROR(_xlfn.XLOOKUP($E129,'[1]00.1 Focus List - Terceros'!$A:$A,'[1]00.1 Focus List - Terceros'!$L:$L,,),FALSE)</f>
        <v>9.0319199999999995</v>
      </c>
      <c r="J129" s="27">
        <f ca="1">IFERROR(_xlfn.XLOOKUP($E129,'[1]00.1 Focus List - Terceros'!$A:$A,'[1]00.1 Focus List - Terceros'!$N:$N,,),FALSE)</f>
        <v>7.5394160000000001</v>
      </c>
      <c r="K129" s="27">
        <f ca="1">IFERROR(_xlfn.XLOOKUP($E129,'[1]00.1 Focus List - Terceros'!$A:$A,'[1]00.1 Focus List - Terceros'!$O:$O,,),FALSE)</f>
        <v>14.438931999999999</v>
      </c>
      <c r="L129" s="27">
        <f ca="1">IFERROR(_xlfn.XLOOKUP($E129,'[1]00.1 Focus List - Terceros'!$A:$A,'[1]00.1 Focus List - Terceros'!$P:$P,,),FALSE)</f>
        <v>-16.295041000000001</v>
      </c>
      <c r="M129" s="27">
        <f ca="1">IFERROR(_xlfn.XLOOKUP($E129,'[1]00.1 Focus List - Terceros'!$A:$A,'[1]00.1 Focus List - Terceros'!$V:$V,,),FALSE)</f>
        <v>8.5864399999999996</v>
      </c>
      <c r="N129" s="27">
        <f ca="1">IFERROR(_xlfn.XLOOKUP($E129,'[1]00.1 Focus List - Terceros'!$A:$A,'[1]00.1 Focus List - Terceros'!$R:$R,,),FALSE)</f>
        <v>12.194525000000001</v>
      </c>
      <c r="O129" s="27">
        <f ca="1">IFERROR(_xlfn.XLOOKUP($E129,'[1]00.1 Focus List - Terceros'!$A:$A,'[1]00.1 Focus List - Terceros'!$T:$T,,),FALSE)</f>
        <v>10.973718</v>
      </c>
    </row>
    <row r="130" spans="1:15" x14ac:dyDescent="0.25">
      <c r="A130" s="9" t="s">
        <v>381</v>
      </c>
      <c r="B130" s="10" t="s">
        <v>199</v>
      </c>
      <c r="C130" s="11">
        <f ca="1">IFERROR(_xlfn.XLOOKUP($E130,'[1]00.1 Focus List - Terceros'!$A:$A,'[1]00.1 Focus List - Terceros'!$C:$C,,),FALSE)</f>
        <v>141844185</v>
      </c>
      <c r="D130" s="13" t="str">
        <f ca="1">IFERROR(_xlfn.XLOOKUP($E130,'[1]00.1 Focus List - Terceros'!$A:$A,'[1]00.1 Focus List - Terceros'!$D:$D,,),FALSE)</f>
        <v>Euro</v>
      </c>
      <c r="E130" s="13">
        <f ca="1">IFERROR(_xlfn.XLOOKUP($E130,'[1]00.1 Focus List - Terceros'!$A:$A,'[1]00.1 Focus List - Terceros'!$E:$E,,),FALSE)</f>
        <v>0</v>
      </c>
      <c r="F130" s="20">
        <f ca="1">IFERROR(_xlfn.XLOOKUP($E130,'[1]00.1 Focus List - Terceros'!$A:$A,'[1]00.1 Focus List - Terceros'!$F:$F,,),FALSE)</f>
        <v>1.1148450000000001</v>
      </c>
      <c r="G130" s="20">
        <f ca="1">IFERROR(_xlfn.XLOOKUP($E130,'[1]00.1 Focus List - Terceros'!$A:$A,'[1]00.1 Focus List - Terceros'!$H:$H,,),FALSE)</f>
        <v>2.3605939999999999</v>
      </c>
      <c r="H130" s="20">
        <f ca="1">IFERROR(_xlfn.XLOOKUP($E130,'[1]00.1 Focus List - Terceros'!$A:$A,'[1]00.1 Focus List - Terceros'!$J:$J,,),FALSE)</f>
        <v>25.614916000000001</v>
      </c>
      <c r="I130" s="20">
        <f ca="1">IFERROR(_xlfn.XLOOKUP($E130,'[1]00.1 Focus List - Terceros'!$A:$A,'[1]00.1 Focus List - Terceros'!$L:$L,,),FALSE)</f>
        <v>19.574148000000001</v>
      </c>
      <c r="J130" s="20">
        <f ca="1">IFERROR(_xlfn.XLOOKUP($E130,'[1]00.1 Focus List - Terceros'!$A:$A,'[1]00.1 Focus List - Terceros'!$N:$N,,),FALSE)</f>
        <v>8.4345859999999995</v>
      </c>
      <c r="K130" s="20">
        <f ca="1">IFERROR(_xlfn.XLOOKUP($E130,'[1]00.1 Focus List - Terceros'!$A:$A,'[1]00.1 Focus List - Terceros'!$O:$O,,),FALSE)</f>
        <v>15.564142</v>
      </c>
      <c r="L130" s="20">
        <f ca="1">IFERROR(_xlfn.XLOOKUP($E130,'[1]00.1 Focus List - Terceros'!$A:$A,'[1]00.1 Focus List - Terceros'!$P:$P,,),FALSE)</f>
        <v>-15.243378</v>
      </c>
      <c r="M130" s="20">
        <f ca="1">IFERROR(_xlfn.XLOOKUP($E130,'[1]00.1 Focus List - Terceros'!$A:$A,'[1]00.1 Focus List - Terceros'!$V:$V,,),FALSE)</f>
        <v>2.8017059999999998</v>
      </c>
      <c r="N130" s="20">
        <f ca="1">IFERROR(_xlfn.XLOOKUP($E130,'[1]00.1 Focus List - Terceros'!$A:$A,'[1]00.1 Focus List - Terceros'!$R:$R,,),FALSE)</f>
        <v>12.728005</v>
      </c>
      <c r="O130" s="20">
        <f ca="1">IFERROR(_xlfn.XLOOKUP($E130,'[1]00.1 Focus List - Terceros'!$A:$A,'[1]00.1 Focus List - Terceros'!$T:$T,,),FALSE)</f>
        <v>8.8859410000000008</v>
      </c>
    </row>
    <row r="131" spans="1:15" x14ac:dyDescent="0.25">
      <c r="A131" s="15" t="s">
        <v>382</v>
      </c>
      <c r="B131" s="3" t="s">
        <v>200</v>
      </c>
      <c r="C131" s="21">
        <f ca="1">IFERROR(_xlfn.XLOOKUP($E131,'[1]00.1 Focus List - Terceros'!$A:$A,'[1]00.1 Focus List - Terceros'!$C:$C,,),FALSE)</f>
        <v>1495508802</v>
      </c>
      <c r="D131" s="2" t="str">
        <f ca="1">IFERROR(_xlfn.XLOOKUP($E131,'[1]00.1 Focus List - Terceros'!$A:$A,'[1]00.1 Focus List - Terceros'!$D:$D,,),FALSE)</f>
        <v>Euro</v>
      </c>
      <c r="E131" s="2">
        <f ca="1">IFERROR(_xlfn.XLOOKUP($E131,'[1]00.1 Focus List - Terceros'!$A:$A,'[1]00.1 Focus List - Terceros'!$E:$E,,),FALSE)</f>
        <v>0</v>
      </c>
      <c r="F131" s="22">
        <f ca="1">IFERROR(_xlfn.XLOOKUP($E131,'[1]00.1 Focus List - Terceros'!$A:$A,'[1]00.1 Focus List - Terceros'!$F:$F,,),FALSE)</f>
        <v>9.2090000000000005E-2</v>
      </c>
      <c r="G131" s="22">
        <f ca="1">IFERROR(_xlfn.XLOOKUP($E131,'[1]00.1 Focus List - Terceros'!$A:$A,'[1]00.1 Focus List - Terceros'!$H:$H,,),FALSE)</f>
        <v>-1.2739290000000001</v>
      </c>
      <c r="H131" s="22">
        <f ca="1">IFERROR(_xlfn.XLOOKUP($E131,'[1]00.1 Focus List - Terceros'!$A:$A,'[1]00.1 Focus List - Terceros'!$J:$J,,),FALSE)</f>
        <v>17.315632000000001</v>
      </c>
      <c r="I131" s="22">
        <f ca="1">IFERROR(_xlfn.XLOOKUP($E131,'[1]00.1 Focus List - Terceros'!$A:$A,'[1]00.1 Focus List - Terceros'!$L:$L,,),FALSE)</f>
        <v>4.3340529999999999</v>
      </c>
      <c r="J131" s="22">
        <f ca="1">IFERROR(_xlfn.XLOOKUP($E131,'[1]00.1 Focus List - Terceros'!$A:$A,'[1]00.1 Focus List - Terceros'!$N:$N,,),FALSE)</f>
        <v>0.44358199999999998</v>
      </c>
      <c r="K131" s="22">
        <f ca="1">IFERROR(_xlfn.XLOOKUP($E131,'[1]00.1 Focus List - Terceros'!$A:$A,'[1]00.1 Focus List - Terceros'!$O:$O,,),FALSE)</f>
        <v>15.14687</v>
      </c>
      <c r="L131" s="22">
        <f ca="1">IFERROR(_xlfn.XLOOKUP($E131,'[1]00.1 Focus List - Terceros'!$A:$A,'[1]00.1 Focus List - Terceros'!$P:$P,,),FALSE)</f>
        <v>-17.694220999999999</v>
      </c>
      <c r="M131" s="22">
        <f ca="1">IFERROR(_xlfn.XLOOKUP($E131,'[1]00.1 Focus List - Terceros'!$A:$A,'[1]00.1 Focus List - Terceros'!$V:$V,,),FALSE)</f>
        <v>0.86412100000000003</v>
      </c>
      <c r="N131" s="22">
        <f ca="1">IFERROR(_xlfn.XLOOKUP($E131,'[1]00.1 Focus List - Terceros'!$A:$A,'[1]00.1 Focus List - Terceros'!$R:$R,,),FALSE)</f>
        <v>2.7005569999999999</v>
      </c>
      <c r="O131" s="22">
        <f ca="1">IFERROR(_xlfn.XLOOKUP($E131,'[1]00.1 Focus List - Terceros'!$A:$A,'[1]00.1 Focus List - Terceros'!$T:$T,,),FALSE)</f>
        <v>0.66596299999999997</v>
      </c>
    </row>
    <row r="132" spans="1:15" x14ac:dyDescent="0.25">
      <c r="A132" s="9" t="s">
        <v>383</v>
      </c>
      <c r="B132" s="10" t="s">
        <v>201</v>
      </c>
      <c r="C132" s="11">
        <f ca="1">IFERROR(_xlfn.XLOOKUP($E132,'[1]00.1 Focus List - Terceros'!$A:$A,'[1]00.1 Focus List - Terceros'!$C:$C,,),FALSE)</f>
        <v>437973826</v>
      </c>
      <c r="D132" s="13" t="str">
        <f ca="1">IFERROR(_xlfn.XLOOKUP($E132,'[1]00.1 Focus List - Terceros'!$A:$A,'[1]00.1 Focus List - Terceros'!$D:$D,,),FALSE)</f>
        <v>Euro</v>
      </c>
      <c r="E132" s="13">
        <f ca="1">IFERROR(_xlfn.XLOOKUP($E132,'[1]00.1 Focus List - Terceros'!$A:$A,'[1]00.1 Focus List - Terceros'!$E:$E,,),FALSE)</f>
        <v>0</v>
      </c>
      <c r="F132" s="20">
        <f ca="1">IFERROR(_xlfn.XLOOKUP($E132,'[1]00.1 Focus List - Terceros'!$A:$A,'[1]00.1 Focus List - Terceros'!$F:$F,,),FALSE)</f>
        <v>-0.118479</v>
      </c>
      <c r="G132" s="20">
        <f ca="1">IFERROR(_xlfn.XLOOKUP($E132,'[1]00.1 Focus List - Terceros'!$A:$A,'[1]00.1 Focus List - Terceros'!$H:$H,,),FALSE)</f>
        <v>1.1126309999999999</v>
      </c>
      <c r="H132" s="20">
        <f ca="1">IFERROR(_xlfn.XLOOKUP($E132,'[1]00.1 Focus List - Terceros'!$A:$A,'[1]00.1 Focus List - Terceros'!$J:$J,,),FALSE)</f>
        <v>23.468115999999998</v>
      </c>
      <c r="I132" s="20">
        <f ca="1">IFERROR(_xlfn.XLOOKUP($E132,'[1]00.1 Focus List - Terceros'!$A:$A,'[1]00.1 Focus List - Terceros'!$L:$L,,),FALSE)</f>
        <v>8.908398</v>
      </c>
      <c r="J132" s="20">
        <f ca="1">IFERROR(_xlfn.XLOOKUP($E132,'[1]00.1 Focus List - Terceros'!$A:$A,'[1]00.1 Focus List - Terceros'!$N:$N,,),FALSE)</f>
        <v>0.53180700000000003</v>
      </c>
      <c r="K132" s="20">
        <f ca="1">IFERROR(_xlfn.XLOOKUP($E132,'[1]00.1 Focus List - Terceros'!$A:$A,'[1]00.1 Focus List - Terceros'!$O:$O,,),FALSE)</f>
        <v>18.472835</v>
      </c>
      <c r="L132" s="20">
        <f ca="1">IFERROR(_xlfn.XLOOKUP($E132,'[1]00.1 Focus List - Terceros'!$A:$A,'[1]00.1 Focus List - Terceros'!$P:$P,,),FALSE)</f>
        <v>-19.769988999999999</v>
      </c>
      <c r="M132" s="20">
        <f ca="1">IFERROR(_xlfn.XLOOKUP($E132,'[1]00.1 Focus List - Terceros'!$A:$A,'[1]00.1 Focus List - Terceros'!$V:$V,,),FALSE)</f>
        <v>-6.3001569999999996</v>
      </c>
      <c r="N132" s="20">
        <f ca="1">IFERROR(_xlfn.XLOOKUP($E132,'[1]00.1 Focus List - Terceros'!$A:$A,'[1]00.1 Focus List - Terceros'!$R:$R,,),FALSE)</f>
        <v>3.0276339999999999</v>
      </c>
      <c r="O132" s="20">
        <f ca="1">IFERROR(_xlfn.XLOOKUP($E132,'[1]00.1 Focus List - Terceros'!$A:$A,'[1]00.1 Focus List - Terceros'!$T:$T,,),FALSE)</f>
        <v>2.5304820000000001</v>
      </c>
    </row>
    <row r="133" spans="1:15" x14ac:dyDescent="0.25">
      <c r="A133" s="15" t="s">
        <v>382</v>
      </c>
      <c r="B133" s="3" t="s">
        <v>202</v>
      </c>
      <c r="C133" s="21">
        <f ca="1">IFERROR(_xlfn.XLOOKUP($E133,'[1]00.1 Focus List - Terceros'!$A:$A,'[1]00.1 Focus List - Terceros'!$C:$C,,),FALSE)</f>
        <v>103158898</v>
      </c>
      <c r="D133" s="2" t="str">
        <f ca="1">IFERROR(_xlfn.XLOOKUP($E133,'[1]00.1 Focus List - Terceros'!$A:$A,'[1]00.1 Focus List - Terceros'!$D:$D,,),FALSE)</f>
        <v>Euro</v>
      </c>
      <c r="E133" s="2">
        <f ca="1">IFERROR(_xlfn.XLOOKUP($E133,'[1]00.1 Focus List - Terceros'!$A:$A,'[1]00.1 Focus List - Terceros'!$E:$E,,),FALSE)</f>
        <v>0</v>
      </c>
      <c r="F133" s="22">
        <f ca="1">IFERROR(_xlfn.XLOOKUP($E133,'[1]00.1 Focus List - Terceros'!$A:$A,'[1]00.1 Focus List - Terceros'!$F:$F,,),FALSE)</f>
        <v>-0.29345900000000003</v>
      </c>
      <c r="G133" s="22">
        <f ca="1">IFERROR(_xlfn.XLOOKUP($E133,'[1]00.1 Focus List - Terceros'!$A:$A,'[1]00.1 Focus List - Terceros'!$H:$H,,),FALSE)</f>
        <v>-0.839476</v>
      </c>
      <c r="H133" s="22">
        <f ca="1">IFERROR(_xlfn.XLOOKUP($E133,'[1]00.1 Focus List - Terceros'!$A:$A,'[1]00.1 Focus List - Terceros'!$J:$J,,),FALSE)</f>
        <v>23.218333000000001</v>
      </c>
      <c r="I133" s="22">
        <f ca="1">IFERROR(_xlfn.XLOOKUP($E133,'[1]00.1 Focus List - Terceros'!$A:$A,'[1]00.1 Focus List - Terceros'!$L:$L,,),FALSE)</f>
        <v>3.5391439999999998</v>
      </c>
      <c r="J133" s="22">
        <f ca="1">IFERROR(_xlfn.XLOOKUP($E133,'[1]00.1 Focus List - Terceros'!$A:$A,'[1]00.1 Focus List - Terceros'!$N:$N,,),FALSE)</f>
        <v>0.86460700000000001</v>
      </c>
      <c r="K133" s="22">
        <f ca="1">IFERROR(_xlfn.XLOOKUP($E133,'[1]00.1 Focus List - Terceros'!$A:$A,'[1]00.1 Focus List - Terceros'!$O:$O,,),FALSE)</f>
        <v>19.395178999999999</v>
      </c>
      <c r="L133" s="22">
        <f ca="1">IFERROR(_xlfn.XLOOKUP($E133,'[1]00.1 Focus List - Terceros'!$A:$A,'[1]00.1 Focus List - Terceros'!$P:$P,,),FALSE)</f>
        <v>-21.862497999999999</v>
      </c>
      <c r="M133" s="22">
        <f ca="1">IFERROR(_xlfn.XLOOKUP($E133,'[1]00.1 Focus List - Terceros'!$A:$A,'[1]00.1 Focus List - Terceros'!$V:$V,,),FALSE)</f>
        <v>-2.4707729999999999</v>
      </c>
      <c r="N133" s="22">
        <f ca="1">IFERROR(_xlfn.XLOOKUP($E133,'[1]00.1 Focus List - Terceros'!$A:$A,'[1]00.1 Focus List - Terceros'!$R:$R,,),FALSE)</f>
        <v>0.64024499999999995</v>
      </c>
      <c r="O133" s="22">
        <f ca="1">IFERROR(_xlfn.XLOOKUP($E133,'[1]00.1 Focus List - Terceros'!$A:$A,'[1]00.1 Focus List - Terceros'!$T:$T,,),FALSE)</f>
        <v>0</v>
      </c>
    </row>
    <row r="134" spans="1:15" x14ac:dyDescent="0.25">
      <c r="A134" s="9" t="s">
        <v>384</v>
      </c>
      <c r="B134" s="29" t="s">
        <v>203</v>
      </c>
      <c r="C134" s="30">
        <f ca="1">IFERROR(_xlfn.XLOOKUP($E134,'[1]00.1 Focus List - Terceros'!$A:$A,'[1]00.1 Focus List - Terceros'!$C:$C,,),FALSE)</f>
        <v>507654465</v>
      </c>
      <c r="D134" s="31" t="str">
        <f ca="1">IFERROR(_xlfn.XLOOKUP($E134,'[1]00.1 Focus List - Terceros'!$A:$A,'[1]00.1 Focus List - Terceros'!$D:$D,,),FALSE)</f>
        <v>Euro</v>
      </c>
      <c r="E134" s="31">
        <f ca="1">IFERROR(_xlfn.XLOOKUP($E134,'[1]00.1 Focus List - Terceros'!$A:$A,'[1]00.1 Focus List - Terceros'!$E:$E,,),FALSE)</f>
        <v>0</v>
      </c>
      <c r="F134" s="32">
        <f ca="1">IFERROR(_xlfn.XLOOKUP($E134,'[1]00.1 Focus List - Terceros'!$A:$A,'[1]00.1 Focus List - Terceros'!$F:$F,,),FALSE)</f>
        <v>-0.49831399999999998</v>
      </c>
      <c r="G134" s="32">
        <f ca="1">IFERROR(_xlfn.XLOOKUP($E134,'[1]00.1 Focus List - Terceros'!$A:$A,'[1]00.1 Focus List - Terceros'!$H:$H,,),FALSE)</f>
        <v>1.8396440000000001</v>
      </c>
      <c r="H134" s="32">
        <f ca="1">IFERROR(_xlfn.XLOOKUP($E134,'[1]00.1 Focus List - Terceros'!$A:$A,'[1]00.1 Focus List - Terceros'!$J:$J,,),FALSE)</f>
        <v>33.086908000000001</v>
      </c>
      <c r="I134" s="32">
        <f ca="1">IFERROR(_xlfn.XLOOKUP($E134,'[1]00.1 Focus List - Terceros'!$A:$A,'[1]00.1 Focus List - Terceros'!$L:$L,,),FALSE)</f>
        <v>42.599637999999999</v>
      </c>
      <c r="J134" s="32">
        <f ca="1">IFERROR(_xlfn.XLOOKUP($E134,'[1]00.1 Focus List - Terceros'!$A:$A,'[1]00.1 Focus List - Terceros'!$N:$N,,),FALSE)</f>
        <v>47.631807999999999</v>
      </c>
      <c r="K134" s="32">
        <f ca="1">IFERROR(_xlfn.XLOOKUP($E134,'[1]00.1 Focus List - Terceros'!$A:$A,'[1]00.1 Focus List - Terceros'!$O:$O,,),FALSE)</f>
        <v>17.72795</v>
      </c>
      <c r="L134" s="32">
        <f ca="1">IFERROR(_xlfn.XLOOKUP($E134,'[1]00.1 Focus List - Terceros'!$A:$A,'[1]00.1 Focus List - Terceros'!$P:$P,,),FALSE)</f>
        <v>-12.962635000000001</v>
      </c>
      <c r="M134" s="32">
        <f ca="1">IFERROR(_xlfn.XLOOKUP($E134,'[1]00.1 Focus List - Terceros'!$A:$A,'[1]00.1 Focus List - Terceros'!$V:$V,,),FALSE)</f>
        <v>13.507963999999999</v>
      </c>
      <c r="N134" s="32">
        <f ca="1">IFERROR(_xlfn.XLOOKUP($E134,'[1]00.1 Focus List - Terceros'!$A:$A,'[1]00.1 Focus List - Terceros'!$R:$R,,),FALSE)</f>
        <v>25.524253999999999</v>
      </c>
      <c r="O134" s="32">
        <f ca="1">IFERROR(_xlfn.XLOOKUP($E134,'[1]00.1 Focus List - Terceros'!$A:$A,'[1]00.1 Focus List - Terceros'!$T:$T,,),FALSE)</f>
        <v>26.419924999999999</v>
      </c>
    </row>
    <row r="135" spans="1:15" x14ac:dyDescent="0.25">
      <c r="A135" s="15" t="s">
        <v>385</v>
      </c>
      <c r="B135" s="3" t="s">
        <v>204</v>
      </c>
      <c r="C135" s="21">
        <f ca="1">IFERROR(_xlfn.XLOOKUP($E135,'[1]00.1 Focus List - Terceros'!$A:$A,'[1]00.1 Focus List - Terceros'!$C:$C,,),FALSE)</f>
        <v>379258209</v>
      </c>
      <c r="D135" s="2" t="str">
        <f ca="1">IFERROR(_xlfn.XLOOKUP($E135,'[1]00.1 Focus List - Terceros'!$A:$A,'[1]00.1 Focus List - Terceros'!$D:$D,,),FALSE)</f>
        <v>Euro</v>
      </c>
      <c r="E135" s="2">
        <f ca="1">IFERROR(_xlfn.XLOOKUP($E135,'[1]00.1 Focus List - Terceros'!$A:$A,'[1]00.1 Focus List - Terceros'!$E:$E,,),FALSE)</f>
        <v>0</v>
      </c>
      <c r="F135" s="22">
        <f ca="1">IFERROR(_xlfn.XLOOKUP($E135,'[1]00.1 Focus List - Terceros'!$A:$A,'[1]00.1 Focus List - Terceros'!$F:$F,,),FALSE)</f>
        <v>0.22451699999999999</v>
      </c>
      <c r="G135" s="22">
        <f ca="1">IFERROR(_xlfn.XLOOKUP($E135,'[1]00.1 Focus List - Terceros'!$A:$A,'[1]00.1 Focus List - Terceros'!$H:$H,,),FALSE)</f>
        <v>0.77099399999999996</v>
      </c>
      <c r="H135" s="22">
        <f ca="1">IFERROR(_xlfn.XLOOKUP($E135,'[1]00.1 Focus List - Terceros'!$A:$A,'[1]00.1 Focus List - Terceros'!$J:$J,,),FALSE)</f>
        <v>18.640879999999999</v>
      </c>
      <c r="I135" s="22">
        <f ca="1">IFERROR(_xlfn.XLOOKUP($E135,'[1]00.1 Focus List - Terceros'!$A:$A,'[1]00.1 Focus List - Terceros'!$L:$L,,),FALSE)</f>
        <v>12.065503</v>
      </c>
      <c r="J135" s="22">
        <f ca="1">IFERROR(_xlfn.XLOOKUP($E135,'[1]00.1 Focus List - Terceros'!$A:$A,'[1]00.1 Focus List - Terceros'!$N:$N,,),FALSE)</f>
        <v>4.8985940000000001</v>
      </c>
      <c r="K135" s="22">
        <f ca="1">IFERROR(_xlfn.XLOOKUP($E135,'[1]00.1 Focus List - Terceros'!$A:$A,'[1]00.1 Focus List - Terceros'!$O:$O,,),FALSE)</f>
        <v>13.615403000000001</v>
      </c>
      <c r="L135" s="22">
        <f ca="1">IFERROR(_xlfn.XLOOKUP($E135,'[1]00.1 Focus List - Terceros'!$A:$A,'[1]00.1 Focus List - Terceros'!$P:$P,,),FALSE)</f>
        <v>-12.085495999999999</v>
      </c>
      <c r="M135" s="22">
        <f ca="1">IFERROR(_xlfn.XLOOKUP($E135,'[1]00.1 Focus List - Terceros'!$A:$A,'[1]00.1 Focus List - Terceros'!$V:$V,,),FALSE)</f>
        <v>-4.4434550000000002</v>
      </c>
      <c r="N135" s="22">
        <f ca="1">IFERROR(_xlfn.XLOOKUP($E135,'[1]00.1 Focus List - Terceros'!$A:$A,'[1]00.1 Focus List - Terceros'!$R:$R,,),FALSE)</f>
        <v>6.2790340000000002</v>
      </c>
      <c r="O135" s="22">
        <f ca="1">IFERROR(_xlfn.XLOOKUP($E135,'[1]00.1 Focus List - Terceros'!$A:$A,'[1]00.1 Focus List - Terceros'!$T:$T,,),FALSE)</f>
        <v>9.3331160000000004</v>
      </c>
    </row>
    <row r="136" spans="1:15" x14ac:dyDescent="0.25">
      <c r="A136" s="15" t="s">
        <v>385</v>
      </c>
      <c r="B136" s="23" t="s">
        <v>205</v>
      </c>
      <c r="C136" s="23">
        <f ca="1">IFERROR(_xlfn.XLOOKUP($E136,'[1]00.1 Focus List - Terceros'!$A:$A,'[1]00.1 Focus List - Terceros'!$C:$C,,),FALSE)</f>
        <v>0</v>
      </c>
      <c r="D136" s="24" t="str">
        <f ca="1">IFERROR(_xlfn.XLOOKUP($E136,'[1]00.1 Focus List - Terceros'!$A:$A,'[1]00.1 Focus List - Terceros'!$D:$D,,),FALSE)</f>
        <v>Euro</v>
      </c>
      <c r="E136" s="25">
        <f ca="1">IFERROR(_xlfn.XLOOKUP($E136,'[1]00.1 Focus List - Terceros'!$A:$A,'[1]00.1 Focus List - Terceros'!$E:$E,,),FALSE)</f>
        <v>0</v>
      </c>
      <c r="F136" s="26">
        <f ca="1">IFERROR(_xlfn.XLOOKUP($E136,'[1]00.1 Focus List - Terceros'!$A:$A,'[1]00.1 Focus List - Terceros'!$F:$F,,),FALSE)</f>
        <v>7.2216000000000002E-2</v>
      </c>
      <c r="G136" s="27">
        <f ca="1">IFERROR(_xlfn.XLOOKUP($E136,'[1]00.1 Focus List - Terceros'!$A:$A,'[1]00.1 Focus List - Terceros'!$H:$H,,),FALSE)</f>
        <v>0.18460299999999999</v>
      </c>
      <c r="H136" s="27">
        <f ca="1">IFERROR(_xlfn.XLOOKUP($E136,'[1]00.1 Focus List - Terceros'!$A:$A,'[1]00.1 Focus List - Terceros'!$J:$J,,),FALSE)</f>
        <v>23.072745000000001</v>
      </c>
      <c r="I136" s="27">
        <f ca="1">IFERROR(_xlfn.XLOOKUP($E136,'[1]00.1 Focus List - Terceros'!$A:$A,'[1]00.1 Focus List - Terceros'!$L:$L,,),FALSE)</f>
        <v>11.541795</v>
      </c>
      <c r="J136" s="27">
        <f ca="1">IFERROR(_xlfn.XLOOKUP($E136,'[1]00.1 Focus List - Terceros'!$A:$A,'[1]00.1 Focus List - Terceros'!$N:$N,,),FALSE)</f>
        <v>9.6756740000000008</v>
      </c>
      <c r="K136" s="27">
        <f ca="1">IFERROR(_xlfn.XLOOKUP($E136,'[1]00.1 Focus List - Terceros'!$A:$A,'[1]00.1 Focus List - Terceros'!$O:$O,,),FALSE)</f>
        <v>15.63077</v>
      </c>
      <c r="L136" s="27">
        <f ca="1">IFERROR(_xlfn.XLOOKUP($E136,'[1]00.1 Focus List - Terceros'!$A:$A,'[1]00.1 Focus List - Terceros'!$P:$P,,),FALSE)</f>
        <v>-15.267398</v>
      </c>
      <c r="M136" s="27">
        <f ca="1">IFERROR(_xlfn.XLOOKUP($E136,'[1]00.1 Focus List - Terceros'!$A:$A,'[1]00.1 Focus List - Terceros'!$V:$V,,),FALSE)</f>
        <v>5.6547999999999998</v>
      </c>
      <c r="N136" s="27">
        <f ca="1">IFERROR(_xlfn.XLOOKUP($E136,'[1]00.1 Focus List - Terceros'!$A:$A,'[1]00.1 Focus List - Terceros'!$R:$R,,),FALSE)</f>
        <v>9.3605099999999997</v>
      </c>
      <c r="O136" s="27">
        <f ca="1">IFERROR(_xlfn.XLOOKUP($E136,'[1]00.1 Focus List - Terceros'!$A:$A,'[1]00.1 Focus List - Terceros'!$T:$T,,),FALSE)</f>
        <v>9.0071390000000005</v>
      </c>
    </row>
    <row r="137" spans="1:15" x14ac:dyDescent="0.25">
      <c r="A137" s="15" t="s">
        <v>386</v>
      </c>
      <c r="B137" s="3" t="s">
        <v>206</v>
      </c>
      <c r="C137" s="21">
        <f ca="1">IFERROR(_xlfn.XLOOKUP($E137,'[1]00.1 Focus List - Terceros'!$A:$A,'[1]00.1 Focus List - Terceros'!$C:$C,,),FALSE)</f>
        <v>3115763558</v>
      </c>
      <c r="D137" s="2" t="str">
        <f ca="1">IFERROR(_xlfn.XLOOKUP($E137,'[1]00.1 Focus List - Terceros'!$A:$A,'[1]00.1 Focus List - Terceros'!$D:$D,,),FALSE)</f>
        <v>Euro</v>
      </c>
      <c r="E137" s="2" t="str">
        <f ca="1">IFERROR(_xlfn.XLOOKUP($E137,'[1]00.1 Focus List - Terceros'!$A:$A,'[1]00.1 Focus List - Terceros'!$E:$E,,),FALSE)</f>
        <v>Fully Hedged</v>
      </c>
      <c r="F137" s="22">
        <f ca="1">IFERROR(_xlfn.XLOOKUP($E137,'[1]00.1 Focus List - Terceros'!$A:$A,'[1]00.1 Focus List - Terceros'!$F:$F,,),FALSE)</f>
        <v>0.69864000000000004</v>
      </c>
      <c r="G137" s="22">
        <f ca="1">IFERROR(_xlfn.XLOOKUP($E137,'[1]00.1 Focus List - Terceros'!$A:$A,'[1]00.1 Focus List - Terceros'!$H:$H,,),FALSE)</f>
        <v>3.578538</v>
      </c>
      <c r="H137" s="22">
        <f ca="1">IFERROR(_xlfn.XLOOKUP($E137,'[1]00.1 Focus List - Terceros'!$A:$A,'[1]00.1 Focus List - Terceros'!$J:$J,,),FALSE)</f>
        <v>25.173102</v>
      </c>
      <c r="I137" s="22">
        <f ca="1">IFERROR(_xlfn.XLOOKUP($E137,'[1]00.1 Focus List - Terceros'!$A:$A,'[1]00.1 Focus List - Terceros'!$L:$L,,),FALSE)</f>
        <v>6.3038819999999998</v>
      </c>
      <c r="J137" s="22">
        <f ca="1">IFERROR(_xlfn.XLOOKUP($E137,'[1]00.1 Focus List - Terceros'!$A:$A,'[1]00.1 Focus List - Terceros'!$N:$N,,),FALSE)</f>
        <v>4.6969329999999996</v>
      </c>
      <c r="K137" s="22">
        <f ca="1">IFERROR(_xlfn.XLOOKUP($E137,'[1]00.1 Focus List - Terceros'!$A:$A,'[1]00.1 Focus List - Terceros'!$O:$O,,),FALSE)</f>
        <v>20.615946000000001</v>
      </c>
      <c r="L137" s="22">
        <f ca="1">IFERROR(_xlfn.XLOOKUP($E137,'[1]00.1 Focus List - Terceros'!$A:$A,'[1]00.1 Focus List - Terceros'!$P:$P,,),FALSE)</f>
        <v>-20.893194999999999</v>
      </c>
      <c r="M137" s="22">
        <f ca="1">IFERROR(_xlfn.XLOOKUP($E137,'[1]00.1 Focus List - Terceros'!$A:$A,'[1]00.1 Focus List - Terceros'!$V:$V,,),FALSE)</f>
        <v>14.550732999999999</v>
      </c>
      <c r="N137" s="22">
        <f ca="1">IFERROR(_xlfn.XLOOKUP($E137,'[1]00.1 Focus List - Terceros'!$A:$A,'[1]00.1 Focus List - Terceros'!$R:$R,,),FALSE)</f>
        <v>15.744043</v>
      </c>
      <c r="O137" s="22">
        <f ca="1">IFERROR(_xlfn.XLOOKUP($E137,'[1]00.1 Focus List - Terceros'!$A:$A,'[1]00.1 Focus List - Terceros'!$T:$T,,),FALSE)</f>
        <v>11.396001999999999</v>
      </c>
    </row>
    <row r="138" spans="1:15" x14ac:dyDescent="0.25">
      <c r="A138" s="9" t="s">
        <v>386</v>
      </c>
      <c r="B138" s="10" t="s">
        <v>207</v>
      </c>
      <c r="C138" s="11">
        <f ca="1">IFERROR(_xlfn.XLOOKUP($E138,'[1]00.1 Focus List - Terceros'!$A:$A,'[1]00.1 Focus List - Terceros'!$C:$C,,),FALSE)</f>
        <v>470526383</v>
      </c>
      <c r="D138" s="13" t="str">
        <f ca="1">IFERROR(_xlfn.XLOOKUP($E138,'[1]00.1 Focus List - Terceros'!$A:$A,'[1]00.1 Focus List - Terceros'!$D:$D,,),FALSE)</f>
        <v>Euro</v>
      </c>
      <c r="E138" s="13" t="str">
        <f ca="1">IFERROR(_xlfn.XLOOKUP($E138,'[1]00.1 Focus List - Terceros'!$A:$A,'[1]00.1 Focus List - Terceros'!$E:$E,,),FALSE)</f>
        <v>Fully Hedged</v>
      </c>
      <c r="F138" s="20">
        <f ca="1">IFERROR(_xlfn.XLOOKUP($E138,'[1]00.1 Focus List - Terceros'!$A:$A,'[1]00.1 Focus List - Terceros'!$F:$F,,),FALSE)</f>
        <v>0.19375200000000001</v>
      </c>
      <c r="G138" s="20">
        <f ca="1">IFERROR(_xlfn.XLOOKUP($E138,'[1]00.1 Focus List - Terceros'!$A:$A,'[1]00.1 Focus List - Terceros'!$H:$H,,),FALSE)</f>
        <v>2.6041669999999999</v>
      </c>
      <c r="H138" s="20">
        <f ca="1">IFERROR(_xlfn.XLOOKUP($E138,'[1]00.1 Focus List - Terceros'!$A:$A,'[1]00.1 Focus List - Terceros'!$J:$J,,),FALSE)</f>
        <v>26.668707999999999</v>
      </c>
      <c r="I138" s="20">
        <f ca="1">IFERROR(_xlfn.XLOOKUP($E138,'[1]00.1 Focus List - Terceros'!$A:$A,'[1]00.1 Focus List - Terceros'!$L:$L,,),FALSE)</f>
        <v>6.2130939999999999</v>
      </c>
      <c r="J138" s="20">
        <f ca="1">IFERROR(_xlfn.XLOOKUP($E138,'[1]00.1 Focus List - Terceros'!$A:$A,'[1]00.1 Focus List - Terceros'!$N:$N,,),FALSE)</f>
        <v>9.3287530000000007</v>
      </c>
      <c r="K138" s="20">
        <f ca="1">IFERROR(_xlfn.XLOOKUP($E138,'[1]00.1 Focus List - Terceros'!$A:$A,'[1]00.1 Focus List - Terceros'!$O:$O,,),FALSE)</f>
        <v>21.552917999999998</v>
      </c>
      <c r="L138" s="20">
        <f ca="1">IFERROR(_xlfn.XLOOKUP($E138,'[1]00.1 Focus List - Terceros'!$A:$A,'[1]00.1 Focus List - Terceros'!$P:$P,,),FALSE)</f>
        <v>-22.358899999999998</v>
      </c>
      <c r="M138" s="20">
        <f ca="1">IFERROR(_xlfn.XLOOKUP($E138,'[1]00.1 Focus List - Terceros'!$A:$A,'[1]00.1 Focus List - Terceros'!$V:$V,,),FALSE)</f>
        <v>13.855594</v>
      </c>
      <c r="N138" s="20">
        <f ca="1">IFERROR(_xlfn.XLOOKUP($E138,'[1]00.1 Focus List - Terceros'!$A:$A,'[1]00.1 Focus List - Terceros'!$R:$R,,),FALSE)</f>
        <v>12.094046000000001</v>
      </c>
      <c r="O138" s="20">
        <f ca="1">IFERROR(_xlfn.XLOOKUP($E138,'[1]00.1 Focus List - Terceros'!$A:$A,'[1]00.1 Focus List - Terceros'!$T:$T,,),FALSE)</f>
        <v>5.9967790000000001</v>
      </c>
    </row>
    <row r="139" spans="1:15" x14ac:dyDescent="0.25">
      <c r="A139" s="15" t="s">
        <v>386</v>
      </c>
      <c r="B139" s="3" t="s">
        <v>208</v>
      </c>
      <c r="C139" s="21">
        <f ca="1">IFERROR(_xlfn.XLOOKUP($E139,'[1]00.1 Focus List - Terceros'!$A:$A,'[1]00.1 Focus List - Terceros'!$C:$C,,),FALSE)</f>
        <v>3756806231</v>
      </c>
      <c r="D139" s="2" t="str">
        <f ca="1">IFERROR(_xlfn.XLOOKUP($E139,'[1]00.1 Focus List - Terceros'!$A:$A,'[1]00.1 Focus List - Terceros'!$D:$D,,),FALSE)</f>
        <v>Euro</v>
      </c>
      <c r="E139" s="2" t="str">
        <f ca="1">IFERROR(_xlfn.XLOOKUP($E139,'[1]00.1 Focus List - Terceros'!$A:$A,'[1]00.1 Focus List - Terceros'!$E:$E,,),FALSE)</f>
        <v>Fully Hedged</v>
      </c>
      <c r="F139" s="22">
        <f ca="1">IFERROR(_xlfn.XLOOKUP($E139,'[1]00.1 Focus List - Terceros'!$A:$A,'[1]00.1 Focus List - Terceros'!$F:$F,,),FALSE)</f>
        <v>0.543848</v>
      </c>
      <c r="G139" s="22">
        <f ca="1">IFERROR(_xlfn.XLOOKUP($E139,'[1]00.1 Focus List - Terceros'!$A:$A,'[1]00.1 Focus List - Terceros'!$H:$H,,),FALSE)</f>
        <v>3.4265729999999999</v>
      </c>
      <c r="H139" s="22">
        <f ca="1">IFERROR(_xlfn.XLOOKUP($E139,'[1]00.1 Focus List - Terceros'!$A:$A,'[1]00.1 Focus List - Terceros'!$J:$J,,),FALSE)</f>
        <v>29.623138000000001</v>
      </c>
      <c r="I139" s="22">
        <f ca="1">IFERROR(_xlfn.XLOOKUP($E139,'[1]00.1 Focus List - Terceros'!$A:$A,'[1]00.1 Focus List - Terceros'!$L:$L,,),FALSE)</f>
        <v>4.3754410000000004</v>
      </c>
      <c r="J139" s="22">
        <f ca="1">IFERROR(_xlfn.XLOOKUP($E139,'[1]00.1 Focus List - Terceros'!$A:$A,'[1]00.1 Focus List - Terceros'!$N:$N,,),FALSE)</f>
        <v>6.9414319999999998</v>
      </c>
      <c r="K139" s="22">
        <f ca="1">IFERROR(_xlfn.XLOOKUP($E139,'[1]00.1 Focus List - Terceros'!$A:$A,'[1]00.1 Focus List - Terceros'!$O:$O,,),FALSE)</f>
        <v>24.216629000000001</v>
      </c>
      <c r="L139" s="22">
        <f ca="1">IFERROR(_xlfn.XLOOKUP($E139,'[1]00.1 Focus List - Terceros'!$A:$A,'[1]00.1 Focus List - Terceros'!$P:$P,,),FALSE)</f>
        <v>-25.315615000000001</v>
      </c>
      <c r="M139" s="22">
        <f ca="1">IFERROR(_xlfn.XLOOKUP($E139,'[1]00.1 Focus List - Terceros'!$A:$A,'[1]00.1 Focus List - Terceros'!$V:$V,,),FALSE)</f>
        <v>17.107441000000001</v>
      </c>
      <c r="N139" s="22">
        <f ca="1">IFERROR(_xlfn.XLOOKUP($E139,'[1]00.1 Focus List - Terceros'!$A:$A,'[1]00.1 Focus List - Terceros'!$R:$R,,),FALSE)</f>
        <v>14.00736</v>
      </c>
      <c r="O139" s="22">
        <f ca="1">IFERROR(_xlfn.XLOOKUP($E139,'[1]00.1 Focus List - Terceros'!$A:$A,'[1]00.1 Focus List - Terceros'!$T:$T,,),FALSE)</f>
        <v>0</v>
      </c>
    </row>
    <row r="140" spans="1:15" x14ac:dyDescent="0.25">
      <c r="A140" s="9" t="s">
        <v>386</v>
      </c>
      <c r="B140" s="10" t="s">
        <v>209</v>
      </c>
      <c r="C140" s="11">
        <f ca="1">IFERROR(_xlfn.XLOOKUP($E140,'[1]00.1 Focus List - Terceros'!$A:$A,'[1]00.1 Focus List - Terceros'!$C:$C,,),FALSE)</f>
        <v>1655705469</v>
      </c>
      <c r="D140" s="13" t="str">
        <f ca="1">IFERROR(_xlfn.XLOOKUP($E140,'[1]00.1 Focus List - Terceros'!$A:$A,'[1]00.1 Focus List - Terceros'!$D:$D,,),FALSE)</f>
        <v>Euro</v>
      </c>
      <c r="E140" s="13" t="str">
        <f ca="1">IFERROR(_xlfn.XLOOKUP($E140,'[1]00.1 Focus List - Terceros'!$A:$A,'[1]00.1 Focus List - Terceros'!$E:$E,,),FALSE)</f>
        <v>Fully Hedged</v>
      </c>
      <c r="F140" s="20">
        <f ca="1">IFERROR(_xlfn.XLOOKUP($E140,'[1]00.1 Focus List - Terceros'!$A:$A,'[1]00.1 Focus List - Terceros'!$F:$F,,),FALSE)</f>
        <v>-0.11452900000000001</v>
      </c>
      <c r="G140" s="20">
        <f ca="1">IFERROR(_xlfn.XLOOKUP($E140,'[1]00.1 Focus List - Terceros'!$A:$A,'[1]00.1 Focus List - Terceros'!$H:$H,,),FALSE)</f>
        <v>2.38822</v>
      </c>
      <c r="H140" s="20">
        <f ca="1">IFERROR(_xlfn.XLOOKUP($E140,'[1]00.1 Focus List - Terceros'!$A:$A,'[1]00.1 Focus List - Terceros'!$J:$J,,),FALSE)</f>
        <v>24.719100999999998</v>
      </c>
      <c r="I140" s="20">
        <f ca="1">IFERROR(_xlfn.XLOOKUP($E140,'[1]00.1 Focus List - Terceros'!$A:$A,'[1]00.1 Focus List - Terceros'!$L:$L,,),FALSE)</f>
        <v>3.9609019999999999</v>
      </c>
      <c r="J140" s="20">
        <f ca="1">IFERROR(_xlfn.XLOOKUP($E140,'[1]00.1 Focus List - Terceros'!$A:$A,'[1]00.1 Focus List - Terceros'!$N:$N,,),FALSE)</f>
        <v>8.4870459999999994</v>
      </c>
      <c r="K140" s="20">
        <f ca="1">IFERROR(_xlfn.XLOOKUP($E140,'[1]00.1 Focus List - Terceros'!$A:$A,'[1]00.1 Focus List - Terceros'!$O:$O,,),FALSE)</f>
        <v>22.281482</v>
      </c>
      <c r="L140" s="20">
        <f ca="1">IFERROR(_xlfn.XLOOKUP($E140,'[1]00.1 Focus List - Terceros'!$A:$A,'[1]00.1 Focus List - Terceros'!$P:$P,,),FALSE)</f>
        <v>-21.503872000000001</v>
      </c>
      <c r="M140" s="20">
        <f ca="1">IFERROR(_xlfn.XLOOKUP($E140,'[1]00.1 Focus List - Terceros'!$A:$A,'[1]00.1 Focus List - Terceros'!$V:$V,,),FALSE)</f>
        <v>23.582663</v>
      </c>
      <c r="N140" s="20">
        <f ca="1">IFERROR(_xlfn.XLOOKUP($E140,'[1]00.1 Focus List - Terceros'!$A:$A,'[1]00.1 Focus List - Terceros'!$R:$R,,),FALSE)</f>
        <v>18.440092</v>
      </c>
      <c r="O140" s="20">
        <f ca="1">IFERROR(_xlfn.XLOOKUP($E140,'[1]00.1 Focus List - Terceros'!$A:$A,'[1]00.1 Focus List - Terceros'!$T:$T,,),FALSE)</f>
        <v>10.338412</v>
      </c>
    </row>
    <row r="141" spans="1:15" x14ac:dyDescent="0.25">
      <c r="A141" s="15" t="s">
        <v>386</v>
      </c>
      <c r="B141" s="3" t="s">
        <v>210</v>
      </c>
      <c r="C141" s="21">
        <f ca="1">IFERROR(_xlfn.XLOOKUP($E141,'[1]00.1 Focus List - Terceros'!$A:$A,'[1]00.1 Focus List - Terceros'!$C:$C,,),FALSE)</f>
        <v>825723274</v>
      </c>
      <c r="D141" s="2" t="str">
        <f ca="1">IFERROR(_xlfn.XLOOKUP($E141,'[1]00.1 Focus List - Terceros'!$A:$A,'[1]00.1 Focus List - Terceros'!$D:$D,,),FALSE)</f>
        <v>Euro</v>
      </c>
      <c r="E141" s="2" t="str">
        <f ca="1">IFERROR(_xlfn.XLOOKUP($E141,'[1]00.1 Focus List - Terceros'!$A:$A,'[1]00.1 Focus List - Terceros'!$E:$E,,),FALSE)</f>
        <v>Fully Hedged</v>
      </c>
      <c r="F141" s="22">
        <f ca="1">IFERROR(_xlfn.XLOOKUP($E141,'[1]00.1 Focus List - Terceros'!$A:$A,'[1]00.1 Focus List - Terceros'!$F:$F,,),FALSE)</f>
        <v>0.68459700000000001</v>
      </c>
      <c r="G141" s="22">
        <f ca="1">IFERROR(_xlfn.XLOOKUP($E141,'[1]00.1 Focus List - Terceros'!$A:$A,'[1]00.1 Focus List - Terceros'!$H:$H,,),FALSE)</f>
        <v>3.259779</v>
      </c>
      <c r="H141" s="22">
        <f ca="1">IFERROR(_xlfn.XLOOKUP($E141,'[1]00.1 Focus List - Terceros'!$A:$A,'[1]00.1 Focus List - Terceros'!$J:$J,,),FALSE)</f>
        <v>31.902626999999999</v>
      </c>
      <c r="I141" s="22">
        <f ca="1">IFERROR(_xlfn.XLOOKUP($E141,'[1]00.1 Focus List - Terceros'!$A:$A,'[1]00.1 Focus List - Terceros'!$L:$L,,),FALSE)</f>
        <v>5.4275469999999997</v>
      </c>
      <c r="J141" s="22">
        <f ca="1">IFERROR(_xlfn.XLOOKUP($E141,'[1]00.1 Focus List - Terceros'!$A:$A,'[1]00.1 Focus List - Terceros'!$N:$N,,),FALSE)</f>
        <v>12.821918</v>
      </c>
      <c r="K141" s="22">
        <f ca="1">IFERROR(_xlfn.XLOOKUP($E141,'[1]00.1 Focus List - Terceros'!$A:$A,'[1]00.1 Focus List - Terceros'!$O:$O,,),FALSE)</f>
        <v>23.818597</v>
      </c>
      <c r="L141" s="22">
        <f ca="1">IFERROR(_xlfn.XLOOKUP($E141,'[1]00.1 Focus List - Terceros'!$A:$A,'[1]00.1 Focus List - Terceros'!$P:$P,,),FALSE)</f>
        <v>-23.254670999999998</v>
      </c>
      <c r="M141" s="22">
        <f ca="1">IFERROR(_xlfn.XLOOKUP($E141,'[1]00.1 Focus List - Terceros'!$A:$A,'[1]00.1 Focus List - Terceros'!$V:$V,,),FALSE)</f>
        <v>33.219650000000001</v>
      </c>
      <c r="N141" s="22">
        <f ca="1">IFERROR(_xlfn.XLOOKUP($E141,'[1]00.1 Focus List - Terceros'!$A:$A,'[1]00.1 Focus List - Terceros'!$R:$R,,),FALSE)</f>
        <v>21.212416000000001</v>
      </c>
      <c r="O141" s="22">
        <f ca="1">IFERROR(_xlfn.XLOOKUP($E141,'[1]00.1 Focus List - Terceros'!$A:$A,'[1]00.1 Focus List - Terceros'!$T:$T,,),FALSE)</f>
        <v>9.7531759999999998</v>
      </c>
    </row>
    <row r="142" spans="1:15" x14ac:dyDescent="0.25">
      <c r="A142" s="9" t="s">
        <v>387</v>
      </c>
      <c r="B142" s="10" t="s">
        <v>211</v>
      </c>
      <c r="C142" s="11">
        <f ca="1">IFERROR(_xlfn.XLOOKUP($E142,'[1]00.1 Focus List - Terceros'!$A:$A,'[1]00.1 Focus List - Terceros'!$C:$C,,),FALSE)</f>
        <v>5015050745</v>
      </c>
      <c r="D142" s="13" t="str">
        <f ca="1">IFERROR(_xlfn.XLOOKUP($E142,'[1]00.1 Focus List - Terceros'!$A:$A,'[1]00.1 Focus List - Terceros'!$D:$D,,),FALSE)</f>
        <v>Euro</v>
      </c>
      <c r="E142" s="13" t="str">
        <f ca="1">IFERROR(_xlfn.XLOOKUP($E142,'[1]00.1 Focus List - Terceros'!$A:$A,'[1]00.1 Focus List - Terceros'!$E:$E,,),FALSE)</f>
        <v>Fully Hedged</v>
      </c>
      <c r="F142" s="20">
        <f ca="1">IFERROR(_xlfn.XLOOKUP($E142,'[1]00.1 Focus List - Terceros'!$A:$A,'[1]00.1 Focus List - Terceros'!$F:$F,,),FALSE)</f>
        <v>0.88866599999999996</v>
      </c>
      <c r="G142" s="20">
        <f ca="1">IFERROR(_xlfn.XLOOKUP($E142,'[1]00.1 Focus List - Terceros'!$A:$A,'[1]00.1 Focus List - Terceros'!$H:$H,,),FALSE)</f>
        <v>3.5546530000000001</v>
      </c>
      <c r="H142" s="20">
        <f ca="1">IFERROR(_xlfn.XLOOKUP($E142,'[1]00.1 Focus List - Terceros'!$A:$A,'[1]00.1 Focus List - Terceros'!$J:$J,,),FALSE)</f>
        <v>16.723596000000001</v>
      </c>
      <c r="I142" s="20">
        <f ca="1">IFERROR(_xlfn.XLOOKUP($E142,'[1]00.1 Focus List - Terceros'!$A:$A,'[1]00.1 Focus List - Terceros'!$L:$L,,),FALSE)</f>
        <v>6.7874999999999996</v>
      </c>
      <c r="J142" s="20">
        <f ca="1">IFERROR(_xlfn.XLOOKUP($E142,'[1]00.1 Focus List - Terceros'!$A:$A,'[1]00.1 Focus List - Terceros'!$N:$N,,),FALSE)</f>
        <v>10.671374</v>
      </c>
      <c r="K142" s="20">
        <f ca="1">IFERROR(_xlfn.XLOOKUP($E142,'[1]00.1 Focus List - Terceros'!$A:$A,'[1]00.1 Focus List - Terceros'!$O:$O,,),FALSE)</f>
        <v>16.739481000000001</v>
      </c>
      <c r="L142" s="20">
        <f ca="1">IFERROR(_xlfn.XLOOKUP($E142,'[1]00.1 Focus List - Terceros'!$A:$A,'[1]00.1 Focus List - Terceros'!$P:$P,,),FALSE)</f>
        <v>-15.328659999999999</v>
      </c>
      <c r="M142" s="20">
        <f ca="1">IFERROR(_xlfn.XLOOKUP($E142,'[1]00.1 Focus List - Terceros'!$A:$A,'[1]00.1 Focus List - Terceros'!$V:$V,,),FALSE)</f>
        <v>6.3229059999999997</v>
      </c>
      <c r="N142" s="20">
        <f ca="1">IFERROR(_xlfn.XLOOKUP($E142,'[1]00.1 Focus List - Terceros'!$A:$A,'[1]00.1 Focus List - Terceros'!$R:$R,,),FALSE)</f>
        <v>8.7021979999999992</v>
      </c>
      <c r="O142" s="20">
        <f ca="1">IFERROR(_xlfn.XLOOKUP($E142,'[1]00.1 Focus List - Terceros'!$A:$A,'[1]00.1 Focus List - Terceros'!$T:$T,,),FALSE)</f>
        <v>11.903912999999999</v>
      </c>
    </row>
    <row r="143" spans="1:15" x14ac:dyDescent="0.25">
      <c r="A143" s="9" t="s">
        <v>387</v>
      </c>
      <c r="B143" s="10" t="s">
        <v>212</v>
      </c>
      <c r="C143" s="11">
        <f ca="1">IFERROR(_xlfn.XLOOKUP($E143,'[1]00.1 Focus List - Terceros'!$A:$A,'[1]00.1 Focus List - Terceros'!$C:$C,,),FALSE)</f>
        <v>753250022</v>
      </c>
      <c r="D143" s="13" t="str">
        <f ca="1">IFERROR(_xlfn.XLOOKUP($E143,'[1]00.1 Focus List - Terceros'!$A:$A,'[1]00.1 Focus List - Terceros'!$D:$D,,),FALSE)</f>
        <v>Euro</v>
      </c>
      <c r="E143" s="13" t="str">
        <f ca="1">IFERROR(_xlfn.XLOOKUP($E143,'[1]00.1 Focus List - Terceros'!$A:$A,'[1]00.1 Focus List - Terceros'!$E:$E,,),FALSE)</f>
        <v>Fully Hedged</v>
      </c>
      <c r="F143" s="20">
        <f ca="1">IFERROR(_xlfn.XLOOKUP($E143,'[1]00.1 Focus List - Terceros'!$A:$A,'[1]00.1 Focus List - Terceros'!$F:$F,,),FALSE)</f>
        <v>1.1216569999999999</v>
      </c>
      <c r="G143" s="20">
        <f ca="1">IFERROR(_xlfn.XLOOKUP($E143,'[1]00.1 Focus List - Terceros'!$A:$A,'[1]00.1 Focus List - Terceros'!$H:$H,,),FALSE)</f>
        <v>3.4421889999999999</v>
      </c>
      <c r="H143" s="20">
        <f ca="1">IFERROR(_xlfn.XLOOKUP($E143,'[1]00.1 Focus List - Terceros'!$A:$A,'[1]00.1 Focus List - Terceros'!$J:$J,,),FALSE)</f>
        <v>14.565004999999999</v>
      </c>
      <c r="I143" s="20">
        <f ca="1">IFERROR(_xlfn.XLOOKUP($E143,'[1]00.1 Focus List - Terceros'!$A:$A,'[1]00.1 Focus List - Terceros'!$L:$L,,),FALSE)</f>
        <v>6.1594199999999999</v>
      </c>
      <c r="J143" s="20">
        <f ca="1">IFERROR(_xlfn.XLOOKUP($E143,'[1]00.1 Focus List - Terceros'!$A:$A,'[1]00.1 Focus List - Terceros'!$N:$N,,),FALSE)</f>
        <v>8.1180810000000001</v>
      </c>
      <c r="K143" s="20">
        <f ca="1">IFERROR(_xlfn.XLOOKUP($E143,'[1]00.1 Focus List - Terceros'!$A:$A,'[1]00.1 Focus List - Terceros'!$O:$O,,),FALSE)</f>
        <v>14.212929000000001</v>
      </c>
      <c r="L143" s="20">
        <f ca="1">IFERROR(_xlfn.XLOOKUP($E143,'[1]00.1 Focus List - Terceros'!$A:$A,'[1]00.1 Focus List - Terceros'!$P:$P,,),FALSE)</f>
        <v>-14.755481</v>
      </c>
      <c r="M143" s="20">
        <f ca="1">IFERROR(_xlfn.XLOOKUP($E143,'[1]00.1 Focus List - Terceros'!$A:$A,'[1]00.1 Focus List - Terceros'!$V:$V,,),FALSE)</f>
        <v>7.7073150000000004</v>
      </c>
      <c r="N143" s="20">
        <f ca="1">IFERROR(_xlfn.XLOOKUP($E143,'[1]00.1 Focus List - Terceros'!$A:$A,'[1]00.1 Focus List - Terceros'!$R:$R,,),FALSE)</f>
        <v>0</v>
      </c>
      <c r="O143" s="20">
        <f ca="1">IFERROR(_xlfn.XLOOKUP($E143,'[1]00.1 Focus List - Terceros'!$A:$A,'[1]00.1 Focus List - Terceros'!$T:$T,,),FALSE)</f>
        <v>0</v>
      </c>
    </row>
    <row r="144" spans="1:15" x14ac:dyDescent="0.25">
      <c r="A144" s="15" t="s">
        <v>388</v>
      </c>
      <c r="B144" s="16" t="s">
        <v>213</v>
      </c>
      <c r="C144" s="33">
        <f ca="1">IFERROR(_xlfn.XLOOKUP($E144,'[1]00.1 Focus List - Terceros'!$A:$A,'[1]00.1 Focus List - Terceros'!$C:$C,,),FALSE)</f>
        <v>4950951619</v>
      </c>
      <c r="D144" s="18" t="str">
        <f ca="1">IFERROR(_xlfn.XLOOKUP($E144,'[1]00.1 Focus List - Terceros'!$A:$A,'[1]00.1 Focus List - Terceros'!$D:$D,,),FALSE)</f>
        <v>Euro</v>
      </c>
      <c r="E144" s="18" t="str">
        <f ca="1">IFERROR(_xlfn.XLOOKUP($E144,'[1]00.1 Focus List - Terceros'!$A:$A,'[1]00.1 Focus List - Terceros'!$E:$E,,),FALSE)</f>
        <v>Fully Hedged</v>
      </c>
      <c r="F144" s="19">
        <f ca="1">IFERROR(_xlfn.XLOOKUP($E144,'[1]00.1 Focus List - Terceros'!$A:$A,'[1]00.1 Focus List - Terceros'!$F:$F,,),FALSE)</f>
        <v>0.30804199999999998</v>
      </c>
      <c r="G144" s="19">
        <f ca="1">IFERROR(_xlfn.XLOOKUP($E144,'[1]00.1 Focus List - Terceros'!$A:$A,'[1]00.1 Focus List - Terceros'!$H:$H,,),FALSE)</f>
        <v>3.843572</v>
      </c>
      <c r="H144" s="19">
        <f ca="1">IFERROR(_xlfn.XLOOKUP($E144,'[1]00.1 Focus List - Terceros'!$A:$A,'[1]00.1 Focus List - Terceros'!$J:$J,,),FALSE)</f>
        <v>21.361318000000001</v>
      </c>
      <c r="I144" s="19">
        <f ca="1">IFERROR(_xlfn.XLOOKUP($E144,'[1]00.1 Focus List - Terceros'!$A:$A,'[1]00.1 Focus List - Terceros'!$L:$L,,),FALSE)</f>
        <v>6.9674969999999998</v>
      </c>
      <c r="J144" s="19">
        <f ca="1">IFERROR(_xlfn.XLOOKUP($E144,'[1]00.1 Focus List - Terceros'!$A:$A,'[1]00.1 Focus List - Terceros'!$N:$N,,),FALSE)</f>
        <v>12.042738</v>
      </c>
      <c r="K144" s="19">
        <f ca="1">IFERROR(_xlfn.XLOOKUP($E144,'[1]00.1 Focus List - Terceros'!$A:$A,'[1]00.1 Focus List - Terceros'!$O:$O,,),FALSE)</f>
        <v>18.245345</v>
      </c>
      <c r="L144" s="19">
        <f ca="1">IFERROR(_xlfn.XLOOKUP($E144,'[1]00.1 Focus List - Terceros'!$A:$A,'[1]00.1 Focus List - Terceros'!$P:$P,,),FALSE)</f>
        <v>-17.545007999999999</v>
      </c>
      <c r="M144" s="19">
        <f ca="1">IFERROR(_xlfn.XLOOKUP($E144,'[1]00.1 Focus List - Terceros'!$A:$A,'[1]00.1 Focus List - Terceros'!$V:$V,,),FALSE)</f>
        <v>22.464504000000002</v>
      </c>
      <c r="N144" s="19">
        <f ca="1">IFERROR(_xlfn.XLOOKUP($E144,'[1]00.1 Focus List - Terceros'!$A:$A,'[1]00.1 Focus List - Terceros'!$R:$R,,),FALSE)</f>
        <v>14.197882999999999</v>
      </c>
      <c r="O144" s="19">
        <f ca="1">IFERROR(_xlfn.XLOOKUP($E144,'[1]00.1 Focus List - Terceros'!$A:$A,'[1]00.1 Focus List - Terceros'!$T:$T,,),FALSE)</f>
        <v>13.355581000000001</v>
      </c>
    </row>
    <row r="145" spans="1:15" x14ac:dyDescent="0.25">
      <c r="A145" s="9" t="s">
        <v>388</v>
      </c>
      <c r="B145" s="10" t="s">
        <v>214</v>
      </c>
      <c r="C145" s="11">
        <f ca="1">IFERROR(_xlfn.XLOOKUP($E145,'[1]00.1 Focus List - Terceros'!$A:$A,'[1]00.1 Focus List - Terceros'!$C:$C,,),FALSE)</f>
        <v>4370310</v>
      </c>
      <c r="D145" s="13" t="str">
        <f ca="1">IFERROR(_xlfn.XLOOKUP($E145,'[1]00.1 Focus List - Terceros'!$A:$A,'[1]00.1 Focus List - Terceros'!$D:$D,,),FALSE)</f>
        <v>Euro</v>
      </c>
      <c r="E145" s="13" t="str">
        <f ca="1">IFERROR(_xlfn.XLOOKUP($E145,'[1]00.1 Focus List - Terceros'!$A:$A,'[1]00.1 Focus List - Terceros'!$E:$E,,),FALSE)</f>
        <v>Fully Hedged</v>
      </c>
      <c r="F145" s="20">
        <f ca="1">IFERROR(_xlfn.XLOOKUP($E145,'[1]00.1 Focus List - Terceros'!$A:$A,'[1]00.1 Focus List - Terceros'!$F:$F,,),FALSE)</f>
        <v>0.74545499999999998</v>
      </c>
      <c r="G145" s="20">
        <f ca="1">IFERROR(_xlfn.XLOOKUP($E145,'[1]00.1 Focus List - Terceros'!$A:$A,'[1]00.1 Focus List - Terceros'!$H:$H,,),FALSE)</f>
        <v>2.4309090000000002</v>
      </c>
      <c r="H145" s="20">
        <f ca="1">IFERROR(_xlfn.XLOOKUP($E145,'[1]00.1 Focus List - Terceros'!$A:$A,'[1]00.1 Focus List - Terceros'!$J:$J,,),FALSE)</f>
        <v>11.724971999999999</v>
      </c>
      <c r="I145" s="20">
        <f ca="1">IFERROR(_xlfn.XLOOKUP($E145,'[1]00.1 Focus List - Terceros'!$A:$A,'[1]00.1 Focus List - Terceros'!$L:$L,,),FALSE)</f>
        <v>3.1171489999999999</v>
      </c>
      <c r="J145" s="20">
        <f ca="1">IFERROR(_xlfn.XLOOKUP($E145,'[1]00.1 Focus List - Terceros'!$A:$A,'[1]00.1 Focus List - Terceros'!$N:$N,,),FALSE)</f>
        <v>8.7643540000000009</v>
      </c>
      <c r="K145" s="20">
        <f ca="1">IFERROR(_xlfn.XLOOKUP($E145,'[1]00.1 Focus List - Terceros'!$A:$A,'[1]00.1 Focus List - Terceros'!$O:$O,,),FALSE)</f>
        <v>15.806843000000001</v>
      </c>
      <c r="L145" s="20">
        <f ca="1">IFERROR(_xlfn.XLOOKUP($E145,'[1]00.1 Focus List - Terceros'!$A:$A,'[1]00.1 Focus List - Terceros'!$P:$P,,),FALSE)</f>
        <v>-14.266889000000001</v>
      </c>
      <c r="M145" s="20">
        <f ca="1">IFERROR(_xlfn.XLOOKUP($E145,'[1]00.1 Focus List - Terceros'!$A:$A,'[1]00.1 Focus List - Terceros'!$V:$V,,),FALSE)</f>
        <v>0</v>
      </c>
      <c r="N145" s="20">
        <f ca="1">IFERROR(_xlfn.XLOOKUP($E145,'[1]00.1 Focus List - Terceros'!$A:$A,'[1]00.1 Focus List - Terceros'!$R:$R,,),FALSE)</f>
        <v>0</v>
      </c>
      <c r="O145" s="20">
        <f ca="1">IFERROR(_xlfn.XLOOKUP($E145,'[1]00.1 Focus List - Terceros'!$A:$A,'[1]00.1 Focus List - Terceros'!$T:$T,,),FALSE)</f>
        <v>0</v>
      </c>
    </row>
    <row r="146" spans="1:15" x14ac:dyDescent="0.25">
      <c r="A146" s="15" t="s">
        <v>388</v>
      </c>
      <c r="B146" s="16" t="s">
        <v>215</v>
      </c>
      <c r="C146" s="33">
        <f ca="1">IFERROR(_xlfn.XLOOKUP($E146,'[1]00.1 Focus List - Terceros'!$A:$A,'[1]00.1 Focus List - Terceros'!$C:$C,,),FALSE)</f>
        <v>8874447456</v>
      </c>
      <c r="D146" s="18" t="str">
        <f ca="1">IFERROR(_xlfn.XLOOKUP($E146,'[1]00.1 Focus List - Terceros'!$A:$A,'[1]00.1 Focus List - Terceros'!$D:$D,,),FALSE)</f>
        <v>Euro</v>
      </c>
      <c r="E146" s="18">
        <f ca="1">IFERROR(_xlfn.XLOOKUP($E146,'[1]00.1 Focus List - Terceros'!$A:$A,'[1]00.1 Focus List - Terceros'!$E:$E,,),FALSE)</f>
        <v>0</v>
      </c>
      <c r="F146" s="19">
        <f ca="1">IFERROR(_xlfn.XLOOKUP($E146,'[1]00.1 Focus List - Terceros'!$A:$A,'[1]00.1 Focus List - Terceros'!$F:$F,,),FALSE)</f>
        <v>0.42580000000000001</v>
      </c>
      <c r="G146" s="19">
        <f ca="1">IFERROR(_xlfn.XLOOKUP($E146,'[1]00.1 Focus List - Terceros'!$A:$A,'[1]00.1 Focus List - Terceros'!$H:$H,,),FALSE)</f>
        <v>-1.5308489999999999</v>
      </c>
      <c r="H146" s="19">
        <f ca="1">IFERROR(_xlfn.XLOOKUP($E146,'[1]00.1 Focus List - Terceros'!$A:$A,'[1]00.1 Focus List - Terceros'!$J:$J,,),FALSE)</f>
        <v>8.0329119999999996</v>
      </c>
      <c r="I146" s="19">
        <f ca="1">IFERROR(_xlfn.XLOOKUP($E146,'[1]00.1 Focus List - Terceros'!$A:$A,'[1]00.1 Focus List - Terceros'!$L:$L,,),FALSE)</f>
        <v>-8.3675080000000008</v>
      </c>
      <c r="J146" s="19">
        <f ca="1">IFERROR(_xlfn.XLOOKUP($E146,'[1]00.1 Focus List - Terceros'!$A:$A,'[1]00.1 Focus List - Terceros'!$N:$N,,),FALSE)</f>
        <v>-2.4285600000000001</v>
      </c>
      <c r="K146" s="19">
        <f ca="1">IFERROR(_xlfn.XLOOKUP($E146,'[1]00.1 Focus List - Terceros'!$A:$A,'[1]00.1 Focus List - Terceros'!$O:$O,,),FALSE)</f>
        <v>18.357541999999999</v>
      </c>
      <c r="L146" s="19">
        <f ca="1">IFERROR(_xlfn.XLOOKUP($E146,'[1]00.1 Focus List - Terceros'!$A:$A,'[1]00.1 Focus List - Terceros'!$P:$P,,),FALSE)</f>
        <v>-21.031908000000001</v>
      </c>
      <c r="M146" s="19">
        <f ca="1">IFERROR(_xlfn.XLOOKUP($E146,'[1]00.1 Focus List - Terceros'!$A:$A,'[1]00.1 Focus List - Terceros'!$V:$V,,),FALSE)</f>
        <v>17.539121000000002</v>
      </c>
      <c r="N146" s="19">
        <f ca="1">IFERROR(_xlfn.XLOOKUP($E146,'[1]00.1 Focus List - Terceros'!$A:$A,'[1]00.1 Focus List - Terceros'!$R:$R,,),FALSE)</f>
        <v>0</v>
      </c>
      <c r="O146" s="19">
        <f ca="1">IFERROR(_xlfn.XLOOKUP($E146,'[1]00.1 Focus List - Terceros'!$A:$A,'[1]00.1 Focus List - Terceros'!$T:$T,,),FALSE)</f>
        <v>0</v>
      </c>
    </row>
    <row r="147" spans="1:15" x14ac:dyDescent="0.25">
      <c r="A147" s="15" t="s">
        <v>386</v>
      </c>
      <c r="B147" s="23" t="s">
        <v>216</v>
      </c>
      <c r="C147" s="23">
        <f ca="1">IFERROR(_xlfn.XLOOKUP($E147,'[1]00.1 Focus List - Terceros'!$A:$A,'[1]00.1 Focus List - Terceros'!$C:$C,,),FALSE)</f>
        <v>0</v>
      </c>
      <c r="D147" s="24" t="str">
        <f ca="1">IFERROR(_xlfn.XLOOKUP($E147,'[1]00.1 Focus List - Terceros'!$A:$A,'[1]00.1 Focus List - Terceros'!$D:$D,,),FALSE)</f>
        <v>Euro</v>
      </c>
      <c r="E147" s="25" t="str">
        <f ca="1">IFERROR(_xlfn.XLOOKUP($E147,'[1]00.1 Focus List - Terceros'!$A:$A,'[1]00.1 Focus List - Terceros'!$E:$E,,),FALSE)</f>
        <v>Fully Hedged</v>
      </c>
      <c r="F147" s="26">
        <f ca="1">IFERROR(_xlfn.XLOOKUP($E147,'[1]00.1 Focus List - Terceros'!$A:$A,'[1]00.1 Focus List - Terceros'!$F:$F,,),FALSE)</f>
        <v>0.37185499999999999</v>
      </c>
      <c r="G147" s="27">
        <f ca="1">IFERROR(_xlfn.XLOOKUP($E147,'[1]00.1 Focus List - Terceros'!$A:$A,'[1]00.1 Focus List - Terceros'!$H:$H,,),FALSE)</f>
        <v>3.5383840000000002</v>
      </c>
      <c r="H147" s="27">
        <f ca="1">IFERROR(_xlfn.XLOOKUP($E147,'[1]00.1 Focus List - Terceros'!$A:$A,'[1]00.1 Focus List - Terceros'!$J:$J,,),FALSE)</f>
        <v>22.398546</v>
      </c>
      <c r="I147" s="27">
        <f ca="1">IFERROR(_xlfn.XLOOKUP($E147,'[1]00.1 Focus List - Terceros'!$A:$A,'[1]00.1 Focus List - Terceros'!$L:$L,,),FALSE)</f>
        <v>5.4237169999999999</v>
      </c>
      <c r="J147" s="27">
        <f ca="1">IFERROR(_xlfn.XLOOKUP($E147,'[1]00.1 Focus List - Terceros'!$A:$A,'[1]00.1 Focus List - Terceros'!$N:$N,,),FALSE)</f>
        <v>10.933261</v>
      </c>
      <c r="K147" s="27">
        <f ca="1">IFERROR(_xlfn.XLOOKUP($E147,'[1]00.1 Focus List - Terceros'!$A:$A,'[1]00.1 Focus List - Terceros'!$O:$O,,),FALSE)</f>
        <v>19.680202000000001</v>
      </c>
      <c r="L147" s="27">
        <f ca="1">IFERROR(_xlfn.XLOOKUP($E147,'[1]00.1 Focus List - Terceros'!$A:$A,'[1]00.1 Focus List - Terceros'!$P:$P,,),FALSE)</f>
        <v>-18.755898999999999</v>
      </c>
      <c r="M147" s="27">
        <f ca="1">IFERROR(_xlfn.XLOOKUP($E147,'[1]00.1 Focus List - Terceros'!$A:$A,'[1]00.1 Focus List - Terceros'!$V:$V,,),FALSE)</f>
        <v>22.474682999999999</v>
      </c>
      <c r="N147" s="27">
        <f ca="1">IFERROR(_xlfn.XLOOKUP($E147,'[1]00.1 Focus List - Terceros'!$A:$A,'[1]00.1 Focus List - Terceros'!$R:$R,,),FALSE)</f>
        <v>15.407755</v>
      </c>
      <c r="O147" s="27">
        <f ca="1">IFERROR(_xlfn.XLOOKUP($E147,'[1]00.1 Focus List - Terceros'!$A:$A,'[1]00.1 Focus List - Terceros'!$T:$T,,),FALSE)</f>
        <v>13.432804000000001</v>
      </c>
    </row>
    <row r="148" spans="1:15" x14ac:dyDescent="0.25">
      <c r="A148" s="9" t="s">
        <v>389</v>
      </c>
      <c r="B148" s="3" t="s">
        <v>217</v>
      </c>
      <c r="C148" s="21">
        <f ca="1">IFERROR(_xlfn.XLOOKUP($E148,'[1]00.1 Focus List - Terceros'!$A:$A,'[1]00.1 Focus List - Terceros'!$C:$C,,),FALSE)</f>
        <v>721278614</v>
      </c>
      <c r="D148" s="2" t="str">
        <f ca="1">IFERROR(_xlfn.XLOOKUP($E148,'[1]00.1 Focus List - Terceros'!$A:$A,'[1]00.1 Focus List - Terceros'!$D:$D,,),FALSE)</f>
        <v>Euro</v>
      </c>
      <c r="E148" s="2" t="str">
        <f ca="1">IFERROR(_xlfn.XLOOKUP($E148,'[1]00.1 Focus List - Terceros'!$A:$A,'[1]00.1 Focus List - Terceros'!$E:$E,,),FALSE)</f>
        <v>Fully Hedged</v>
      </c>
      <c r="F148" s="22">
        <f ca="1">IFERROR(_xlfn.XLOOKUP($E148,'[1]00.1 Focus List - Terceros'!$A:$A,'[1]00.1 Focus List - Terceros'!$F:$F,,),FALSE)</f>
        <v>2.5301260000000001</v>
      </c>
      <c r="G148" s="22">
        <f ca="1">IFERROR(_xlfn.XLOOKUP($E148,'[1]00.1 Focus List - Terceros'!$A:$A,'[1]00.1 Focus List - Terceros'!$H:$H,,),FALSE)</f>
        <v>5.5575900000000003</v>
      </c>
      <c r="H148" s="22">
        <f ca="1">IFERROR(_xlfn.XLOOKUP($E148,'[1]00.1 Focus List - Terceros'!$A:$A,'[1]00.1 Focus List - Terceros'!$J:$J,,),FALSE)</f>
        <v>29.510221999999999</v>
      </c>
      <c r="I148" s="22">
        <f ca="1">IFERROR(_xlfn.XLOOKUP($E148,'[1]00.1 Focus List - Terceros'!$A:$A,'[1]00.1 Focus List - Terceros'!$L:$L,,),FALSE)</f>
        <v>-1.0173859999999999</v>
      </c>
      <c r="J148" s="22">
        <f ca="1">IFERROR(_xlfn.XLOOKUP($E148,'[1]00.1 Focus List - Terceros'!$A:$A,'[1]00.1 Focus List - Terceros'!$N:$N,,),FALSE)</f>
        <v>5.7221460000000004</v>
      </c>
      <c r="K148" s="22">
        <f ca="1">IFERROR(_xlfn.XLOOKUP($E148,'[1]00.1 Focus List - Terceros'!$A:$A,'[1]00.1 Focus List - Terceros'!$O:$O,,),FALSE)</f>
        <v>27.677938999999999</v>
      </c>
      <c r="L148" s="22">
        <f ca="1">IFERROR(_xlfn.XLOOKUP($E148,'[1]00.1 Focus List - Terceros'!$A:$A,'[1]00.1 Focus List - Terceros'!$P:$P,,),FALSE)</f>
        <v>-30.591631</v>
      </c>
      <c r="M148" s="22">
        <f ca="1">IFERROR(_xlfn.XLOOKUP($E148,'[1]00.1 Focus List - Terceros'!$A:$A,'[1]00.1 Focus List - Terceros'!$V:$V,,),FALSE)</f>
        <v>7.4938710000000004</v>
      </c>
      <c r="N148" s="22">
        <f ca="1">IFERROR(_xlfn.XLOOKUP($E148,'[1]00.1 Focus List - Terceros'!$A:$A,'[1]00.1 Focus List - Terceros'!$R:$R,,),FALSE)</f>
        <v>8.1404119999999995</v>
      </c>
      <c r="O148" s="22">
        <f ca="1">IFERROR(_xlfn.XLOOKUP($E148,'[1]00.1 Focus List - Terceros'!$A:$A,'[1]00.1 Focus List - Terceros'!$T:$T,,),FALSE)</f>
        <v>13.927174000000001</v>
      </c>
    </row>
    <row r="149" spans="1:15" x14ac:dyDescent="0.25">
      <c r="A149" s="15" t="s">
        <v>390</v>
      </c>
      <c r="B149" s="10" t="s">
        <v>218</v>
      </c>
      <c r="C149" s="11">
        <f ca="1">IFERROR(_xlfn.XLOOKUP($E149,'[1]00.1 Focus List - Terceros'!$A:$A,'[1]00.1 Focus List - Terceros'!$C:$C,,),FALSE)</f>
        <v>560347951</v>
      </c>
      <c r="D149" s="13" t="str">
        <f ca="1">IFERROR(_xlfn.XLOOKUP($E149,'[1]00.1 Focus List - Terceros'!$A:$A,'[1]00.1 Focus List - Terceros'!$D:$D,,),FALSE)</f>
        <v>Euro</v>
      </c>
      <c r="E149" s="13" t="str">
        <f ca="1">IFERROR(_xlfn.XLOOKUP($E149,'[1]00.1 Focus List - Terceros'!$A:$A,'[1]00.1 Focus List - Terceros'!$E:$E,,),FALSE)</f>
        <v>Fully Hedged</v>
      </c>
      <c r="F149" s="20">
        <f ca="1">IFERROR(_xlfn.XLOOKUP($E149,'[1]00.1 Focus List - Terceros'!$A:$A,'[1]00.1 Focus List - Terceros'!$F:$F,,),FALSE)</f>
        <v>1.470588</v>
      </c>
      <c r="G149" s="20">
        <f ca="1">IFERROR(_xlfn.XLOOKUP($E149,'[1]00.1 Focus List - Terceros'!$A:$A,'[1]00.1 Focus List - Terceros'!$H:$H,,),FALSE)</f>
        <v>1.7699119999999999</v>
      </c>
      <c r="H149" s="20">
        <f ca="1">IFERROR(_xlfn.XLOOKUP($E149,'[1]00.1 Focus List - Terceros'!$A:$A,'[1]00.1 Focus List - Terceros'!$J:$J,,),FALSE)</f>
        <v>16.161615999999999</v>
      </c>
      <c r="I149" s="20">
        <f ca="1">IFERROR(_xlfn.XLOOKUP($E149,'[1]00.1 Focus List - Terceros'!$A:$A,'[1]00.1 Focus List - Terceros'!$L:$L,,),FALSE)</f>
        <v>-4.5379079999999998</v>
      </c>
      <c r="J149" s="20">
        <f ca="1">IFERROR(_xlfn.XLOOKUP($E149,'[1]00.1 Focus List - Terceros'!$A:$A,'[1]00.1 Focus List - Terceros'!$N:$N,,),FALSE)</f>
        <v>0.17421600000000001</v>
      </c>
      <c r="K149" s="20">
        <f ca="1">IFERROR(_xlfn.XLOOKUP($E149,'[1]00.1 Focus List - Terceros'!$A:$A,'[1]00.1 Focus List - Terceros'!$O:$O,,),FALSE)</f>
        <v>21.796961</v>
      </c>
      <c r="L149" s="20">
        <f ca="1">IFERROR(_xlfn.XLOOKUP($E149,'[1]00.1 Focus List - Terceros'!$A:$A,'[1]00.1 Focus List - Terceros'!$P:$P,,),FALSE)</f>
        <v>-28.282330000000002</v>
      </c>
      <c r="M149" s="20">
        <f ca="1">IFERROR(_xlfn.XLOOKUP($E149,'[1]00.1 Focus List - Terceros'!$A:$A,'[1]00.1 Focus List - Terceros'!$V:$V,,),FALSE)</f>
        <v>6.0446</v>
      </c>
      <c r="N149" s="20">
        <f ca="1">IFERROR(_xlfn.XLOOKUP($E149,'[1]00.1 Focus List - Terceros'!$A:$A,'[1]00.1 Focus List - Terceros'!$R:$R,,),FALSE)</f>
        <v>3.2751709999999998</v>
      </c>
      <c r="O149" s="20">
        <f ca="1">IFERROR(_xlfn.XLOOKUP($E149,'[1]00.1 Focus List - Terceros'!$A:$A,'[1]00.1 Focus List - Terceros'!$T:$T,,),FALSE)</f>
        <v>4.7474259999999999</v>
      </c>
    </row>
    <row r="150" spans="1:15" x14ac:dyDescent="0.25">
      <c r="A150" s="9" t="s">
        <v>391</v>
      </c>
      <c r="B150" s="3" t="s">
        <v>219</v>
      </c>
      <c r="C150" s="21">
        <f ca="1">IFERROR(_xlfn.XLOOKUP($E150,'[1]00.1 Focus List - Terceros'!$A:$A,'[1]00.1 Focus List - Terceros'!$C:$C,,),FALSE)</f>
        <v>2896480088</v>
      </c>
      <c r="D150" s="4" t="str">
        <f ca="1">IFERROR(_xlfn.XLOOKUP($E150,'[1]00.1 Focus List - Terceros'!$A:$A,'[1]00.1 Focus List - Terceros'!$D:$D,,),FALSE)</f>
        <v>Euro</v>
      </c>
      <c r="E150" s="4" t="str">
        <f ca="1">IFERROR(_xlfn.XLOOKUP($E150,'[1]00.1 Focus List - Terceros'!$A:$A,'[1]00.1 Focus List - Terceros'!$E:$E,,),FALSE)</f>
        <v>Fully Hedged</v>
      </c>
      <c r="F150" s="22">
        <f ca="1">IFERROR(_xlfn.XLOOKUP($E150,'[1]00.1 Focus List - Terceros'!$A:$A,'[1]00.1 Focus List - Terceros'!$F:$F,,),FALSE)</f>
        <v>2.2209569999999998</v>
      </c>
      <c r="G150" s="22">
        <f ca="1">IFERROR(_xlfn.XLOOKUP($E150,'[1]00.1 Focus List - Terceros'!$A:$A,'[1]00.1 Focus List - Terceros'!$H:$H,,),FALSE)</f>
        <v>4.3604649999999996</v>
      </c>
      <c r="H150" s="22">
        <f ca="1">IFERROR(_xlfn.XLOOKUP($E150,'[1]00.1 Focus List - Terceros'!$A:$A,'[1]00.1 Focus List - Terceros'!$J:$J,,),FALSE)</f>
        <v>22.191967000000002</v>
      </c>
      <c r="I150" s="22">
        <f ca="1">IFERROR(_xlfn.XLOOKUP($E150,'[1]00.1 Focus List - Terceros'!$A:$A,'[1]00.1 Focus List - Terceros'!$L:$L,,),FALSE)</f>
        <v>-0.93818999999999997</v>
      </c>
      <c r="J150" s="22">
        <f ca="1">IFERROR(_xlfn.XLOOKUP($E150,'[1]00.1 Focus List - Terceros'!$A:$A,'[1]00.1 Focus List - Terceros'!$N:$N,,),FALSE)</f>
        <v>4.8481310000000004</v>
      </c>
      <c r="K150" s="22">
        <f ca="1">IFERROR(_xlfn.XLOOKUP($E150,'[1]00.1 Focus List - Terceros'!$A:$A,'[1]00.1 Focus List - Terceros'!$O:$O,,),FALSE)</f>
        <v>21.656565000000001</v>
      </c>
      <c r="L150" s="22">
        <f ca="1">IFERROR(_xlfn.XLOOKUP($E150,'[1]00.1 Focus List - Terceros'!$A:$A,'[1]00.1 Focus List - Terceros'!$P:$P,,),FALSE)</f>
        <v>-26.355803000000002</v>
      </c>
      <c r="M150" s="22">
        <f ca="1">IFERROR(_xlfn.XLOOKUP($E150,'[1]00.1 Focus List - Terceros'!$A:$A,'[1]00.1 Focus List - Terceros'!$V:$V,,),FALSE)</f>
        <v>4.3778839999999999</v>
      </c>
      <c r="N150" s="22">
        <f ca="1">IFERROR(_xlfn.XLOOKUP($E150,'[1]00.1 Focus List - Terceros'!$A:$A,'[1]00.1 Focus List - Terceros'!$R:$R,,),FALSE)</f>
        <v>6.1659220000000001</v>
      </c>
      <c r="O150" s="22">
        <f ca="1">IFERROR(_xlfn.XLOOKUP($E150,'[1]00.1 Focus List - Terceros'!$A:$A,'[1]00.1 Focus List - Terceros'!$T:$T,,),FALSE)</f>
        <v>6.8977740000000001</v>
      </c>
    </row>
    <row r="151" spans="1:15" x14ac:dyDescent="0.25">
      <c r="A151" s="9" t="s">
        <v>391</v>
      </c>
      <c r="B151" s="23" t="s">
        <v>220</v>
      </c>
      <c r="C151" s="23">
        <f ca="1">IFERROR(_xlfn.XLOOKUP($E151,'[1]00.1 Focus List - Terceros'!$A:$A,'[1]00.1 Focus List - Terceros'!$C:$C,,),FALSE)</f>
        <v>0</v>
      </c>
      <c r="D151" s="24" t="str">
        <f ca="1">IFERROR(_xlfn.XLOOKUP($E151,'[1]00.1 Focus List - Terceros'!$A:$A,'[1]00.1 Focus List - Terceros'!$D:$D,,),FALSE)</f>
        <v>Euro</v>
      </c>
      <c r="E151" s="25">
        <f ca="1">IFERROR(_xlfn.XLOOKUP($E151,'[1]00.1 Focus List - Terceros'!$A:$A,'[1]00.1 Focus List - Terceros'!$E:$E,,),FALSE)</f>
        <v>0</v>
      </c>
      <c r="F151" s="26">
        <f ca="1">IFERROR(_xlfn.XLOOKUP($E151,'[1]00.1 Focus List - Terceros'!$A:$A,'[1]00.1 Focus List - Terceros'!$F:$F,,),FALSE)</f>
        <v>1.812011</v>
      </c>
      <c r="G151" s="27">
        <f ca="1">IFERROR(_xlfn.XLOOKUP($E151,'[1]00.1 Focus List - Terceros'!$A:$A,'[1]00.1 Focus List - Terceros'!$H:$H,,),FALSE)</f>
        <v>0.85082800000000003</v>
      </c>
      <c r="H151" s="27">
        <f ca="1">IFERROR(_xlfn.XLOOKUP($E151,'[1]00.1 Focus List - Terceros'!$A:$A,'[1]00.1 Focus List - Terceros'!$J:$J,,),FALSE)</f>
        <v>14.113897</v>
      </c>
      <c r="I151" s="27">
        <f ca="1">IFERROR(_xlfn.XLOOKUP($E151,'[1]00.1 Focus List - Terceros'!$A:$A,'[1]00.1 Focus List - Terceros'!$L:$L,,),FALSE)</f>
        <v>-11.964126</v>
      </c>
      <c r="J151" s="27">
        <f ca="1">IFERROR(_xlfn.XLOOKUP($E151,'[1]00.1 Focus List - Terceros'!$A:$A,'[1]00.1 Focus List - Terceros'!$N:$N,,),FALSE)</f>
        <v>1.73604</v>
      </c>
      <c r="K151" s="27">
        <f ca="1">IFERROR(_xlfn.XLOOKUP($E151,'[1]00.1 Focus List - Terceros'!$A:$A,'[1]00.1 Focus List - Terceros'!$O:$O,,),FALSE)</f>
        <v>26.622951</v>
      </c>
      <c r="L151" s="27">
        <f ca="1">IFERROR(_xlfn.XLOOKUP($E151,'[1]00.1 Focus List - Terceros'!$A:$A,'[1]00.1 Focus List - Terceros'!$P:$P,,),FALSE)</f>
        <v>-30.981332999999999</v>
      </c>
      <c r="M151" s="27">
        <f ca="1">IFERROR(_xlfn.XLOOKUP($E151,'[1]00.1 Focus List - Terceros'!$A:$A,'[1]00.1 Focus List - Terceros'!$V:$V,,),FALSE)</f>
        <v>18.532620999999999</v>
      </c>
      <c r="N151" s="27">
        <f ca="1">IFERROR(_xlfn.XLOOKUP($E151,'[1]00.1 Focus List - Terceros'!$A:$A,'[1]00.1 Focus List - Terceros'!$R:$R,,),FALSE)</f>
        <v>3.818648</v>
      </c>
      <c r="O151" s="27">
        <f ca="1">IFERROR(_xlfn.XLOOKUP($E151,'[1]00.1 Focus List - Terceros'!$A:$A,'[1]00.1 Focus List - Terceros'!$T:$T,,),FALSE)</f>
        <v>9.539263</v>
      </c>
    </row>
    <row r="152" spans="1:15" x14ac:dyDescent="0.25">
      <c r="A152" s="9" t="s">
        <v>392</v>
      </c>
      <c r="B152" s="41" t="s">
        <v>221</v>
      </c>
      <c r="C152" s="30">
        <f ca="1">IFERROR(_xlfn.XLOOKUP($E152,'[1]00.1 Focus List - Terceros'!$A:$A,'[1]00.1 Focus List - Terceros'!$C:$C,,),FALSE)</f>
        <v>425711862</v>
      </c>
      <c r="D152" s="31" t="str">
        <f ca="1">IFERROR(_xlfn.XLOOKUP($E152,'[1]00.1 Focus List - Terceros'!$A:$A,'[1]00.1 Focus List - Terceros'!$D:$D,,),FALSE)</f>
        <v>Euro</v>
      </c>
      <c r="E152" s="31">
        <f ca="1">IFERROR(_xlfn.XLOOKUP($E152,'[1]00.1 Focus List - Terceros'!$A:$A,'[1]00.1 Focus List - Terceros'!$E:$E,,),FALSE)</f>
        <v>0</v>
      </c>
      <c r="F152" s="32">
        <f ca="1">IFERROR(_xlfn.XLOOKUP($E152,'[1]00.1 Focus List - Terceros'!$A:$A,'[1]00.1 Focus List - Terceros'!$F:$F,,),FALSE)</f>
        <v>0.42037600000000003</v>
      </c>
      <c r="G152" s="32">
        <f ca="1">IFERROR(_xlfn.XLOOKUP($E152,'[1]00.1 Focus List - Terceros'!$A:$A,'[1]00.1 Focus List - Terceros'!$H:$H,,),FALSE)</f>
        <v>-1.3202659999999999</v>
      </c>
      <c r="H152" s="32">
        <f ca="1">IFERROR(_xlfn.XLOOKUP($E152,'[1]00.1 Focus List - Terceros'!$A:$A,'[1]00.1 Focus List - Terceros'!$J:$J,,),FALSE)</f>
        <v>9.786429</v>
      </c>
      <c r="I152" s="32">
        <f ca="1">IFERROR(_xlfn.XLOOKUP($E152,'[1]00.1 Focus List - Terceros'!$A:$A,'[1]00.1 Focus List - Terceros'!$L:$L,,),FALSE)</f>
        <v>-6.729444</v>
      </c>
      <c r="J152" s="32">
        <f ca="1">IFERROR(_xlfn.XLOOKUP($E152,'[1]00.1 Focus List - Terceros'!$A:$A,'[1]00.1 Focus List - Terceros'!$N:$N,,),FALSE)</f>
        <v>-0.139344</v>
      </c>
      <c r="K152" s="32">
        <f ca="1">IFERROR(_xlfn.XLOOKUP($E152,'[1]00.1 Focus List - Terceros'!$A:$A,'[1]00.1 Focus List - Terceros'!$O:$O,,),FALSE)</f>
        <v>16.074587999999999</v>
      </c>
      <c r="L152" s="32">
        <f ca="1">IFERROR(_xlfn.XLOOKUP($E152,'[1]00.1 Focus List - Terceros'!$A:$A,'[1]00.1 Focus List - Terceros'!$P:$P,,),FALSE)</f>
        <v>-19.849209999999999</v>
      </c>
      <c r="M152" s="32">
        <f ca="1">IFERROR(_xlfn.XLOOKUP($E152,'[1]00.1 Focus List - Terceros'!$A:$A,'[1]00.1 Focus List - Terceros'!$V:$V,,),FALSE)</f>
        <v>19.845844</v>
      </c>
      <c r="N152" s="32">
        <f ca="1">IFERROR(_xlfn.XLOOKUP($E152,'[1]00.1 Focus List - Terceros'!$A:$A,'[1]00.1 Focus List - Terceros'!$R:$R,,),FALSE)</f>
        <v>9.1624990000000004</v>
      </c>
      <c r="O152" s="32">
        <f ca="1">IFERROR(_xlfn.XLOOKUP($E152,'[1]00.1 Focus List - Terceros'!$A:$A,'[1]00.1 Focus List - Terceros'!$T:$T,,),FALSE)</f>
        <v>0</v>
      </c>
    </row>
    <row r="153" spans="1:15" x14ac:dyDescent="0.25">
      <c r="A153" s="15" t="s">
        <v>394</v>
      </c>
      <c r="B153" s="35" t="s">
        <v>222</v>
      </c>
      <c r="C153" s="33">
        <f ca="1">IFERROR(_xlfn.XLOOKUP($E153,'[1]00.1 Focus List - Terceros'!$A:$A,'[1]00.1 Focus List - Terceros'!$C:$C,,),FALSE)</f>
        <v>9142709039</v>
      </c>
      <c r="D153" s="18" t="str">
        <f ca="1">IFERROR(_xlfn.XLOOKUP($E153,'[1]00.1 Focus List - Terceros'!$A:$A,'[1]00.1 Focus List - Terceros'!$D:$D,,),FALSE)</f>
        <v>Euro</v>
      </c>
      <c r="E153" s="18">
        <f ca="1">IFERROR(_xlfn.XLOOKUP($E153,'[1]00.1 Focus List - Terceros'!$A:$A,'[1]00.1 Focus List - Terceros'!$E:$E,,),FALSE)</f>
        <v>0</v>
      </c>
      <c r="F153" s="19">
        <f ca="1">IFERROR(_xlfn.XLOOKUP($E153,'[1]00.1 Focus List - Terceros'!$A:$A,'[1]00.1 Focus List - Terceros'!$F:$F,,),FALSE)</f>
        <v>0.90715000000000001</v>
      </c>
      <c r="G153" s="19">
        <f ca="1">IFERROR(_xlfn.XLOOKUP($E153,'[1]00.1 Focus List - Terceros'!$A:$A,'[1]00.1 Focus List - Terceros'!$H:$H,,),FALSE)</f>
        <v>0.66748600000000002</v>
      </c>
      <c r="H153" s="19">
        <f ca="1">IFERROR(_xlfn.XLOOKUP($E153,'[1]00.1 Focus List - Terceros'!$A:$A,'[1]00.1 Focus List - Terceros'!$J:$J,,),FALSE)</f>
        <v>14.366132</v>
      </c>
      <c r="I153" s="19">
        <f ca="1">IFERROR(_xlfn.XLOOKUP($E153,'[1]00.1 Focus List - Terceros'!$A:$A,'[1]00.1 Focus List - Terceros'!$L:$L,,),FALSE)</f>
        <v>-5.6387229999999997</v>
      </c>
      <c r="J153" s="19">
        <f ca="1">IFERROR(_xlfn.XLOOKUP($E153,'[1]00.1 Focus List - Terceros'!$A:$A,'[1]00.1 Focus List - Terceros'!$N:$N,,),FALSE)</f>
        <v>-1.5813919999999999</v>
      </c>
      <c r="K153" s="19">
        <f ca="1">IFERROR(_xlfn.XLOOKUP($E153,'[1]00.1 Focus List - Terceros'!$A:$A,'[1]00.1 Focus List - Terceros'!$O:$O,,),FALSE)</f>
        <v>18.266680999999998</v>
      </c>
      <c r="L153" s="19">
        <f ca="1">IFERROR(_xlfn.XLOOKUP($E153,'[1]00.1 Focus List - Terceros'!$A:$A,'[1]00.1 Focus List - Terceros'!$P:$P,,),FALSE)</f>
        <v>-20.639049</v>
      </c>
      <c r="M153" s="19">
        <f ca="1">IFERROR(_xlfn.XLOOKUP($E153,'[1]00.1 Focus List - Terceros'!$A:$A,'[1]00.1 Focus List - Terceros'!$V:$V,,),FALSE)</f>
        <v>22.678470000000001</v>
      </c>
      <c r="N153" s="19">
        <f ca="1">IFERROR(_xlfn.XLOOKUP($E153,'[1]00.1 Focus List - Terceros'!$A:$A,'[1]00.1 Focus List - Terceros'!$R:$R,,),FALSE)</f>
        <v>11.735313</v>
      </c>
      <c r="O153" s="19">
        <f ca="1">IFERROR(_xlfn.XLOOKUP($E153,'[1]00.1 Focus List - Terceros'!$A:$A,'[1]00.1 Focus List - Terceros'!$T:$T,,),FALSE)</f>
        <v>13.398493999999999</v>
      </c>
    </row>
    <row r="154" spans="1:15" x14ac:dyDescent="0.25">
      <c r="A154" s="9" t="s">
        <v>395</v>
      </c>
      <c r="B154" s="41" t="s">
        <v>223</v>
      </c>
      <c r="C154" s="30">
        <f ca="1">IFERROR(_xlfn.XLOOKUP($E154,'[1]00.1 Focus List - Terceros'!$A:$A,'[1]00.1 Focus List - Terceros'!$C:$C,,),FALSE)</f>
        <v>15189474550</v>
      </c>
      <c r="D154" s="31" t="str">
        <f ca="1">IFERROR(_xlfn.XLOOKUP($E154,'[1]00.1 Focus List - Terceros'!$A:$A,'[1]00.1 Focus List - Terceros'!$D:$D,,),FALSE)</f>
        <v>Euro</v>
      </c>
      <c r="E154" s="31">
        <f ca="1">IFERROR(_xlfn.XLOOKUP($E154,'[1]00.1 Focus List - Terceros'!$A:$A,'[1]00.1 Focus List - Terceros'!$E:$E,,),FALSE)</f>
        <v>0</v>
      </c>
      <c r="F154" s="32">
        <f ca="1">IFERROR(_xlfn.XLOOKUP($E154,'[1]00.1 Focus List - Terceros'!$A:$A,'[1]00.1 Focus List - Terceros'!$F:$F,,),FALSE)</f>
        <v>0.13111900000000001</v>
      </c>
      <c r="G154" s="32">
        <f ca="1">IFERROR(_xlfn.XLOOKUP($E154,'[1]00.1 Focus List - Terceros'!$A:$A,'[1]00.1 Focus List - Terceros'!$H:$H,,),FALSE)</f>
        <v>-0.130776</v>
      </c>
      <c r="H154" s="32">
        <f ca="1">IFERROR(_xlfn.XLOOKUP($E154,'[1]00.1 Focus List - Terceros'!$A:$A,'[1]00.1 Focus List - Terceros'!$J:$J,,),FALSE)</f>
        <v>17.607803000000001</v>
      </c>
      <c r="I154" s="32">
        <f ca="1">IFERROR(_xlfn.XLOOKUP($E154,'[1]00.1 Focus List - Terceros'!$A:$A,'[1]00.1 Focus List - Terceros'!$L:$L,,),FALSE)</f>
        <v>-1.6738200000000001</v>
      </c>
      <c r="J154" s="32">
        <f ca="1">IFERROR(_xlfn.XLOOKUP($E154,'[1]00.1 Focus List - Terceros'!$A:$A,'[1]00.1 Focus List - Terceros'!$N:$N,,),FALSE)</f>
        <v>4.278562</v>
      </c>
      <c r="K154" s="32">
        <f ca="1">IFERROR(_xlfn.XLOOKUP($E154,'[1]00.1 Focus List - Terceros'!$A:$A,'[1]00.1 Focus List - Terceros'!$O:$O,,),FALSE)</f>
        <v>19.613249</v>
      </c>
      <c r="L154" s="32">
        <f ca="1">IFERROR(_xlfn.XLOOKUP($E154,'[1]00.1 Focus List - Terceros'!$A:$A,'[1]00.1 Focus List - Terceros'!$P:$P,,),FALSE)</f>
        <v>-21.829267999999999</v>
      </c>
      <c r="M154" s="32">
        <f ca="1">IFERROR(_xlfn.XLOOKUP($E154,'[1]00.1 Focus List - Terceros'!$A:$A,'[1]00.1 Focus List - Terceros'!$V:$V,,),FALSE)</f>
        <v>22.825516</v>
      </c>
      <c r="N154" s="32">
        <f ca="1">IFERROR(_xlfn.XLOOKUP($E154,'[1]00.1 Focus List - Terceros'!$A:$A,'[1]00.1 Focus List - Terceros'!$R:$R,,),FALSE)</f>
        <v>10.671573</v>
      </c>
      <c r="O154" s="32">
        <f ca="1">IFERROR(_xlfn.XLOOKUP($E154,'[1]00.1 Focus List - Terceros'!$A:$A,'[1]00.1 Focus List - Terceros'!$T:$T,,),FALSE)</f>
        <v>10.384846</v>
      </c>
    </row>
    <row r="155" spans="1:15" x14ac:dyDescent="0.25">
      <c r="A155" s="15" t="s">
        <v>224</v>
      </c>
      <c r="B155" s="28" t="s">
        <v>225</v>
      </c>
      <c r="C155" s="21">
        <f ca="1">IFERROR(_xlfn.XLOOKUP($E155,'[1]00.1 Focus List - Terceros'!$A:$A,'[1]00.1 Focus List - Terceros'!$C:$C,,),FALSE)</f>
        <v>485520697</v>
      </c>
      <c r="D155" s="2" t="str">
        <f ca="1">IFERROR(_xlfn.XLOOKUP($E155,'[1]00.1 Focus List - Terceros'!$A:$A,'[1]00.1 Focus List - Terceros'!$D:$D,,),FALSE)</f>
        <v>Euro</v>
      </c>
      <c r="E155" s="2">
        <f ca="1">IFERROR(_xlfn.XLOOKUP($E155,'[1]00.1 Focus List - Terceros'!$A:$A,'[1]00.1 Focus List - Terceros'!$E:$E,,),FALSE)</f>
        <v>0</v>
      </c>
      <c r="F155" s="22">
        <f ca="1">IFERROR(_xlfn.XLOOKUP($E155,'[1]00.1 Focus List - Terceros'!$A:$A,'[1]00.1 Focus List - Terceros'!$F:$F,,),FALSE)</f>
        <v>0.80316500000000002</v>
      </c>
      <c r="G155" s="22">
        <f ca="1">IFERROR(_xlfn.XLOOKUP($E155,'[1]00.1 Focus List - Terceros'!$A:$A,'[1]00.1 Focus List - Terceros'!$H:$H,,),FALSE)</f>
        <v>3.2232999999999998E-2</v>
      </c>
      <c r="H155" s="22">
        <f ca="1">IFERROR(_xlfn.XLOOKUP($E155,'[1]00.1 Focus List - Terceros'!$A:$A,'[1]00.1 Focus List - Terceros'!$J:$J,,),FALSE)</f>
        <v>8.8167790000000004</v>
      </c>
      <c r="I155" s="22">
        <f ca="1">IFERROR(_xlfn.XLOOKUP($E155,'[1]00.1 Focus List - Terceros'!$A:$A,'[1]00.1 Focus List - Terceros'!$L:$L,,),FALSE)</f>
        <v>-5.5625000000000001E-2</v>
      </c>
      <c r="J155" s="22">
        <f ca="1">IFERROR(_xlfn.XLOOKUP($E155,'[1]00.1 Focus List - Terceros'!$A:$A,'[1]00.1 Focus List - Terceros'!$N:$N,,),FALSE)</f>
        <v>7.6704720000000002</v>
      </c>
      <c r="K155" s="22">
        <f ca="1">IFERROR(_xlfn.XLOOKUP($E155,'[1]00.1 Focus List - Terceros'!$A:$A,'[1]00.1 Focus List - Terceros'!$O:$O,,),FALSE)</f>
        <v>14.469359000000001</v>
      </c>
      <c r="L155" s="22">
        <f ca="1">IFERROR(_xlfn.XLOOKUP($E155,'[1]00.1 Focus List - Terceros'!$A:$A,'[1]00.1 Focus List - Terceros'!$P:$P,,),FALSE)</f>
        <v>-17.074303</v>
      </c>
      <c r="M155" s="22">
        <f ca="1">IFERROR(_xlfn.XLOOKUP($E155,'[1]00.1 Focus List - Terceros'!$A:$A,'[1]00.1 Focus List - Terceros'!$V:$V,,),FALSE)</f>
        <v>12.930649000000001</v>
      </c>
      <c r="N155" s="22">
        <f ca="1">IFERROR(_xlfn.XLOOKUP($E155,'[1]00.1 Focus List - Terceros'!$A:$A,'[1]00.1 Focus List - Terceros'!$R:$R,,),FALSE)</f>
        <v>6.5174560000000001</v>
      </c>
      <c r="O155" s="22">
        <f ca="1">IFERROR(_xlfn.XLOOKUP($E155,'[1]00.1 Focus List - Terceros'!$A:$A,'[1]00.1 Focus List - Terceros'!$T:$T,,),FALSE)</f>
        <v>9.6528910000000003</v>
      </c>
    </row>
    <row r="156" spans="1:15" x14ac:dyDescent="0.25">
      <c r="A156" s="9" t="s">
        <v>224</v>
      </c>
      <c r="B156" s="42" t="s">
        <v>226</v>
      </c>
      <c r="C156" s="11">
        <f ca="1">IFERROR(_xlfn.XLOOKUP($E156,'[1]00.1 Focus List - Terceros'!$A:$A,'[1]00.1 Focus List - Terceros'!$C:$C,,),FALSE)</f>
        <v>835099746</v>
      </c>
      <c r="D156" s="13" t="str">
        <f ca="1">IFERROR(_xlfn.XLOOKUP($E156,'[1]00.1 Focus List - Terceros'!$A:$A,'[1]00.1 Focus List - Terceros'!$D:$D,,),FALSE)</f>
        <v>Euro</v>
      </c>
      <c r="E156" s="13">
        <f ca="1">IFERROR(_xlfn.XLOOKUP($E156,'[1]00.1 Focus List - Terceros'!$A:$A,'[1]00.1 Focus List - Terceros'!$E:$E,,),FALSE)</f>
        <v>0</v>
      </c>
      <c r="F156" s="20">
        <f ca="1">IFERROR(_xlfn.XLOOKUP($E156,'[1]00.1 Focus List - Terceros'!$A:$A,'[1]00.1 Focus List - Terceros'!$F:$F,,),FALSE)</f>
        <v>0.49603199999999997</v>
      </c>
      <c r="G156" s="20">
        <f ca="1">IFERROR(_xlfn.XLOOKUP($E156,'[1]00.1 Focus List - Terceros'!$A:$A,'[1]00.1 Focus List - Terceros'!$H:$H,,),FALSE)</f>
        <v>-2.9693489999999998</v>
      </c>
      <c r="H156" s="20">
        <f ca="1">IFERROR(_xlfn.XLOOKUP($E156,'[1]00.1 Focus List - Terceros'!$A:$A,'[1]00.1 Focus List - Terceros'!$J:$J,,),FALSE)</f>
        <v>8.6327079999999992</v>
      </c>
      <c r="I156" s="20">
        <f ca="1">IFERROR(_xlfn.XLOOKUP($E156,'[1]00.1 Focus List - Terceros'!$A:$A,'[1]00.1 Focus List - Terceros'!$L:$L,,),FALSE)</f>
        <v>2.999492</v>
      </c>
      <c r="J156" s="20">
        <f ca="1">IFERROR(_xlfn.XLOOKUP($E156,'[1]00.1 Focus List - Terceros'!$A:$A,'[1]00.1 Focus List - Terceros'!$N:$N,,),FALSE)</f>
        <v>12.368275000000001</v>
      </c>
      <c r="K156" s="20">
        <f ca="1">IFERROR(_xlfn.XLOOKUP($E156,'[1]00.1 Focus List - Terceros'!$A:$A,'[1]00.1 Focus List - Terceros'!$O:$O,,),FALSE)</f>
        <v>12.618887000000001</v>
      </c>
      <c r="L156" s="20">
        <f ca="1">IFERROR(_xlfn.XLOOKUP($E156,'[1]00.1 Focus List - Terceros'!$A:$A,'[1]00.1 Focus List - Terceros'!$P:$P,,),FALSE)</f>
        <v>-12.167299999999999</v>
      </c>
      <c r="M156" s="20">
        <f ca="1">IFERROR(_xlfn.XLOOKUP($E156,'[1]00.1 Focus List - Terceros'!$A:$A,'[1]00.1 Focus List - Terceros'!$V:$V,,),FALSE)</f>
        <v>20.600836999999999</v>
      </c>
      <c r="N156" s="20">
        <f ca="1">IFERROR(_xlfn.XLOOKUP($E156,'[1]00.1 Focus List - Terceros'!$A:$A,'[1]00.1 Focus List - Terceros'!$R:$R,,),FALSE)</f>
        <v>11.587730000000001</v>
      </c>
      <c r="O156" s="20">
        <f ca="1">IFERROR(_xlfn.XLOOKUP($E156,'[1]00.1 Focus List - Terceros'!$A:$A,'[1]00.1 Focus List - Terceros'!$T:$T,,),FALSE)</f>
        <v>11.551337999999999</v>
      </c>
    </row>
    <row r="157" spans="1:15" x14ac:dyDescent="0.25">
      <c r="A157" s="15" t="s">
        <v>396</v>
      </c>
      <c r="B157" s="28" t="s">
        <v>227</v>
      </c>
      <c r="C157" s="21">
        <f ca="1">IFERROR(_xlfn.XLOOKUP($E157,'[1]00.1 Focus List - Terceros'!$A:$A,'[1]00.1 Focus List - Terceros'!$C:$C,,),FALSE)</f>
        <v>288676667</v>
      </c>
      <c r="D157" s="2" t="str">
        <f ca="1">IFERROR(_xlfn.XLOOKUP($E157,'[1]00.1 Focus List - Terceros'!$A:$A,'[1]00.1 Focus List - Terceros'!$D:$D,,),FALSE)</f>
        <v>Euro</v>
      </c>
      <c r="E157" s="2">
        <f ca="1">IFERROR(_xlfn.XLOOKUP($E157,'[1]00.1 Focus List - Terceros'!$A:$A,'[1]00.1 Focus List - Terceros'!$E:$E,,),FALSE)</f>
        <v>0</v>
      </c>
      <c r="F157" s="22">
        <f ca="1">IFERROR(_xlfn.XLOOKUP($E157,'[1]00.1 Focus List - Terceros'!$A:$A,'[1]00.1 Focus List - Terceros'!$F:$F,,),FALSE)</f>
        <v>0.469393</v>
      </c>
      <c r="G157" s="22">
        <f ca="1">IFERROR(_xlfn.XLOOKUP($E157,'[1]00.1 Focus List - Terceros'!$A:$A,'[1]00.1 Focus List - Terceros'!$H:$H,,),FALSE)</f>
        <v>-2.3864559999999999</v>
      </c>
      <c r="H157" s="22">
        <f ca="1">IFERROR(_xlfn.XLOOKUP($E157,'[1]00.1 Focus List - Terceros'!$A:$A,'[1]00.1 Focus List - Terceros'!$J:$J,,),FALSE)</f>
        <v>10.314883</v>
      </c>
      <c r="I157" s="22">
        <f ca="1">IFERROR(_xlfn.XLOOKUP($E157,'[1]00.1 Focus List - Terceros'!$A:$A,'[1]00.1 Focus List - Terceros'!$L:$L,,),FALSE)</f>
        <v>-0.88175599999999998</v>
      </c>
      <c r="J157" s="22">
        <f ca="1">IFERROR(_xlfn.XLOOKUP($E157,'[1]00.1 Focus List - Terceros'!$A:$A,'[1]00.1 Focus List - Terceros'!$N:$N,,),FALSE)</f>
        <v>9.7569540000000003</v>
      </c>
      <c r="K157" s="22">
        <f ca="1">IFERROR(_xlfn.XLOOKUP($E157,'[1]00.1 Focus List - Terceros'!$A:$A,'[1]00.1 Focus List - Terceros'!$O:$O,,),FALSE)</f>
        <v>11.733919999999999</v>
      </c>
      <c r="L157" s="22">
        <f ca="1">IFERROR(_xlfn.XLOOKUP($E157,'[1]00.1 Focus List - Terceros'!$A:$A,'[1]00.1 Focus List - Terceros'!$P:$P,,),FALSE)</f>
        <v>-13.544528</v>
      </c>
      <c r="M157" s="22">
        <f ca="1">IFERROR(_xlfn.XLOOKUP($E157,'[1]00.1 Focus List - Terceros'!$A:$A,'[1]00.1 Focus List - Terceros'!$V:$V,,),FALSE)</f>
        <v>20.179919000000002</v>
      </c>
      <c r="N157" s="22">
        <f ca="1">IFERROR(_xlfn.XLOOKUP($E157,'[1]00.1 Focus List - Terceros'!$A:$A,'[1]00.1 Focus List - Terceros'!$R:$R,,),FALSE)</f>
        <v>0</v>
      </c>
      <c r="O157" s="22">
        <f ca="1">IFERROR(_xlfn.XLOOKUP($E157,'[1]00.1 Focus List - Terceros'!$A:$A,'[1]00.1 Focus List - Terceros'!$T:$T,,),FALSE)</f>
        <v>0</v>
      </c>
    </row>
    <row r="158" spans="1:15" x14ac:dyDescent="0.25">
      <c r="A158" s="9" t="s">
        <v>393</v>
      </c>
      <c r="B158" s="42" t="s">
        <v>228</v>
      </c>
      <c r="C158" s="11">
        <f ca="1">IFERROR(_xlfn.XLOOKUP($E158,'[1]00.1 Focus List - Terceros'!$A:$A,'[1]00.1 Focus List - Terceros'!$C:$C,,),FALSE)</f>
        <v>7176674703</v>
      </c>
      <c r="D158" s="13" t="str">
        <f ca="1">IFERROR(_xlfn.XLOOKUP($E158,'[1]00.1 Focus List - Terceros'!$A:$A,'[1]00.1 Focus List - Terceros'!$D:$D,,),FALSE)</f>
        <v>Euro</v>
      </c>
      <c r="E158" s="13">
        <f ca="1">IFERROR(_xlfn.XLOOKUP($E158,'[1]00.1 Focus List - Terceros'!$A:$A,'[1]00.1 Focus List - Terceros'!$E:$E,,),FALSE)</f>
        <v>0</v>
      </c>
      <c r="F158" s="20">
        <f ca="1">IFERROR(_xlfn.XLOOKUP($E158,'[1]00.1 Focus List - Terceros'!$A:$A,'[1]00.1 Focus List - Terceros'!$F:$F,,),FALSE)</f>
        <v>0.46583799999999997</v>
      </c>
      <c r="G158" s="20">
        <f ca="1">IFERROR(_xlfn.XLOOKUP($E158,'[1]00.1 Focus List - Terceros'!$A:$A,'[1]00.1 Focus List - Terceros'!$H:$H,,),FALSE)</f>
        <v>-1.18692</v>
      </c>
      <c r="H158" s="20">
        <f ca="1">IFERROR(_xlfn.XLOOKUP($E158,'[1]00.1 Focus List - Terceros'!$A:$A,'[1]00.1 Focus List - Terceros'!$J:$J,,),FALSE)</f>
        <v>11.916589999999999</v>
      </c>
      <c r="I158" s="20">
        <f ca="1">IFERROR(_xlfn.XLOOKUP($E158,'[1]00.1 Focus List - Terceros'!$A:$A,'[1]00.1 Focus List - Terceros'!$L:$L,,),FALSE)</f>
        <v>-4.8010510000000002</v>
      </c>
      <c r="J158" s="20">
        <f ca="1">IFERROR(_xlfn.XLOOKUP($E158,'[1]00.1 Focus List - Terceros'!$A:$A,'[1]00.1 Focus List - Terceros'!$N:$N,,),FALSE)</f>
        <v>-2.036759</v>
      </c>
      <c r="K158" s="20">
        <f ca="1">IFERROR(_xlfn.XLOOKUP($E158,'[1]00.1 Focus List - Terceros'!$A:$A,'[1]00.1 Focus List - Terceros'!$O:$O,,),FALSE)</f>
        <v>17.575776999999999</v>
      </c>
      <c r="L158" s="20">
        <f ca="1">IFERROR(_xlfn.XLOOKUP($E158,'[1]00.1 Focus List - Terceros'!$A:$A,'[1]00.1 Focus List - Terceros'!$P:$P,,),FALSE)</f>
        <v>-20.888914</v>
      </c>
      <c r="M158" s="20">
        <f ca="1">IFERROR(_xlfn.XLOOKUP($E158,'[1]00.1 Focus List - Terceros'!$A:$A,'[1]00.1 Focus List - Terceros'!$V:$V,,),FALSE)</f>
        <v>13.612093</v>
      </c>
      <c r="N158" s="20">
        <f ca="1">IFERROR(_xlfn.XLOOKUP($E158,'[1]00.1 Focus List - Terceros'!$A:$A,'[1]00.1 Focus List - Terceros'!$R:$R,,),FALSE)</f>
        <v>6.1168769999999997</v>
      </c>
      <c r="O158" s="20">
        <f ca="1">IFERROR(_xlfn.XLOOKUP($E158,'[1]00.1 Focus List - Terceros'!$A:$A,'[1]00.1 Focus List - Terceros'!$T:$T,,),FALSE)</f>
        <v>7.2742899999999997</v>
      </c>
    </row>
    <row r="159" spans="1:15" x14ac:dyDescent="0.25">
      <c r="A159" s="15" t="s">
        <v>394</v>
      </c>
      <c r="B159" s="28" t="s">
        <v>229</v>
      </c>
      <c r="C159" s="21">
        <f ca="1">IFERROR(_xlfn.XLOOKUP($E159,'[1]00.1 Focus List - Terceros'!$A:$A,'[1]00.1 Focus List - Terceros'!$C:$C,,),FALSE)</f>
        <v>2176945725</v>
      </c>
      <c r="D159" s="2" t="str">
        <f ca="1">IFERROR(_xlfn.XLOOKUP($E159,'[1]00.1 Focus List - Terceros'!$A:$A,'[1]00.1 Focus List - Terceros'!$D:$D,,),FALSE)</f>
        <v>Euro</v>
      </c>
      <c r="E159" s="2">
        <f ca="1">IFERROR(_xlfn.XLOOKUP($E159,'[1]00.1 Focus List - Terceros'!$A:$A,'[1]00.1 Focus List - Terceros'!$E:$E,,),FALSE)</f>
        <v>0</v>
      </c>
      <c r="F159" s="22">
        <f ca="1">IFERROR(_xlfn.XLOOKUP($E159,'[1]00.1 Focus List - Terceros'!$A:$A,'[1]00.1 Focus List - Terceros'!$F:$F,,),FALSE)</f>
        <v>0.95152599999999998</v>
      </c>
      <c r="G159" s="22">
        <f ca="1">IFERROR(_xlfn.XLOOKUP($E159,'[1]00.1 Focus List - Terceros'!$A:$A,'[1]00.1 Focus List - Terceros'!$H:$H,,),FALSE)</f>
        <v>-2.3954170000000001</v>
      </c>
      <c r="H159" s="22">
        <f ca="1">IFERROR(_xlfn.XLOOKUP($E159,'[1]00.1 Focus List - Terceros'!$A:$A,'[1]00.1 Focus List - Terceros'!$J:$J,,),FALSE)</f>
        <v>6.901141</v>
      </c>
      <c r="I159" s="22">
        <f ca="1">IFERROR(_xlfn.XLOOKUP($E159,'[1]00.1 Focus List - Terceros'!$A:$A,'[1]00.1 Focus List - Terceros'!$L:$L,,),FALSE)</f>
        <v>-6.4081229999999998</v>
      </c>
      <c r="J159" s="22">
        <f ca="1">IFERROR(_xlfn.XLOOKUP($E159,'[1]00.1 Focus List - Terceros'!$A:$A,'[1]00.1 Focus List - Terceros'!$N:$N,,),FALSE)</f>
        <v>2.2921589999999998</v>
      </c>
      <c r="K159" s="22">
        <f ca="1">IFERROR(_xlfn.XLOOKUP($E159,'[1]00.1 Focus List - Terceros'!$A:$A,'[1]00.1 Focus List - Terceros'!$O:$O,,),FALSE)</f>
        <v>16.080919000000002</v>
      </c>
      <c r="L159" s="22">
        <f ca="1">IFERROR(_xlfn.XLOOKUP($E159,'[1]00.1 Focus List - Terceros'!$A:$A,'[1]00.1 Focus List - Terceros'!$P:$P,,),FALSE)</f>
        <v>-17.322334999999999</v>
      </c>
      <c r="M159" s="22">
        <f ca="1">IFERROR(_xlfn.XLOOKUP($E159,'[1]00.1 Focus List - Terceros'!$A:$A,'[1]00.1 Focus List - Terceros'!$V:$V,,),FALSE)</f>
        <v>16.864412000000002</v>
      </c>
      <c r="N159" s="22">
        <f ca="1">IFERROR(_xlfn.XLOOKUP($E159,'[1]00.1 Focus List - Terceros'!$A:$A,'[1]00.1 Focus List - Terceros'!$R:$R,,),FALSE)</f>
        <v>5.5106349999999997</v>
      </c>
      <c r="O159" s="22">
        <f ca="1">IFERROR(_xlfn.XLOOKUP($E159,'[1]00.1 Focus List - Terceros'!$A:$A,'[1]00.1 Focus List - Terceros'!$T:$T,,),FALSE)</f>
        <v>6.773536</v>
      </c>
    </row>
    <row r="160" spans="1:15" x14ac:dyDescent="0.25">
      <c r="A160" s="9" t="s">
        <v>397</v>
      </c>
      <c r="B160" s="41" t="s">
        <v>230</v>
      </c>
      <c r="C160" s="30">
        <f ca="1">IFERROR(_xlfn.XLOOKUP($E160,'[1]00.1 Focus List - Terceros'!$A:$A,'[1]00.1 Focus List - Terceros'!$C:$C,,),FALSE)</f>
        <v>4881902929</v>
      </c>
      <c r="D160" s="31" t="str">
        <f ca="1">IFERROR(_xlfn.XLOOKUP($E160,'[1]00.1 Focus List - Terceros'!$A:$A,'[1]00.1 Focus List - Terceros'!$D:$D,,),FALSE)</f>
        <v>Euro</v>
      </c>
      <c r="E160" s="31">
        <f ca="1">IFERROR(_xlfn.XLOOKUP($E160,'[1]00.1 Focus List - Terceros'!$A:$A,'[1]00.1 Focus List - Terceros'!$E:$E,,),FALSE)</f>
        <v>0</v>
      </c>
      <c r="F160" s="32">
        <f ca="1">IFERROR(_xlfn.XLOOKUP($E160,'[1]00.1 Focus List - Terceros'!$A:$A,'[1]00.1 Focus List - Terceros'!$F:$F,,),FALSE)</f>
        <v>0.18237500000000001</v>
      </c>
      <c r="G160" s="32">
        <f ca="1">IFERROR(_xlfn.XLOOKUP($E160,'[1]00.1 Focus List - Terceros'!$A:$A,'[1]00.1 Focus List - Terceros'!$H:$H,,),FALSE)</f>
        <v>-0.93178899999999998</v>
      </c>
      <c r="H160" s="32">
        <f ca="1">IFERROR(_xlfn.XLOOKUP($E160,'[1]00.1 Focus List - Terceros'!$A:$A,'[1]00.1 Focus List - Terceros'!$J:$J,,),FALSE)</f>
        <v>15.592705</v>
      </c>
      <c r="I160" s="32">
        <f ca="1">IFERROR(_xlfn.XLOOKUP($E160,'[1]00.1 Focus List - Terceros'!$A:$A,'[1]00.1 Focus List - Terceros'!$L:$L,,),FALSE)</f>
        <v>7.658639</v>
      </c>
      <c r="J160" s="32">
        <f ca="1">IFERROR(_xlfn.XLOOKUP($E160,'[1]00.1 Focus List - Terceros'!$A:$A,'[1]00.1 Focus List - Terceros'!$N:$N,,),FALSE)</f>
        <v>12.12946</v>
      </c>
      <c r="K160" s="32">
        <f ca="1">IFERROR(_xlfn.XLOOKUP($E160,'[1]00.1 Focus List - Terceros'!$A:$A,'[1]00.1 Focus List - Terceros'!$O:$O,,),FALSE)</f>
        <v>12.437746000000001</v>
      </c>
      <c r="L160" s="32">
        <f ca="1">IFERROR(_xlfn.XLOOKUP($E160,'[1]00.1 Focus List - Terceros'!$A:$A,'[1]00.1 Focus List - Terceros'!$P:$P,,),FALSE)</f>
        <v>-13.700564999999999</v>
      </c>
      <c r="M160" s="32">
        <f ca="1">IFERROR(_xlfn.XLOOKUP($E160,'[1]00.1 Focus List - Terceros'!$A:$A,'[1]00.1 Focus List - Terceros'!$V:$V,,),FALSE)</f>
        <v>14.387456999999999</v>
      </c>
      <c r="N160" s="32">
        <f ca="1">IFERROR(_xlfn.XLOOKUP($E160,'[1]00.1 Focus List - Terceros'!$A:$A,'[1]00.1 Focus List - Terceros'!$R:$R,,),FALSE)</f>
        <v>12.419981</v>
      </c>
      <c r="O160" s="32">
        <f ca="1">IFERROR(_xlfn.XLOOKUP($E160,'[1]00.1 Focus List - Terceros'!$A:$A,'[1]00.1 Focus List - Terceros'!$T:$T,,),FALSE)</f>
        <v>15.595171000000001</v>
      </c>
    </row>
    <row r="161" spans="1:15" x14ac:dyDescent="0.25">
      <c r="A161" s="15" t="s">
        <v>394</v>
      </c>
      <c r="B161" s="28" t="s">
        <v>231</v>
      </c>
      <c r="C161" s="21">
        <f ca="1">IFERROR(_xlfn.XLOOKUP($E161,'[1]00.1 Focus List - Terceros'!$A:$A,'[1]00.1 Focus List - Terceros'!$C:$C,,),FALSE)</f>
        <v>285327874</v>
      </c>
      <c r="D161" s="2" t="str">
        <f ca="1">IFERROR(_xlfn.XLOOKUP($E161,'[1]00.1 Focus List - Terceros'!$A:$A,'[1]00.1 Focus List - Terceros'!$D:$D,,),FALSE)</f>
        <v>Euro</v>
      </c>
      <c r="E161" s="2">
        <f ca="1">IFERROR(_xlfn.XLOOKUP($E161,'[1]00.1 Focus List - Terceros'!$A:$A,'[1]00.1 Focus List - Terceros'!$E:$E,,),FALSE)</f>
        <v>0</v>
      </c>
      <c r="F161" s="22">
        <f ca="1">IFERROR(_xlfn.XLOOKUP($E161,'[1]00.1 Focus List - Terceros'!$A:$A,'[1]00.1 Focus List - Terceros'!$F:$F,,),FALSE)</f>
        <v>0.208512</v>
      </c>
      <c r="G161" s="22">
        <f ca="1">IFERROR(_xlfn.XLOOKUP($E161,'[1]00.1 Focus List - Terceros'!$A:$A,'[1]00.1 Focus List - Terceros'!$H:$H,,),FALSE)</f>
        <v>-1.739897</v>
      </c>
      <c r="H161" s="22">
        <f ca="1">IFERROR(_xlfn.XLOOKUP($E161,'[1]00.1 Focus List - Terceros'!$A:$A,'[1]00.1 Focus List - Terceros'!$J:$J,,),FALSE)</f>
        <v>6.9978610000000003</v>
      </c>
      <c r="I161" s="22">
        <f ca="1">IFERROR(_xlfn.XLOOKUP($E161,'[1]00.1 Focus List - Terceros'!$A:$A,'[1]00.1 Focus List - Terceros'!$L:$L,,),FALSE)</f>
        <v>0.93065399999999998</v>
      </c>
      <c r="J161" s="22">
        <f ca="1">IFERROR(_xlfn.XLOOKUP($E161,'[1]00.1 Focus List - Terceros'!$A:$A,'[1]00.1 Focus List - Terceros'!$N:$N,,),FALSE)</f>
        <v>8.1403040000000004</v>
      </c>
      <c r="K161" s="22">
        <f ca="1">IFERROR(_xlfn.XLOOKUP($E161,'[1]00.1 Focus List - Terceros'!$A:$A,'[1]00.1 Focus List - Terceros'!$O:$O,,),FALSE)</f>
        <v>9.3464829999999992</v>
      </c>
      <c r="L161" s="22">
        <f ca="1">IFERROR(_xlfn.XLOOKUP($E161,'[1]00.1 Focus List - Terceros'!$A:$A,'[1]00.1 Focus List - Terceros'!$P:$P,,),FALSE)</f>
        <v>-10.242545</v>
      </c>
      <c r="M161" s="22">
        <f ca="1">IFERROR(_xlfn.XLOOKUP($E161,'[1]00.1 Focus List - Terceros'!$A:$A,'[1]00.1 Focus List - Terceros'!$V:$V,,),FALSE)</f>
        <v>12.259619000000001</v>
      </c>
      <c r="N161" s="22">
        <f ca="1">IFERROR(_xlfn.XLOOKUP($E161,'[1]00.1 Focus List - Terceros'!$A:$A,'[1]00.1 Focus List - Terceros'!$R:$R,,),FALSE)</f>
        <v>3.72424</v>
      </c>
      <c r="O161" s="22">
        <f ca="1">IFERROR(_xlfn.XLOOKUP($E161,'[1]00.1 Focus List - Terceros'!$A:$A,'[1]00.1 Focus List - Terceros'!$T:$T,,),FALSE)</f>
        <v>5.6311619999999998</v>
      </c>
    </row>
    <row r="162" spans="1:15" x14ac:dyDescent="0.25">
      <c r="A162" s="9" t="s">
        <v>397</v>
      </c>
      <c r="B162" s="42" t="s">
        <v>232</v>
      </c>
      <c r="C162" s="11">
        <f ca="1">IFERROR(_xlfn.XLOOKUP($E162,'[1]00.1 Focus List - Terceros'!$A:$A,'[1]00.1 Focus List - Terceros'!$C:$C,,),FALSE)</f>
        <v>2023351419</v>
      </c>
      <c r="D162" s="13" t="str">
        <f ca="1">IFERROR(_xlfn.XLOOKUP($E162,'[1]00.1 Focus List - Terceros'!$A:$A,'[1]00.1 Focus List - Terceros'!$D:$D,,),FALSE)</f>
        <v>Euro</v>
      </c>
      <c r="E162" s="13">
        <f ca="1">IFERROR(_xlfn.XLOOKUP($E162,'[1]00.1 Focus List - Terceros'!$A:$A,'[1]00.1 Focus List - Terceros'!$E:$E,,),FALSE)</f>
        <v>0</v>
      </c>
      <c r="F162" s="20">
        <f ca="1">IFERROR(_xlfn.XLOOKUP($E162,'[1]00.1 Focus List - Terceros'!$A:$A,'[1]00.1 Focus List - Terceros'!$F:$F,,),FALSE)</f>
        <v>0.526694</v>
      </c>
      <c r="G162" s="20">
        <f ca="1">IFERROR(_xlfn.XLOOKUP($E162,'[1]00.1 Focus List - Terceros'!$A:$A,'[1]00.1 Focus List - Terceros'!$H:$H,,),FALSE)</f>
        <v>-1.667759</v>
      </c>
      <c r="H162" s="20">
        <f ca="1">IFERROR(_xlfn.XLOOKUP($E162,'[1]00.1 Focus List - Terceros'!$A:$A,'[1]00.1 Focus List - Terceros'!$J:$J,,),FALSE)</f>
        <v>4.6538320000000004</v>
      </c>
      <c r="I162" s="20">
        <f ca="1">IFERROR(_xlfn.XLOOKUP($E162,'[1]00.1 Focus List - Terceros'!$A:$A,'[1]00.1 Focus List - Terceros'!$L:$L,,),FALSE)</f>
        <v>-3.483514</v>
      </c>
      <c r="J162" s="20">
        <f ca="1">IFERROR(_xlfn.XLOOKUP($E162,'[1]00.1 Focus List - Terceros'!$A:$A,'[1]00.1 Focus List - Terceros'!$N:$N,,),FALSE)</f>
        <v>3.177324</v>
      </c>
      <c r="K162" s="20">
        <f ca="1">IFERROR(_xlfn.XLOOKUP($E162,'[1]00.1 Focus List - Terceros'!$A:$A,'[1]00.1 Focus List - Terceros'!$O:$O,,),FALSE)</f>
        <v>14.518675999999999</v>
      </c>
      <c r="L162" s="20">
        <f ca="1">IFERROR(_xlfn.XLOOKUP($E162,'[1]00.1 Focus List - Terceros'!$A:$A,'[1]00.1 Focus List - Terceros'!$P:$P,,),FALSE)</f>
        <v>-13.615848</v>
      </c>
      <c r="M162" s="20">
        <f ca="1">IFERROR(_xlfn.XLOOKUP($E162,'[1]00.1 Focus List - Terceros'!$A:$A,'[1]00.1 Focus List - Terceros'!$V:$V,,),FALSE)</f>
        <v>8.5543980000000008</v>
      </c>
      <c r="N162" s="20">
        <f ca="1">IFERROR(_xlfn.XLOOKUP($E162,'[1]00.1 Focus List - Terceros'!$A:$A,'[1]00.1 Focus List - Terceros'!$R:$R,,),FALSE)</f>
        <v>2.5215800000000002</v>
      </c>
      <c r="O162" s="20">
        <f ca="1">IFERROR(_xlfn.XLOOKUP($E162,'[1]00.1 Focus List - Terceros'!$A:$A,'[1]00.1 Focus List - Terceros'!$T:$T,,),FALSE)</f>
        <v>7.3530819999999997</v>
      </c>
    </row>
    <row r="163" spans="1:15" x14ac:dyDescent="0.25">
      <c r="A163" s="15" t="s">
        <v>398</v>
      </c>
      <c r="B163" s="28" t="s">
        <v>233</v>
      </c>
      <c r="C163" s="21">
        <f ca="1">IFERROR(_xlfn.XLOOKUP($E163,'[1]00.1 Focus List - Terceros'!$A:$A,'[1]00.1 Focus List - Terceros'!$C:$C,,),FALSE)</f>
        <v>2005028657</v>
      </c>
      <c r="D163" s="2" t="str">
        <f ca="1">IFERROR(_xlfn.XLOOKUP($E163,'[1]00.1 Focus List - Terceros'!$A:$A,'[1]00.1 Focus List - Terceros'!$D:$D,,),FALSE)</f>
        <v>Euro</v>
      </c>
      <c r="E163" s="2">
        <f ca="1">IFERROR(_xlfn.XLOOKUP($E163,'[1]00.1 Focus List - Terceros'!$A:$A,'[1]00.1 Focus List - Terceros'!$E:$E,,),FALSE)</f>
        <v>0</v>
      </c>
      <c r="F163" s="22">
        <f ca="1">IFERROR(_xlfn.XLOOKUP($E163,'[1]00.1 Focus List - Terceros'!$A:$A,'[1]00.1 Focus List - Terceros'!$F:$F,,),FALSE)</f>
        <v>2.4702000000000002E-2</v>
      </c>
      <c r="G163" s="22">
        <f ca="1">IFERROR(_xlfn.XLOOKUP($E163,'[1]00.1 Focus List - Terceros'!$A:$A,'[1]00.1 Focus List - Terceros'!$H:$H,,),FALSE)</f>
        <v>-1.3064249999999999</v>
      </c>
      <c r="H163" s="22">
        <f ca="1">IFERROR(_xlfn.XLOOKUP($E163,'[1]00.1 Focus List - Terceros'!$A:$A,'[1]00.1 Focus List - Terceros'!$J:$J,,),FALSE)</f>
        <v>11.605601</v>
      </c>
      <c r="I163" s="22">
        <f ca="1">IFERROR(_xlfn.XLOOKUP($E163,'[1]00.1 Focus List - Terceros'!$A:$A,'[1]00.1 Focus List - Terceros'!$L:$L,,),FALSE)</f>
        <v>-7.8260870000000002</v>
      </c>
      <c r="J163" s="22">
        <f ca="1">IFERROR(_xlfn.XLOOKUP($E163,'[1]00.1 Focus List - Terceros'!$A:$A,'[1]00.1 Focus List - Terceros'!$N:$N,,),FALSE)</f>
        <v>-0.56154899999999996</v>
      </c>
      <c r="K163" s="22">
        <f ca="1">IFERROR(_xlfn.XLOOKUP($E163,'[1]00.1 Focus List - Terceros'!$A:$A,'[1]00.1 Focus List - Terceros'!$O:$O,,),FALSE)</f>
        <v>17.200880000000002</v>
      </c>
      <c r="L163" s="22">
        <f ca="1">IFERROR(_xlfn.XLOOKUP($E163,'[1]00.1 Focus List - Terceros'!$A:$A,'[1]00.1 Focus List - Terceros'!$P:$P,,),FALSE)</f>
        <v>-21.586974999999999</v>
      </c>
      <c r="M163" s="22">
        <f ca="1">IFERROR(_xlfn.XLOOKUP($E163,'[1]00.1 Focus List - Terceros'!$A:$A,'[1]00.1 Focus List - Terceros'!$V:$V,,),FALSE)</f>
        <v>28.265253999999999</v>
      </c>
      <c r="N163" s="22">
        <f ca="1">IFERROR(_xlfn.XLOOKUP($E163,'[1]00.1 Focus List - Terceros'!$A:$A,'[1]00.1 Focus List - Terceros'!$R:$R,,),FALSE)</f>
        <v>9.5817359999999994</v>
      </c>
      <c r="O163" s="22">
        <f ca="1">IFERROR(_xlfn.XLOOKUP($E163,'[1]00.1 Focus List - Terceros'!$A:$A,'[1]00.1 Focus List - Terceros'!$T:$T,,),FALSE)</f>
        <v>11.184229999999999</v>
      </c>
    </row>
    <row r="164" spans="1:15" x14ac:dyDescent="0.25">
      <c r="A164" s="15" t="s">
        <v>394</v>
      </c>
      <c r="B164" s="23" t="s">
        <v>234</v>
      </c>
      <c r="C164" s="23">
        <f ca="1">IFERROR(_xlfn.XLOOKUP($E164,'[1]00.1 Focus List - Terceros'!$A:$A,'[1]00.1 Focus List - Terceros'!$C:$C,,),FALSE)</f>
        <v>0</v>
      </c>
      <c r="D164" s="24" t="str">
        <f ca="1">IFERROR(_xlfn.XLOOKUP($E164,'[1]00.1 Focus List - Terceros'!$A:$A,'[1]00.1 Focus List - Terceros'!$D:$D,,),FALSE)</f>
        <v>Euro</v>
      </c>
      <c r="E164" s="25">
        <f ca="1">IFERROR(_xlfn.XLOOKUP($E164,'[1]00.1 Focus List - Terceros'!$A:$A,'[1]00.1 Focus List - Terceros'!$E:$E,,),FALSE)</f>
        <v>0</v>
      </c>
      <c r="F164" s="26">
        <f ca="1">IFERROR(_xlfn.XLOOKUP($E164,'[1]00.1 Focus List - Terceros'!$A:$A,'[1]00.1 Focus List - Terceros'!$F:$F,,),FALSE)</f>
        <v>0.231046</v>
      </c>
      <c r="G164" s="27">
        <f ca="1">IFERROR(_xlfn.XLOOKUP($E164,'[1]00.1 Focus List - Terceros'!$A:$A,'[1]00.1 Focus List - Terceros'!$H:$H,,),FALSE)</f>
        <v>9.0424000000000004E-2</v>
      </c>
      <c r="H164" s="27">
        <f ca="1">IFERROR(_xlfn.XLOOKUP($E164,'[1]00.1 Focus List - Terceros'!$A:$A,'[1]00.1 Focus List - Terceros'!$J:$J,,),FALSE)</f>
        <v>15.442556</v>
      </c>
      <c r="I164" s="27">
        <f ca="1">IFERROR(_xlfn.XLOOKUP($E164,'[1]00.1 Focus List - Terceros'!$A:$A,'[1]00.1 Focus List - Terceros'!$L:$L,,),FALSE)</f>
        <v>-3.2054879999999999</v>
      </c>
      <c r="J164" s="27">
        <f ca="1">IFERROR(_xlfn.XLOOKUP($E164,'[1]00.1 Focus List - Terceros'!$A:$A,'[1]00.1 Focus List - Terceros'!$N:$N,,),FALSE)</f>
        <v>5.3574780000000004</v>
      </c>
      <c r="K164" s="27">
        <f ca="1">IFERROR(_xlfn.XLOOKUP($E164,'[1]00.1 Focus List - Terceros'!$A:$A,'[1]00.1 Focus List - Terceros'!$O:$O,,),FALSE)</f>
        <v>17.063379000000001</v>
      </c>
      <c r="L164" s="27">
        <f ca="1">IFERROR(_xlfn.XLOOKUP($E164,'[1]00.1 Focus List - Terceros'!$A:$A,'[1]00.1 Focus List - Terceros'!$P:$P,,),FALSE)</f>
        <v>-20.287666000000002</v>
      </c>
      <c r="M164" s="27">
        <f ca="1">IFERROR(_xlfn.XLOOKUP($E164,'[1]00.1 Focus List - Terceros'!$A:$A,'[1]00.1 Focus List - Terceros'!$V:$V,,),FALSE)</f>
        <v>26.595669000000001</v>
      </c>
      <c r="N164" s="27">
        <f ca="1">IFERROR(_xlfn.XLOOKUP($E164,'[1]00.1 Focus List - Terceros'!$A:$A,'[1]00.1 Focus List - Terceros'!$R:$R,,),FALSE)</f>
        <v>12.046207000000001</v>
      </c>
      <c r="O164" s="27">
        <f ca="1">IFERROR(_xlfn.XLOOKUP($E164,'[1]00.1 Focus List - Terceros'!$A:$A,'[1]00.1 Focus List - Terceros'!$T:$T,,),FALSE)</f>
        <v>13.278365000000001</v>
      </c>
    </row>
    <row r="165" spans="1:15" x14ac:dyDescent="0.25">
      <c r="A165" s="15" t="s">
        <v>235</v>
      </c>
      <c r="B165" s="3" t="s">
        <v>236</v>
      </c>
      <c r="C165" s="21">
        <f ca="1">IFERROR(_xlfn.XLOOKUP($E165,'[1]00.1 Focus List - Terceros'!$A:$A,'[1]00.1 Focus List - Terceros'!$C:$C,,),FALSE)</f>
        <v>1379632863</v>
      </c>
      <c r="D165" s="2" t="str">
        <f ca="1">IFERROR(_xlfn.XLOOKUP($E165,'[1]00.1 Focus List - Terceros'!$A:$A,'[1]00.1 Focus List - Terceros'!$D:$D,,),FALSE)</f>
        <v>Euro</v>
      </c>
      <c r="E165" s="2">
        <f ca="1">IFERROR(_xlfn.XLOOKUP($E165,'[1]00.1 Focus List - Terceros'!$A:$A,'[1]00.1 Focus List - Terceros'!$E:$E,,),FALSE)</f>
        <v>0</v>
      </c>
      <c r="F165" s="22">
        <f ca="1">IFERROR(_xlfn.XLOOKUP($E165,'[1]00.1 Focus List - Terceros'!$A:$A,'[1]00.1 Focus List - Terceros'!$F:$F,,),FALSE)</f>
        <v>-4.6065000000000002E-2</v>
      </c>
      <c r="G165" s="22">
        <f ca="1">IFERROR(_xlfn.XLOOKUP($E165,'[1]00.1 Focus List - Terceros'!$A:$A,'[1]00.1 Focus List - Terceros'!$H:$H,,),FALSE)</f>
        <v>-1.8344609999999999</v>
      </c>
      <c r="H165" s="22">
        <f ca="1">IFERROR(_xlfn.XLOOKUP($E165,'[1]00.1 Focus List - Terceros'!$A:$A,'[1]00.1 Focus List - Terceros'!$J:$J,,),FALSE)</f>
        <v>12.028769</v>
      </c>
      <c r="I165" s="22">
        <f ca="1">IFERROR(_xlfn.XLOOKUP($E165,'[1]00.1 Focus List - Terceros'!$A:$A,'[1]00.1 Focus List - Terceros'!$L:$L,,),FALSE)</f>
        <v>-15.481640000000001</v>
      </c>
      <c r="J165" s="22">
        <f ca="1">IFERROR(_xlfn.XLOOKUP($E165,'[1]00.1 Focus List - Terceros'!$A:$A,'[1]00.1 Focus List - Terceros'!$N:$N,,),FALSE)</f>
        <v>-10.5555</v>
      </c>
      <c r="K165" s="22">
        <f ca="1">IFERROR(_xlfn.XLOOKUP($E165,'[1]00.1 Focus List - Terceros'!$A:$A,'[1]00.1 Focus List - Terceros'!$O:$O,,),FALSE)</f>
        <v>18.788817999999999</v>
      </c>
      <c r="L165" s="22">
        <f ca="1">IFERROR(_xlfn.XLOOKUP($E165,'[1]00.1 Focus List - Terceros'!$A:$A,'[1]00.1 Focus List - Terceros'!$P:$P,,),FALSE)</f>
        <v>-29.087973000000002</v>
      </c>
      <c r="M165" s="22">
        <f ca="1">IFERROR(_xlfn.XLOOKUP($E165,'[1]00.1 Focus List - Terceros'!$A:$A,'[1]00.1 Focus List - Terceros'!$V:$V,,),FALSE)</f>
        <v>5.9219239999999997</v>
      </c>
      <c r="N165" s="22">
        <f ca="1">IFERROR(_xlfn.XLOOKUP($E165,'[1]00.1 Focus List - Terceros'!$A:$A,'[1]00.1 Focus List - Terceros'!$R:$R,,),FALSE)</f>
        <v>-0.35289199999999998</v>
      </c>
      <c r="O165" s="22">
        <f ca="1">IFERROR(_xlfn.XLOOKUP($E165,'[1]00.1 Focus List - Terceros'!$A:$A,'[1]00.1 Focus List - Terceros'!$T:$T,,),FALSE)</f>
        <v>2.0562499999999999</v>
      </c>
    </row>
    <row r="166" spans="1:15" x14ac:dyDescent="0.25">
      <c r="A166" s="9" t="s">
        <v>237</v>
      </c>
      <c r="B166" s="42" t="s">
        <v>238</v>
      </c>
      <c r="C166" s="11">
        <f ca="1">IFERROR(_xlfn.XLOOKUP($E166,'[1]00.1 Focus List - Terceros'!$A:$A,'[1]00.1 Focus List - Terceros'!$C:$C,,),FALSE)</f>
        <v>907951523</v>
      </c>
      <c r="D166" s="13" t="str">
        <f ca="1">IFERROR(_xlfn.XLOOKUP($E166,'[1]00.1 Focus List - Terceros'!$A:$A,'[1]00.1 Focus List - Terceros'!$D:$D,,),FALSE)</f>
        <v>Euro</v>
      </c>
      <c r="E166" s="13">
        <f ca="1">IFERROR(_xlfn.XLOOKUP($E166,'[1]00.1 Focus List - Terceros'!$A:$A,'[1]00.1 Focus List - Terceros'!$E:$E,,),FALSE)</f>
        <v>0</v>
      </c>
      <c r="F166" s="20">
        <f ca="1">IFERROR(_xlfn.XLOOKUP($E166,'[1]00.1 Focus List - Terceros'!$A:$A,'[1]00.1 Focus List - Terceros'!$F:$F,,),FALSE)</f>
        <v>0.72345400000000004</v>
      </c>
      <c r="G166" s="20">
        <f ca="1">IFERROR(_xlfn.XLOOKUP($E166,'[1]00.1 Focus List - Terceros'!$A:$A,'[1]00.1 Focus List - Terceros'!$H:$H,,),FALSE)</f>
        <v>1.006319</v>
      </c>
      <c r="H166" s="20">
        <f ca="1">IFERROR(_xlfn.XLOOKUP($E166,'[1]00.1 Focus List - Terceros'!$A:$A,'[1]00.1 Focus List - Terceros'!$J:$J,,),FALSE)</f>
        <v>20.592344000000001</v>
      </c>
      <c r="I166" s="20">
        <f ca="1">IFERROR(_xlfn.XLOOKUP($E166,'[1]00.1 Focus List - Terceros'!$A:$A,'[1]00.1 Focus List - Terceros'!$L:$L,,),FALSE)</f>
        <v>-0.53007599999999999</v>
      </c>
      <c r="J166" s="20">
        <f ca="1">IFERROR(_xlfn.XLOOKUP($E166,'[1]00.1 Focus List - Terceros'!$A:$A,'[1]00.1 Focus List - Terceros'!$N:$N,,),FALSE)</f>
        <v>12.425110999999999</v>
      </c>
      <c r="K166" s="20">
        <f ca="1">IFERROR(_xlfn.XLOOKUP($E166,'[1]00.1 Focus List - Terceros'!$A:$A,'[1]00.1 Focus List - Terceros'!$O:$O,,),FALSE)</f>
        <v>20.885407000000001</v>
      </c>
      <c r="L166" s="20">
        <f ca="1">IFERROR(_xlfn.XLOOKUP($E166,'[1]00.1 Focus List - Terceros'!$A:$A,'[1]00.1 Focus List - Terceros'!$P:$P,,),FALSE)</f>
        <v>-21.357942999999999</v>
      </c>
      <c r="M166" s="20">
        <f ca="1">IFERROR(_xlfn.XLOOKUP($E166,'[1]00.1 Focus List - Terceros'!$A:$A,'[1]00.1 Focus List - Terceros'!$V:$V,,),FALSE)</f>
        <v>26.649159000000001</v>
      </c>
      <c r="N166" s="20">
        <f ca="1">IFERROR(_xlfn.XLOOKUP($E166,'[1]00.1 Focus List - Terceros'!$A:$A,'[1]00.1 Focus List - Terceros'!$R:$R,,),FALSE)</f>
        <v>15.361095000000001</v>
      </c>
      <c r="O166" s="20">
        <f ca="1">IFERROR(_xlfn.XLOOKUP($E166,'[1]00.1 Focus List - Terceros'!$A:$A,'[1]00.1 Focus List - Terceros'!$T:$T,,),FALSE)</f>
        <v>16.137242000000001</v>
      </c>
    </row>
    <row r="167" spans="1:15" x14ac:dyDescent="0.25">
      <c r="A167" s="9" t="s">
        <v>237</v>
      </c>
      <c r="B167" s="23" t="s">
        <v>239</v>
      </c>
      <c r="C167" s="23">
        <f ca="1">IFERROR(_xlfn.XLOOKUP($E167,'[1]00.1 Focus List - Terceros'!$A:$A,'[1]00.1 Focus List - Terceros'!$C:$C,,),FALSE)</f>
        <v>0</v>
      </c>
      <c r="D167" s="24" t="str">
        <f ca="1">IFERROR(_xlfn.XLOOKUP($E167,'[1]00.1 Focus List - Terceros'!$A:$A,'[1]00.1 Focus List - Terceros'!$D:$D,,),FALSE)</f>
        <v>Euro</v>
      </c>
      <c r="E167" s="25">
        <f ca="1">IFERROR(_xlfn.XLOOKUP($E167,'[1]00.1 Focus List - Terceros'!$A:$A,'[1]00.1 Focus List - Terceros'!$E:$E,,),FALSE)</f>
        <v>0</v>
      </c>
      <c r="F167" s="26">
        <f ca="1">IFERROR(_xlfn.XLOOKUP($E167,'[1]00.1 Focus List - Terceros'!$A:$A,'[1]00.1 Focus List - Terceros'!$F:$F,,),FALSE)</f>
        <v>1.052808</v>
      </c>
      <c r="G167" s="27">
        <f ca="1">IFERROR(_xlfn.XLOOKUP($E167,'[1]00.1 Focus List - Terceros'!$A:$A,'[1]00.1 Focus List - Terceros'!$H:$H,,),FALSE)</f>
        <v>0.75560499999999997</v>
      </c>
      <c r="H167" s="27">
        <f ca="1">IFERROR(_xlfn.XLOOKUP($E167,'[1]00.1 Focus List - Terceros'!$A:$A,'[1]00.1 Focus List - Terceros'!$J:$J,,),FALSE)</f>
        <v>16.972276000000001</v>
      </c>
      <c r="I167" s="27">
        <f ca="1">IFERROR(_xlfn.XLOOKUP($E167,'[1]00.1 Focus List - Terceros'!$A:$A,'[1]00.1 Focus List - Terceros'!$L:$L,,),FALSE)</f>
        <v>-4.2412900000000002</v>
      </c>
      <c r="J167" s="27">
        <f ca="1">IFERROR(_xlfn.XLOOKUP($E167,'[1]00.1 Focus List - Terceros'!$A:$A,'[1]00.1 Focus List - Terceros'!$N:$N,,),FALSE)</f>
        <v>6.5438539999999996</v>
      </c>
      <c r="K167" s="27">
        <f ca="1">IFERROR(_xlfn.XLOOKUP($E167,'[1]00.1 Focus List - Terceros'!$A:$A,'[1]00.1 Focus List - Terceros'!$O:$O,,),FALSE)</f>
        <v>17.671510999999999</v>
      </c>
      <c r="L167" s="27">
        <f ca="1">IFERROR(_xlfn.XLOOKUP($E167,'[1]00.1 Focus List - Terceros'!$A:$A,'[1]00.1 Focus List - Terceros'!$P:$P,,),FALSE)</f>
        <v>-22.209917999999998</v>
      </c>
      <c r="M167" s="27">
        <f ca="1">IFERROR(_xlfn.XLOOKUP($E167,'[1]00.1 Focus List - Terceros'!$A:$A,'[1]00.1 Focus List - Terceros'!$V:$V,,),FALSE)</f>
        <v>15.374988999999999</v>
      </c>
      <c r="N167" s="27">
        <f ca="1">IFERROR(_xlfn.XLOOKUP($E167,'[1]00.1 Focus List - Terceros'!$A:$A,'[1]00.1 Focus List - Terceros'!$R:$R,,),FALSE)</f>
        <v>6.5554490000000003</v>
      </c>
      <c r="O167" s="27">
        <f ca="1">IFERROR(_xlfn.XLOOKUP($E167,'[1]00.1 Focus List - Terceros'!$A:$A,'[1]00.1 Focus List - Terceros'!$T:$T,,),FALSE)</f>
        <v>10.250598999999999</v>
      </c>
    </row>
    <row r="168" spans="1:15" x14ac:dyDescent="0.25">
      <c r="A168" s="43" t="s">
        <v>399</v>
      </c>
      <c r="B168" s="29" t="s">
        <v>240</v>
      </c>
      <c r="C168" s="30">
        <f ca="1">IFERROR(_xlfn.XLOOKUP($E168,'[1]00.1 Focus List - Terceros'!$A:$A,'[1]00.1 Focus List - Terceros'!$C:$C,,),FALSE)</f>
        <v>1871574023</v>
      </c>
      <c r="D168" s="31" t="str">
        <f ca="1">IFERROR(_xlfn.XLOOKUP($E168,'[1]00.1 Focus List - Terceros'!$A:$A,'[1]00.1 Focus List - Terceros'!$D:$D,,),FALSE)</f>
        <v>Euro</v>
      </c>
      <c r="E168" s="31" t="str">
        <f ca="1">IFERROR(_xlfn.XLOOKUP($E168,'[1]00.1 Focus List - Terceros'!$A:$A,'[1]00.1 Focus List - Terceros'!$E:$E,,),FALSE)</f>
        <v>Fully Hedged</v>
      </c>
      <c r="F168" s="32">
        <f ca="1">IFERROR(_xlfn.XLOOKUP($E168,'[1]00.1 Focus List - Terceros'!$A:$A,'[1]00.1 Focus List - Terceros'!$F:$F,,),FALSE)</f>
        <v>0.144598</v>
      </c>
      <c r="G168" s="32">
        <f ca="1">IFERROR(_xlfn.XLOOKUP($E168,'[1]00.1 Focus List - Terceros'!$A:$A,'[1]00.1 Focus List - Terceros'!$H:$H,,),FALSE)</f>
        <v>3.2499889999999998</v>
      </c>
      <c r="H168" s="32">
        <f ca="1">IFERROR(_xlfn.XLOOKUP($E168,'[1]00.1 Focus List - Terceros'!$A:$A,'[1]00.1 Focus List - Terceros'!$J:$J,,),FALSE)</f>
        <v>24.027835</v>
      </c>
      <c r="I168" s="32">
        <f ca="1">IFERROR(_xlfn.XLOOKUP($E168,'[1]00.1 Focus List - Terceros'!$A:$A,'[1]00.1 Focus List - Terceros'!$L:$L,,),FALSE)</f>
        <v>2.973662</v>
      </c>
      <c r="J168" s="32">
        <f ca="1">IFERROR(_xlfn.XLOOKUP($E168,'[1]00.1 Focus List - Terceros'!$A:$A,'[1]00.1 Focus List - Terceros'!$N:$N,,),FALSE)</f>
        <v>5.0851870000000003</v>
      </c>
      <c r="K168" s="32">
        <f ca="1">IFERROR(_xlfn.XLOOKUP($E168,'[1]00.1 Focus List - Terceros'!$A:$A,'[1]00.1 Focus List - Terceros'!$O:$O,,),FALSE)</f>
        <v>25.331692</v>
      </c>
      <c r="L168" s="32">
        <f ca="1">IFERROR(_xlfn.XLOOKUP($E168,'[1]00.1 Focus List - Terceros'!$A:$A,'[1]00.1 Focus List - Terceros'!$P:$P,,),FALSE)</f>
        <v>-20.831399000000001</v>
      </c>
      <c r="M168" s="32">
        <f ca="1">IFERROR(_xlfn.XLOOKUP($E168,'[1]00.1 Focus List - Terceros'!$A:$A,'[1]00.1 Focus List - Terceros'!$V:$V,,),FALSE)</f>
        <v>27.229509</v>
      </c>
      <c r="N168" s="32">
        <f ca="1">IFERROR(_xlfn.XLOOKUP($E168,'[1]00.1 Focus List - Terceros'!$A:$A,'[1]00.1 Focus List - Terceros'!$R:$R,,),FALSE)</f>
        <v>0</v>
      </c>
      <c r="O168" s="32">
        <f ca="1">IFERROR(_xlfn.XLOOKUP($E168,'[1]00.1 Focus List - Terceros'!$A:$A,'[1]00.1 Focus List - Terceros'!$T:$T,,),FALSE)</f>
        <v>0</v>
      </c>
    </row>
    <row r="169" spans="1:15" x14ac:dyDescent="0.25">
      <c r="A169" s="15" t="s">
        <v>400</v>
      </c>
      <c r="B169" s="28" t="s">
        <v>241</v>
      </c>
      <c r="C169" s="21">
        <f ca="1">IFERROR(_xlfn.XLOOKUP($E169,'[1]00.1 Focus List - Terceros'!$A:$A,'[1]00.1 Focus List - Terceros'!$C:$C,,),FALSE)</f>
        <v>405784209</v>
      </c>
      <c r="D169" s="2" t="str">
        <f ca="1">IFERROR(_xlfn.XLOOKUP($E169,'[1]00.1 Focus List - Terceros'!$A:$A,'[1]00.1 Focus List - Terceros'!$D:$D,,),FALSE)</f>
        <v>Euro</v>
      </c>
      <c r="E169" s="2" t="str">
        <f ca="1">IFERROR(_xlfn.XLOOKUP($E169,'[1]00.1 Focus List - Terceros'!$A:$A,'[1]00.1 Focus List - Terceros'!$E:$E,,),FALSE)</f>
        <v>Fully Hedged</v>
      </c>
      <c r="F169" s="22">
        <f ca="1">IFERROR(_xlfn.XLOOKUP($E169,'[1]00.1 Focus List - Terceros'!$A:$A,'[1]00.1 Focus List - Terceros'!$F:$F,,),FALSE)</f>
        <v>-1.6833279999999999</v>
      </c>
      <c r="G169" s="22">
        <f ca="1">IFERROR(_xlfn.XLOOKUP($E169,'[1]00.1 Focus List - Terceros'!$A:$A,'[1]00.1 Focus List - Terceros'!$H:$H,,),FALSE)</f>
        <v>2.9385210000000002</v>
      </c>
      <c r="H169" s="22">
        <f ca="1">IFERROR(_xlfn.XLOOKUP($E169,'[1]00.1 Focus List - Terceros'!$A:$A,'[1]00.1 Focus List - Terceros'!$J:$J,,),FALSE)</f>
        <v>28.311125000000001</v>
      </c>
      <c r="I169" s="22">
        <f ca="1">IFERROR(_xlfn.XLOOKUP($E169,'[1]00.1 Focus List - Terceros'!$A:$A,'[1]00.1 Focus List - Terceros'!$L:$L,,),FALSE)</f>
        <v>5.874244</v>
      </c>
      <c r="J169" s="22">
        <f ca="1">IFERROR(_xlfn.XLOOKUP($E169,'[1]00.1 Focus List - Terceros'!$A:$A,'[1]00.1 Focus List - Terceros'!$N:$N,,),FALSE)</f>
        <v>2.457395</v>
      </c>
      <c r="K169" s="22">
        <f ca="1">IFERROR(_xlfn.XLOOKUP($E169,'[1]00.1 Focus List - Terceros'!$A:$A,'[1]00.1 Focus List - Terceros'!$O:$O,,),FALSE)</f>
        <v>26.66236</v>
      </c>
      <c r="L169" s="22">
        <f ca="1">IFERROR(_xlfn.XLOOKUP($E169,'[1]00.1 Focus List - Terceros'!$A:$A,'[1]00.1 Focus List - Terceros'!$P:$P,,),FALSE)</f>
        <v>-22.913896999999999</v>
      </c>
      <c r="M169" s="22">
        <f ca="1">IFERROR(_xlfn.XLOOKUP($E169,'[1]00.1 Focus List - Terceros'!$A:$A,'[1]00.1 Focus List - Terceros'!$V:$V,,),FALSE)</f>
        <v>22.008804999999999</v>
      </c>
      <c r="N169" s="22">
        <f ca="1">IFERROR(_xlfn.XLOOKUP($E169,'[1]00.1 Focus List - Terceros'!$A:$A,'[1]00.1 Focus List - Terceros'!$R:$R,,),FALSE)</f>
        <v>16.022335000000002</v>
      </c>
      <c r="O169" s="22">
        <f ca="1">IFERROR(_xlfn.XLOOKUP($E169,'[1]00.1 Focus List - Terceros'!$A:$A,'[1]00.1 Focus List - Terceros'!$T:$T,,),FALSE)</f>
        <v>10.897333</v>
      </c>
    </row>
    <row r="170" spans="1:15" x14ac:dyDescent="0.25">
      <c r="A170" s="15" t="s">
        <v>400</v>
      </c>
      <c r="B170" s="23" t="s">
        <v>242</v>
      </c>
      <c r="C170" s="23">
        <f ca="1">IFERROR(_xlfn.XLOOKUP($E170,'[1]00.1 Focus List - Terceros'!$A:$A,'[1]00.1 Focus List - Terceros'!$C:$C,,),FALSE)</f>
        <v>0</v>
      </c>
      <c r="D170" s="24" t="str">
        <f ca="1">IFERROR(_xlfn.XLOOKUP($E170,'[1]00.1 Focus List - Terceros'!$A:$A,'[1]00.1 Focus List - Terceros'!$D:$D,,),FALSE)</f>
        <v>Euro</v>
      </c>
      <c r="E170" s="25">
        <f ca="1">IFERROR(_xlfn.XLOOKUP($E170,'[1]00.1 Focus List - Terceros'!$A:$A,'[1]00.1 Focus List - Terceros'!$E:$E,,),FALSE)</f>
        <v>0</v>
      </c>
      <c r="F170" s="26">
        <f ca="1">IFERROR(_xlfn.XLOOKUP($E170,'[1]00.1 Focus List - Terceros'!$A:$A,'[1]00.1 Focus List - Terceros'!$F:$F,,),FALSE)</f>
        <v>-2.6874210000000001</v>
      </c>
      <c r="G170" s="27">
        <f ca="1">IFERROR(_xlfn.XLOOKUP($E170,'[1]00.1 Focus List - Terceros'!$A:$A,'[1]00.1 Focus List - Terceros'!$H:$H,,),FALSE)</f>
        <v>-2.1935349999999998</v>
      </c>
      <c r="H170" s="27">
        <f ca="1">IFERROR(_xlfn.XLOOKUP($E170,'[1]00.1 Focus List - Terceros'!$A:$A,'[1]00.1 Focus List - Terceros'!$J:$J,,),FALSE)</f>
        <v>15.985525000000001</v>
      </c>
      <c r="I170" s="27">
        <f ca="1">IFERROR(_xlfn.XLOOKUP($E170,'[1]00.1 Focus List - Terceros'!$A:$A,'[1]00.1 Focus List - Terceros'!$L:$L,,),FALSE)</f>
        <v>-4.083126</v>
      </c>
      <c r="J170" s="27">
        <f ca="1">IFERROR(_xlfn.XLOOKUP($E170,'[1]00.1 Focus List - Terceros'!$A:$A,'[1]00.1 Focus List - Terceros'!$N:$N,,),FALSE)</f>
        <v>-0.90224700000000002</v>
      </c>
      <c r="K170" s="27">
        <f ca="1">IFERROR(_xlfn.XLOOKUP($E170,'[1]00.1 Focus List - Terceros'!$A:$A,'[1]00.1 Focus List - Terceros'!$O:$O,,),FALSE)</f>
        <v>27.568390999999998</v>
      </c>
      <c r="L170" s="27">
        <f ca="1">IFERROR(_xlfn.XLOOKUP($E170,'[1]00.1 Focus List - Terceros'!$A:$A,'[1]00.1 Focus List - Terceros'!$P:$P,,),FALSE)</f>
        <v>-19.290807000000001</v>
      </c>
      <c r="M170" s="27">
        <f ca="1">IFERROR(_xlfn.XLOOKUP($E170,'[1]00.1 Focus List - Terceros'!$A:$A,'[1]00.1 Focus List - Terceros'!$V:$V,,),FALSE)</f>
        <v>15.540117</v>
      </c>
      <c r="N170" s="27">
        <f ca="1">IFERROR(_xlfn.XLOOKUP($E170,'[1]00.1 Focus List - Terceros'!$A:$A,'[1]00.1 Focus List - Terceros'!$R:$R,,),FALSE)</f>
        <v>8.3959820000000001</v>
      </c>
      <c r="O170" s="27">
        <f ca="1">IFERROR(_xlfn.XLOOKUP($E170,'[1]00.1 Focus List - Terceros'!$A:$A,'[1]00.1 Focus List - Terceros'!$T:$T,,),FALSE)</f>
        <v>7.0204380000000004</v>
      </c>
    </row>
    <row r="171" spans="1:15" x14ac:dyDescent="0.25">
      <c r="A171" s="15" t="s">
        <v>401</v>
      </c>
      <c r="B171" s="3" t="s">
        <v>243</v>
      </c>
      <c r="C171" s="21">
        <f ca="1">IFERROR(_xlfn.XLOOKUP($E171,'[1]00.1 Focus List - Terceros'!$A:$A,'[1]00.1 Focus List - Terceros'!$C:$C,,),FALSE)</f>
        <v>710539948</v>
      </c>
      <c r="D171" s="2" t="str">
        <f ca="1">IFERROR(_xlfn.XLOOKUP($E171,'[1]00.1 Focus List - Terceros'!$A:$A,'[1]00.1 Focus List - Terceros'!$D:$D,,),FALSE)</f>
        <v>Euro</v>
      </c>
      <c r="E171" s="2" t="str">
        <f ca="1">IFERROR(_xlfn.XLOOKUP($E171,'[1]00.1 Focus List - Terceros'!$A:$A,'[1]00.1 Focus List - Terceros'!$E:$E,,),FALSE)</f>
        <v>Fully Hedged</v>
      </c>
      <c r="F171" s="22">
        <f ca="1">IFERROR(_xlfn.XLOOKUP($E171,'[1]00.1 Focus List - Terceros'!$A:$A,'[1]00.1 Focus List - Terceros'!$F:$F,,),FALSE)</f>
        <v>0.108477</v>
      </c>
      <c r="G171" s="22">
        <f ca="1">IFERROR(_xlfn.XLOOKUP($E171,'[1]00.1 Focus List - Terceros'!$A:$A,'[1]00.1 Focus List - Terceros'!$H:$H,,),FALSE)</f>
        <v>3.749628</v>
      </c>
      <c r="H171" s="22">
        <f ca="1">IFERROR(_xlfn.XLOOKUP($E171,'[1]00.1 Focus List - Terceros'!$A:$A,'[1]00.1 Focus List - Terceros'!$J:$J,,),FALSE)</f>
        <v>28.362787999999998</v>
      </c>
      <c r="I171" s="22">
        <f ca="1">IFERROR(_xlfn.XLOOKUP($E171,'[1]00.1 Focus List - Terceros'!$A:$A,'[1]00.1 Focus List - Terceros'!$L:$L,,),FALSE)</f>
        <v>6.5758640000000002</v>
      </c>
      <c r="J171" s="22">
        <f ca="1">IFERROR(_xlfn.XLOOKUP($E171,'[1]00.1 Focus List - Terceros'!$A:$A,'[1]00.1 Focus List - Terceros'!$N:$N,,),FALSE)</f>
        <v>12.753342</v>
      </c>
      <c r="K171" s="22">
        <f ca="1">IFERROR(_xlfn.XLOOKUP($E171,'[1]00.1 Focus List - Terceros'!$A:$A,'[1]00.1 Focus List - Terceros'!$O:$O,,),FALSE)</f>
        <v>23.077641</v>
      </c>
      <c r="L171" s="22">
        <f ca="1">IFERROR(_xlfn.XLOOKUP($E171,'[1]00.1 Focus List - Terceros'!$A:$A,'[1]00.1 Focus List - Terceros'!$P:$P,,),FALSE)</f>
        <v>-19.659815999999999</v>
      </c>
      <c r="M171" s="22">
        <f ca="1">IFERROR(_xlfn.XLOOKUP($E171,'[1]00.1 Focus List - Terceros'!$A:$A,'[1]00.1 Focus List - Terceros'!$V:$V,,),FALSE)</f>
        <v>26.780653000000001</v>
      </c>
      <c r="N171" s="22">
        <f ca="1">IFERROR(_xlfn.XLOOKUP($E171,'[1]00.1 Focus List - Terceros'!$A:$A,'[1]00.1 Focus List - Terceros'!$R:$R,,),FALSE)</f>
        <v>20.952646999999999</v>
      </c>
      <c r="O171" s="22">
        <f ca="1">IFERROR(_xlfn.XLOOKUP($E171,'[1]00.1 Focus List - Terceros'!$A:$A,'[1]00.1 Focus List - Terceros'!$T:$T,,),FALSE)</f>
        <v>15.110023</v>
      </c>
    </row>
    <row r="172" spans="1:15" x14ac:dyDescent="0.25">
      <c r="A172" s="15" t="s">
        <v>401</v>
      </c>
      <c r="B172" s="23" t="s">
        <v>244</v>
      </c>
      <c r="C172" s="23">
        <f ca="1">IFERROR(_xlfn.XLOOKUP($E172,'[1]00.1 Focus List - Terceros'!$A:$A,'[1]00.1 Focus List - Terceros'!$C:$C,,),FALSE)</f>
        <v>0</v>
      </c>
      <c r="D172" s="24" t="str">
        <f ca="1">IFERROR(_xlfn.XLOOKUP($E172,'[1]00.1 Focus List - Terceros'!$A:$A,'[1]00.1 Focus List - Terceros'!$D:$D,,),FALSE)</f>
        <v>Multiple Currencies</v>
      </c>
      <c r="E172" s="25">
        <f ca="1">IFERROR(_xlfn.XLOOKUP($E172,'[1]00.1 Focus List - Terceros'!$A:$A,'[1]00.1 Focus List - Terceros'!$E:$E,,),FALSE)</f>
        <v>0</v>
      </c>
      <c r="F172" s="26">
        <f ca="1">IFERROR(_xlfn.XLOOKUP($E172,'[1]00.1 Focus List - Terceros'!$A:$A,'[1]00.1 Focus List - Terceros'!$F:$F,,),FALSE)</f>
        <v>-0.30165500000000001</v>
      </c>
      <c r="G172" s="27">
        <f ca="1">IFERROR(_xlfn.XLOOKUP($E172,'[1]00.1 Focus List - Terceros'!$A:$A,'[1]00.1 Focus List - Terceros'!$H:$H,,),FALSE)</f>
        <v>3.1240649999999999</v>
      </c>
      <c r="H172" s="27">
        <f ca="1">IFERROR(_xlfn.XLOOKUP($E172,'[1]00.1 Focus List - Terceros'!$A:$A,'[1]00.1 Focus List - Terceros'!$J:$J,,),FALSE)</f>
        <v>23.233635</v>
      </c>
      <c r="I172" s="27">
        <f ca="1">IFERROR(_xlfn.XLOOKUP($E172,'[1]00.1 Focus List - Terceros'!$A:$A,'[1]00.1 Focus List - Terceros'!$L:$L,,),FALSE)</f>
        <v>6.8215019999999997</v>
      </c>
      <c r="J172" s="27">
        <f ca="1">IFERROR(_xlfn.XLOOKUP($E172,'[1]00.1 Focus List - Terceros'!$A:$A,'[1]00.1 Focus List - Terceros'!$N:$N,,),FALSE)</f>
        <v>9.6540040000000005</v>
      </c>
      <c r="K172" s="27">
        <f ca="1">IFERROR(_xlfn.XLOOKUP($E172,'[1]00.1 Focus List - Terceros'!$A:$A,'[1]00.1 Focus List - Terceros'!$O:$O,,),FALSE)</f>
        <v>21.846219000000001</v>
      </c>
      <c r="L172" s="27">
        <f ca="1">IFERROR(_xlfn.XLOOKUP($E172,'[1]00.1 Focus List - Terceros'!$A:$A,'[1]00.1 Focus List - Terceros'!$P:$P,,),FALSE)</f>
        <v>-19.287956000000001</v>
      </c>
      <c r="M172" s="27">
        <f ca="1">IFERROR(_xlfn.XLOOKUP($E172,'[1]00.1 Focus List - Terceros'!$A:$A,'[1]00.1 Focus List - Terceros'!$V:$V,,),FALSE)</f>
        <v>16.345455999999999</v>
      </c>
      <c r="N172" s="27">
        <f ca="1">IFERROR(_xlfn.XLOOKUP($E172,'[1]00.1 Focus List - Terceros'!$A:$A,'[1]00.1 Focus List - Terceros'!$R:$R,,),FALSE)</f>
        <v>16.049854</v>
      </c>
      <c r="O172" s="27">
        <f ca="1">IFERROR(_xlfn.XLOOKUP($E172,'[1]00.1 Focus List - Terceros'!$A:$A,'[1]00.1 Focus List - Terceros'!$T:$T,,),FALSE)</f>
        <v>13.337331000000001</v>
      </c>
    </row>
    <row r="173" spans="1:15" x14ac:dyDescent="0.25">
      <c r="A173" s="15" t="s">
        <v>245</v>
      </c>
      <c r="B173" s="3" t="s">
        <v>246</v>
      </c>
      <c r="C173" s="21">
        <f ca="1">IFERROR(_xlfn.XLOOKUP($E173,'[1]00.1 Focus List - Terceros'!$A:$A,'[1]00.1 Focus List - Terceros'!$C:$C,,),FALSE)</f>
        <v>896311522</v>
      </c>
      <c r="D173" s="2" t="str">
        <f ca="1">IFERROR(_xlfn.XLOOKUP($E173,'[1]00.1 Focus List - Terceros'!$A:$A,'[1]00.1 Focus List - Terceros'!$D:$D,,),FALSE)</f>
        <v>Euro</v>
      </c>
      <c r="E173" s="4">
        <f ca="1">IFERROR(_xlfn.XLOOKUP($E173,'[1]00.1 Focus List - Terceros'!$A:$A,'[1]00.1 Focus List - Terceros'!$E:$E,,),FALSE)</f>
        <v>0</v>
      </c>
      <c r="F173" s="22">
        <f ca="1">IFERROR(_xlfn.XLOOKUP($E173,'[1]00.1 Focus List - Terceros'!$A:$A,'[1]00.1 Focus List - Terceros'!$F:$F,,),FALSE)</f>
        <v>-0.27163199999999998</v>
      </c>
      <c r="G173" s="22">
        <f ca="1">IFERROR(_xlfn.XLOOKUP($E173,'[1]00.1 Focus List - Terceros'!$A:$A,'[1]00.1 Focus List - Terceros'!$H:$H,,),FALSE)</f>
        <v>3.9589999999999998E-3</v>
      </c>
      <c r="H173" s="22">
        <f ca="1">IFERROR(_xlfn.XLOOKUP($E173,'[1]00.1 Focus List - Terceros'!$A:$A,'[1]00.1 Focus List - Terceros'!$J:$J,,),FALSE)</f>
        <v>16.445543000000001</v>
      </c>
      <c r="I173" s="22">
        <f ca="1">IFERROR(_xlfn.XLOOKUP($E173,'[1]00.1 Focus List - Terceros'!$A:$A,'[1]00.1 Focus List - Terceros'!$L:$L,,),FALSE)</f>
        <v>4.8655739999999996</v>
      </c>
      <c r="J173" s="22">
        <f ca="1">IFERROR(_xlfn.XLOOKUP($E173,'[1]00.1 Focus List - Terceros'!$A:$A,'[1]00.1 Focus List - Terceros'!$N:$N,,),FALSE)</f>
        <v>3.1265049999999999</v>
      </c>
      <c r="K173" s="22">
        <f ca="1">IFERROR(_xlfn.XLOOKUP($E173,'[1]00.1 Focus List - Terceros'!$A:$A,'[1]00.1 Focus List - Terceros'!$O:$O,,),FALSE)</f>
        <v>16.159936999999999</v>
      </c>
      <c r="L173" s="22">
        <f ca="1">IFERROR(_xlfn.XLOOKUP($E173,'[1]00.1 Focus List - Terceros'!$A:$A,'[1]00.1 Focus List - Terceros'!$P:$P,,),FALSE)</f>
        <v>-16.829250999999999</v>
      </c>
      <c r="M173" s="22">
        <f ca="1">IFERROR(_xlfn.XLOOKUP($E173,'[1]00.1 Focus List - Terceros'!$A:$A,'[1]00.1 Focus List - Terceros'!$V:$V,,),FALSE)</f>
        <v>4.6259050000000004</v>
      </c>
      <c r="N173" s="22">
        <f ca="1">IFERROR(_xlfn.XLOOKUP($E173,'[1]00.1 Focus List - Terceros'!$A:$A,'[1]00.1 Focus List - Terceros'!$R:$R,,),FALSE)</f>
        <v>4.4296629999999997</v>
      </c>
      <c r="O173" s="22">
        <f ca="1">IFERROR(_xlfn.XLOOKUP($E173,'[1]00.1 Focus List - Terceros'!$A:$A,'[1]00.1 Focus List - Terceros'!$T:$T,,),FALSE)</f>
        <v>3.8707370000000001</v>
      </c>
    </row>
    <row r="174" spans="1:15" x14ac:dyDescent="0.25">
      <c r="A174" s="43" t="s">
        <v>247</v>
      </c>
      <c r="B174" s="41" t="s">
        <v>248</v>
      </c>
      <c r="C174" s="30">
        <f ca="1">IFERROR(_xlfn.XLOOKUP($E174,'[1]00.1 Focus List - Terceros'!$A:$A,'[1]00.1 Focus List - Terceros'!$C:$C,,),FALSE)</f>
        <v>4225800136</v>
      </c>
      <c r="D174" s="31" t="str">
        <f ca="1">IFERROR(_xlfn.XLOOKUP($E174,'[1]00.1 Focus List - Terceros'!$A:$A,'[1]00.1 Focus List - Terceros'!$D:$D,,),FALSE)</f>
        <v>Euro</v>
      </c>
      <c r="E174" s="31">
        <f ca="1">IFERROR(_xlfn.XLOOKUP($E174,'[1]00.1 Focus List - Terceros'!$A:$A,'[1]00.1 Focus List - Terceros'!$E:$E,,),FALSE)</f>
        <v>0</v>
      </c>
      <c r="F174" s="32">
        <f ca="1">IFERROR(_xlfn.XLOOKUP($E174,'[1]00.1 Focus List - Terceros'!$A:$A,'[1]00.1 Focus List - Terceros'!$F:$F,,),FALSE)</f>
        <v>0</v>
      </c>
      <c r="G174" s="32">
        <f ca="1">IFERROR(_xlfn.XLOOKUP($E174,'[1]00.1 Focus List - Terceros'!$A:$A,'[1]00.1 Focus List - Terceros'!$H:$H,,),FALSE)</f>
        <v>1.4762169999999999</v>
      </c>
      <c r="H174" s="32">
        <f ca="1">IFERROR(_xlfn.XLOOKUP($E174,'[1]00.1 Focus List - Terceros'!$A:$A,'[1]00.1 Focus List - Terceros'!$J:$J,,),FALSE)</f>
        <v>17.102716999999998</v>
      </c>
      <c r="I174" s="32">
        <f ca="1">IFERROR(_xlfn.XLOOKUP($E174,'[1]00.1 Focus List - Terceros'!$A:$A,'[1]00.1 Focus List - Terceros'!$L:$L,,),FALSE)</f>
        <v>2.2439309999999999</v>
      </c>
      <c r="J174" s="32">
        <f ca="1">IFERROR(_xlfn.XLOOKUP($E174,'[1]00.1 Focus List - Terceros'!$A:$A,'[1]00.1 Focus List - Terceros'!$N:$N,,),FALSE)</f>
        <v>5.1161029999999998</v>
      </c>
      <c r="K174" s="32">
        <f ca="1">IFERROR(_xlfn.XLOOKUP($E174,'[1]00.1 Focus List - Terceros'!$A:$A,'[1]00.1 Focus List - Terceros'!$O:$O,,),FALSE)</f>
        <v>16.598801999999999</v>
      </c>
      <c r="L174" s="32">
        <f ca="1">IFERROR(_xlfn.XLOOKUP($E174,'[1]00.1 Focus List - Terceros'!$A:$A,'[1]00.1 Focus List - Terceros'!$P:$P,,),FALSE)</f>
        <v>-17.696194999999999</v>
      </c>
      <c r="M174" s="32">
        <f ca="1">IFERROR(_xlfn.XLOOKUP($E174,'[1]00.1 Focus List - Terceros'!$A:$A,'[1]00.1 Focus List - Terceros'!$V:$V,,),FALSE)</f>
        <v>19.904005999999999</v>
      </c>
      <c r="N174" s="32">
        <f ca="1">IFERROR(_xlfn.XLOOKUP($E174,'[1]00.1 Focus List - Terceros'!$A:$A,'[1]00.1 Focus List - Terceros'!$R:$R,,),FALSE)</f>
        <v>10.346118000000001</v>
      </c>
      <c r="O174" s="32">
        <f ca="1">IFERROR(_xlfn.XLOOKUP($E174,'[1]00.1 Focus List - Terceros'!$A:$A,'[1]00.1 Focus List - Terceros'!$T:$T,,),FALSE)</f>
        <v>9.5618250000000007</v>
      </c>
    </row>
    <row r="175" spans="1:15" x14ac:dyDescent="0.25">
      <c r="A175" s="44" t="s">
        <v>249</v>
      </c>
      <c r="B175" s="16" t="s">
        <v>250</v>
      </c>
      <c r="C175" s="33">
        <f ca="1">IFERROR(_xlfn.XLOOKUP($E175,'[1]00.1 Focus List - Terceros'!$A:$A,'[1]00.1 Focus List - Terceros'!$C:$C,,),FALSE)</f>
        <v>696073453</v>
      </c>
      <c r="D175" s="18" t="str">
        <f ca="1">IFERROR(_xlfn.XLOOKUP($E175,'[1]00.1 Focus List - Terceros'!$A:$A,'[1]00.1 Focus List - Terceros'!$D:$D,,),FALSE)</f>
        <v>Euro</v>
      </c>
      <c r="E175" s="5">
        <f ca="1">IFERROR(_xlfn.XLOOKUP($E175,'[1]00.1 Focus List - Terceros'!$A:$A,'[1]00.1 Focus List - Terceros'!$E:$E,,),FALSE)</f>
        <v>0</v>
      </c>
      <c r="F175" s="19">
        <f ca="1">IFERROR(_xlfn.XLOOKUP($E175,'[1]00.1 Focus List - Terceros'!$A:$A,'[1]00.1 Focus List - Terceros'!$F:$F,,),FALSE)</f>
        <v>2.2927930000000001</v>
      </c>
      <c r="G175" s="19">
        <f ca="1">IFERROR(_xlfn.XLOOKUP($E175,'[1]00.1 Focus List - Terceros'!$A:$A,'[1]00.1 Focus List - Terceros'!$H:$H,,),FALSE)</f>
        <v>2.9793219999999998</v>
      </c>
      <c r="H175" s="19">
        <f ca="1">IFERROR(_xlfn.XLOOKUP($E175,'[1]00.1 Focus List - Terceros'!$A:$A,'[1]00.1 Focus List - Terceros'!$J:$J,,),FALSE)</f>
        <v>9.8539089999999998</v>
      </c>
      <c r="I175" s="19">
        <f ca="1">IFERROR(_xlfn.XLOOKUP($E175,'[1]00.1 Focus List - Terceros'!$A:$A,'[1]00.1 Focus List - Terceros'!$L:$L,,),FALSE)</f>
        <v>7.128031</v>
      </c>
      <c r="J175" s="19">
        <f ca="1">IFERROR(_xlfn.XLOOKUP($E175,'[1]00.1 Focus List - Terceros'!$A:$A,'[1]00.1 Focus List - Terceros'!$N:$N,,),FALSE)</f>
        <v>8.707516</v>
      </c>
      <c r="K175" s="19">
        <f ca="1">IFERROR(_xlfn.XLOOKUP($E175,'[1]00.1 Focus List - Terceros'!$A:$A,'[1]00.1 Focus List - Terceros'!$O:$O,,),FALSE)</f>
        <v>19.826452</v>
      </c>
      <c r="L175" s="19">
        <f ca="1">IFERROR(_xlfn.XLOOKUP($E175,'[1]00.1 Focus List - Terceros'!$A:$A,'[1]00.1 Focus List - Terceros'!$P:$P,,),FALSE)</f>
        <v>-16.590575999999999</v>
      </c>
      <c r="M175" s="19">
        <f ca="1">IFERROR(_xlfn.XLOOKUP($E175,'[1]00.1 Focus List - Terceros'!$A:$A,'[1]00.1 Focus List - Terceros'!$V:$V,,),FALSE)</f>
        <v>3.901567</v>
      </c>
      <c r="N175" s="19">
        <f ca="1">IFERROR(_xlfn.XLOOKUP($E175,'[1]00.1 Focus List - Terceros'!$A:$A,'[1]00.1 Focus List - Terceros'!$R:$R,,),FALSE)</f>
        <v>15.051662</v>
      </c>
      <c r="O175" s="19">
        <f ca="1">IFERROR(_xlfn.XLOOKUP($E175,'[1]00.1 Focus List - Terceros'!$A:$A,'[1]00.1 Focus List - Terceros'!$T:$T,,),FALSE)</f>
        <v>10.121205</v>
      </c>
    </row>
    <row r="176" spans="1:15" x14ac:dyDescent="0.25">
      <c r="A176" s="9" t="s">
        <v>251</v>
      </c>
      <c r="B176" s="42" t="s">
        <v>252</v>
      </c>
      <c r="C176" s="11">
        <f ca="1">IFERROR(_xlfn.XLOOKUP($E176,'[1]00.1 Focus List - Terceros'!$A:$A,'[1]00.1 Focus List - Terceros'!$C:$C,,),FALSE)</f>
        <v>569583374.69579005</v>
      </c>
      <c r="D176" s="13" t="str">
        <f ca="1">IFERROR(_xlfn.XLOOKUP($E176,'[1]00.1 Focus List - Terceros'!$A:$A,'[1]00.1 Focus List - Terceros'!$D:$D,,),FALSE)</f>
        <v>US Dollar</v>
      </c>
      <c r="E176" s="13">
        <f ca="1">IFERROR(_xlfn.XLOOKUP($E176,'[1]00.1 Focus List - Terceros'!$A:$A,'[1]00.1 Focus List - Terceros'!$E:$E,,),FALSE)</f>
        <v>0</v>
      </c>
      <c r="F176" s="20">
        <f ca="1">IFERROR(_xlfn.XLOOKUP($E176,'[1]00.1 Focus List - Terceros'!$A:$A,'[1]00.1 Focus List - Terceros'!$F:$F,,),FALSE)</f>
        <v>1.633224</v>
      </c>
      <c r="G176" s="20">
        <f ca="1">IFERROR(_xlfn.XLOOKUP($E176,'[1]00.1 Focus List - Terceros'!$A:$A,'[1]00.1 Focus List - Terceros'!$H:$H,,),FALSE)</f>
        <v>5.3962649999999996</v>
      </c>
      <c r="H176" s="20">
        <f ca="1">IFERROR(_xlfn.XLOOKUP($E176,'[1]00.1 Focus List - Terceros'!$A:$A,'[1]00.1 Focus List - Terceros'!$J:$J,,),FALSE)</f>
        <v>18.765453999999998</v>
      </c>
      <c r="I176" s="20">
        <f ca="1">IFERROR(_xlfn.XLOOKUP($E176,'[1]00.1 Focus List - Terceros'!$A:$A,'[1]00.1 Focus List - Terceros'!$L:$L,,),FALSE)</f>
        <v>12.148250000000001</v>
      </c>
      <c r="J176" s="20">
        <f ca="1">IFERROR(_xlfn.XLOOKUP($E176,'[1]00.1 Focus List - Terceros'!$A:$A,'[1]00.1 Focus List - Terceros'!$N:$N,,),FALSE)</f>
        <v>11.486266000000001</v>
      </c>
      <c r="K176" s="20">
        <f ca="1">IFERROR(_xlfn.XLOOKUP($E176,'[1]00.1 Focus List - Terceros'!$A:$A,'[1]00.1 Focus List - Terceros'!$O:$O,,),FALSE)</f>
        <v>11.390706</v>
      </c>
      <c r="L176" s="20">
        <f ca="1">IFERROR(_xlfn.XLOOKUP($E176,'[1]00.1 Focus List - Terceros'!$A:$A,'[1]00.1 Focus List - Terceros'!$P:$P,,),FALSE)</f>
        <v>-11.102016000000001</v>
      </c>
      <c r="M176" s="20">
        <f ca="1">IFERROR(_xlfn.XLOOKUP($E176,'[1]00.1 Focus List - Terceros'!$A:$A,'[1]00.1 Focus List - Terceros'!$V:$V,,),FALSE)</f>
        <v>25.06005</v>
      </c>
      <c r="N176" s="20">
        <f ca="1">IFERROR(_xlfn.XLOOKUP($E176,'[1]00.1 Focus List - Terceros'!$A:$A,'[1]00.1 Focus List - Terceros'!$R:$R,,),FALSE)</f>
        <v>19.096063000000001</v>
      </c>
      <c r="O176" s="20">
        <f ca="1">IFERROR(_xlfn.XLOOKUP($E176,'[1]00.1 Focus List - Terceros'!$A:$A,'[1]00.1 Focus List - Terceros'!$T:$T,,),FALSE)</f>
        <v>16.979657</v>
      </c>
    </row>
    <row r="177" spans="1:15" x14ac:dyDescent="0.25">
      <c r="A177" s="15" t="s">
        <v>253</v>
      </c>
      <c r="B177" s="3" t="s">
        <v>254</v>
      </c>
      <c r="C177" s="21">
        <f ca="1">IFERROR(_xlfn.XLOOKUP($E177,'[1]00.1 Focus List - Terceros'!$A:$A,'[1]00.1 Focus List - Terceros'!$C:$C,,),FALSE)</f>
        <v>10199995</v>
      </c>
      <c r="D177" s="2" t="str">
        <f ca="1">IFERROR(_xlfn.XLOOKUP($E177,'[1]00.1 Focus List - Terceros'!$A:$A,'[1]00.1 Focus List - Terceros'!$D:$D,,),FALSE)</f>
        <v>Euro</v>
      </c>
      <c r="E177" s="4" t="str">
        <f ca="1">IFERROR(_xlfn.XLOOKUP($E177,'[1]00.1 Focus List - Terceros'!$A:$A,'[1]00.1 Focus List - Terceros'!$E:$E,,),FALSE)</f>
        <v>Fully Hedged</v>
      </c>
      <c r="F177" s="22">
        <f ca="1">IFERROR(_xlfn.XLOOKUP($E177,'[1]00.1 Focus List - Terceros'!$A:$A,'[1]00.1 Focus List - Terceros'!$F:$F,,),FALSE)</f>
        <v>0</v>
      </c>
      <c r="G177" s="22">
        <f ca="1">IFERROR(_xlfn.XLOOKUP($E177,'[1]00.1 Focus List - Terceros'!$A:$A,'[1]00.1 Focus List - Terceros'!$H:$H,,),FALSE)</f>
        <v>0</v>
      </c>
      <c r="H177" s="22">
        <f ca="1">IFERROR(_xlfn.XLOOKUP($E177,'[1]00.1 Focus List - Terceros'!$A:$A,'[1]00.1 Focus List - Terceros'!$J:$J,,),FALSE)</f>
        <v>0</v>
      </c>
      <c r="I177" s="22">
        <f ca="1">IFERROR(_xlfn.XLOOKUP($E177,'[1]00.1 Focus List - Terceros'!$A:$A,'[1]00.1 Focus List - Terceros'!$L:$L,,),FALSE)</f>
        <v>0</v>
      </c>
      <c r="J177" s="22">
        <f ca="1">IFERROR(_xlfn.XLOOKUP($E177,'[1]00.1 Focus List - Terceros'!$A:$A,'[1]00.1 Focus List - Terceros'!$N:$N,,),FALSE)</f>
        <v>0</v>
      </c>
      <c r="K177" s="22">
        <f ca="1">IFERROR(_xlfn.XLOOKUP($E177,'[1]00.1 Focus List - Terceros'!$A:$A,'[1]00.1 Focus List - Terceros'!$O:$O,,),FALSE)</f>
        <v>19.132082</v>
      </c>
      <c r="L177" s="22">
        <f ca="1">IFERROR(_xlfn.XLOOKUP($E177,'[1]00.1 Focus List - Terceros'!$A:$A,'[1]00.1 Focus List - Terceros'!$P:$P,,),FALSE)</f>
        <v>0</v>
      </c>
      <c r="M177" s="22">
        <f ca="1">IFERROR(_xlfn.XLOOKUP($E177,'[1]00.1 Focus List - Terceros'!$A:$A,'[1]00.1 Focus List - Terceros'!$V:$V,,),FALSE)</f>
        <v>-31.663315999999998</v>
      </c>
      <c r="N177" s="22">
        <f ca="1">IFERROR(_xlfn.XLOOKUP($E177,'[1]00.1 Focus List - Terceros'!$A:$A,'[1]00.1 Focus List - Terceros'!$R:$R,,),FALSE)</f>
        <v>0</v>
      </c>
      <c r="O177" s="22">
        <f ca="1">IFERROR(_xlfn.XLOOKUP($E177,'[1]00.1 Focus List - Terceros'!$A:$A,'[1]00.1 Focus List - Terceros'!$T:$T,,),FALSE)</f>
        <v>0</v>
      </c>
    </row>
    <row r="178" spans="1:15" x14ac:dyDescent="0.25">
      <c r="A178" s="9" t="s">
        <v>255</v>
      </c>
      <c r="B178" s="42" t="s">
        <v>256</v>
      </c>
      <c r="C178" s="11">
        <f ca="1">IFERROR(_xlfn.XLOOKUP($E178,'[1]00.1 Focus List - Terceros'!$A:$A,'[1]00.1 Focus List - Terceros'!$C:$C,,),FALSE)</f>
        <v>33694425</v>
      </c>
      <c r="D178" s="13" t="str">
        <f ca="1">IFERROR(_xlfn.XLOOKUP($E178,'[1]00.1 Focus List - Terceros'!$A:$A,'[1]00.1 Focus List - Terceros'!$D:$D,,),FALSE)</f>
        <v>Euro</v>
      </c>
      <c r="E178" s="13" t="str">
        <f ca="1">IFERROR(_xlfn.XLOOKUP($E178,'[1]00.1 Focus List - Terceros'!$A:$A,'[1]00.1 Focus List - Terceros'!$E:$E,,),FALSE)</f>
        <v>Fully Hedged</v>
      </c>
      <c r="F178" s="20">
        <f ca="1">IFERROR(_xlfn.XLOOKUP($E178,'[1]00.1 Focus List - Terceros'!$A:$A,'[1]00.1 Focus List - Terceros'!$F:$F,,),FALSE)</f>
        <v>-0.76049599999999995</v>
      </c>
      <c r="G178" s="20">
        <f ca="1">IFERROR(_xlfn.XLOOKUP($E178,'[1]00.1 Focus List - Terceros'!$A:$A,'[1]00.1 Focus List - Terceros'!$H:$H,,),FALSE)</f>
        <v>3.8256130000000002</v>
      </c>
      <c r="H178" s="20">
        <f ca="1">IFERROR(_xlfn.XLOOKUP($E178,'[1]00.1 Focus List - Terceros'!$A:$A,'[1]00.1 Focus List - Terceros'!$J:$J,,),FALSE)</f>
        <v>26.844207999999998</v>
      </c>
      <c r="I178" s="20">
        <f ca="1">IFERROR(_xlfn.XLOOKUP($E178,'[1]00.1 Focus List - Terceros'!$A:$A,'[1]00.1 Focus List - Terceros'!$L:$L,,),FALSE)</f>
        <v>38.721420999999999</v>
      </c>
      <c r="J178" s="20">
        <f ca="1">IFERROR(_xlfn.XLOOKUP($E178,'[1]00.1 Focus List - Terceros'!$A:$A,'[1]00.1 Focus List - Terceros'!$N:$N,,),FALSE)</f>
        <v>16.454768000000001</v>
      </c>
      <c r="K178" s="20">
        <f ca="1">IFERROR(_xlfn.XLOOKUP($E178,'[1]00.1 Focus List - Terceros'!$A:$A,'[1]00.1 Focus List - Terceros'!$O:$O,,),FALSE)</f>
        <v>26.730260000000001</v>
      </c>
      <c r="L178" s="20">
        <f ca="1">IFERROR(_xlfn.XLOOKUP($E178,'[1]00.1 Focus List - Terceros'!$A:$A,'[1]00.1 Focus List - Terceros'!$P:$P,,),FALSE)</f>
        <v>-24.530424</v>
      </c>
      <c r="M178" s="20">
        <f ca="1">IFERROR(_xlfn.XLOOKUP($E178,'[1]00.1 Focus List - Terceros'!$A:$A,'[1]00.1 Focus List - Terceros'!$V:$V,,),FALSE)</f>
        <v>-27.132849</v>
      </c>
      <c r="N178" s="20">
        <f ca="1">IFERROR(_xlfn.XLOOKUP($E178,'[1]00.1 Focus List - Terceros'!$A:$A,'[1]00.1 Focus List - Terceros'!$R:$R,,),FALSE)</f>
        <v>7.9317719999999996</v>
      </c>
      <c r="O178" s="20">
        <f ca="1">IFERROR(_xlfn.XLOOKUP($E178,'[1]00.1 Focus List - Terceros'!$A:$A,'[1]00.1 Focus List - Terceros'!$T:$T,,),FALSE)</f>
        <v>4.0129910000000004</v>
      </c>
    </row>
    <row r="179" spans="1:15" x14ac:dyDescent="0.25">
      <c r="A179" s="15" t="s">
        <v>255</v>
      </c>
      <c r="B179" s="3" t="s">
        <v>257</v>
      </c>
      <c r="C179" s="21">
        <f ca="1">IFERROR(_xlfn.XLOOKUP($E179,'[1]00.1 Focus List - Terceros'!$A:$A,'[1]00.1 Focus List - Terceros'!$C:$C,,),FALSE)</f>
        <v>95823666</v>
      </c>
      <c r="D179" s="2" t="str">
        <f ca="1">IFERROR(_xlfn.XLOOKUP($E179,'[1]00.1 Focus List - Terceros'!$A:$A,'[1]00.1 Focus List - Terceros'!$D:$D,,),FALSE)</f>
        <v>Euro</v>
      </c>
      <c r="E179" s="4">
        <f ca="1">IFERROR(_xlfn.XLOOKUP($E179,'[1]00.1 Focus List - Terceros'!$A:$A,'[1]00.1 Focus List - Terceros'!$E:$E,,),FALSE)</f>
        <v>0</v>
      </c>
      <c r="F179" s="22">
        <f ca="1">IFERROR(_xlfn.XLOOKUP($E179,'[1]00.1 Focus List - Terceros'!$A:$A,'[1]00.1 Focus List - Terceros'!$F:$F,,),FALSE)</f>
        <v>1.5057769999999999</v>
      </c>
      <c r="G179" s="22">
        <f ca="1">IFERROR(_xlfn.XLOOKUP($E179,'[1]00.1 Focus List - Terceros'!$A:$A,'[1]00.1 Focus List - Terceros'!$H:$H,,),FALSE)</f>
        <v>2.1683669999999999</v>
      </c>
      <c r="H179" s="22">
        <f ca="1">IFERROR(_xlfn.XLOOKUP($E179,'[1]00.1 Focus List - Terceros'!$A:$A,'[1]00.1 Focus List - Terceros'!$J:$J,,),FALSE)</f>
        <v>18.915379000000001</v>
      </c>
      <c r="I179" s="22">
        <f ca="1">IFERROR(_xlfn.XLOOKUP($E179,'[1]00.1 Focus List - Terceros'!$A:$A,'[1]00.1 Focus List - Terceros'!$L:$L,,),FALSE)</f>
        <v>24.674968</v>
      </c>
      <c r="J179" s="22">
        <f ca="1">IFERROR(_xlfn.XLOOKUP($E179,'[1]00.1 Focus List - Terceros'!$A:$A,'[1]00.1 Focus List - Terceros'!$N:$N,,),FALSE)</f>
        <v>6.134061</v>
      </c>
      <c r="K179" s="22">
        <f ca="1">IFERROR(_xlfn.XLOOKUP($E179,'[1]00.1 Focus List - Terceros'!$A:$A,'[1]00.1 Focus List - Terceros'!$O:$O,,),FALSE)</f>
        <v>25.329028999999998</v>
      </c>
      <c r="L179" s="22">
        <f ca="1">IFERROR(_xlfn.XLOOKUP($E179,'[1]00.1 Focus List - Terceros'!$A:$A,'[1]00.1 Focus List - Terceros'!$P:$P,,),FALSE)</f>
        <v>-21.049588</v>
      </c>
      <c r="M179" s="22">
        <f ca="1">IFERROR(_xlfn.XLOOKUP($E179,'[1]00.1 Focus List - Terceros'!$A:$A,'[1]00.1 Focus List - Terceros'!$V:$V,,),FALSE)</f>
        <v>-32.300235000000001</v>
      </c>
      <c r="N179" s="22">
        <f ca="1">IFERROR(_xlfn.XLOOKUP($E179,'[1]00.1 Focus List - Terceros'!$A:$A,'[1]00.1 Focus List - Terceros'!$R:$R,,),FALSE)</f>
        <v>2.9236239999999998</v>
      </c>
      <c r="O179" s="22">
        <f ca="1">IFERROR(_xlfn.XLOOKUP($E179,'[1]00.1 Focus List - Terceros'!$A:$A,'[1]00.1 Focus List - Terceros'!$T:$T,,),FALSE)</f>
        <v>5.399457</v>
      </c>
    </row>
    <row r="180" spans="1:15" x14ac:dyDescent="0.25">
      <c r="A180" s="9" t="s">
        <v>258</v>
      </c>
      <c r="B180" s="42" t="s">
        <v>259</v>
      </c>
      <c r="C180" s="11">
        <f ca="1">IFERROR(_xlfn.XLOOKUP($E180,'[1]00.1 Focus List - Terceros'!$A:$A,'[1]00.1 Focus List - Terceros'!$C:$C,,),FALSE)</f>
        <v>1426630510</v>
      </c>
      <c r="D180" s="13" t="str">
        <f ca="1">IFERROR(_xlfn.XLOOKUP($E180,'[1]00.1 Focus List - Terceros'!$A:$A,'[1]00.1 Focus List - Terceros'!$D:$D,,),FALSE)</f>
        <v>Euro</v>
      </c>
      <c r="E180" s="13" t="str">
        <f ca="1">IFERROR(_xlfn.XLOOKUP($E180,'[1]00.1 Focus List - Terceros'!$A:$A,'[1]00.1 Focus List - Terceros'!$E:$E,,),FALSE)</f>
        <v>Fully Hedged</v>
      </c>
      <c r="F180" s="20">
        <f ca="1">IFERROR(_xlfn.XLOOKUP($E180,'[1]00.1 Focus List - Terceros'!$A:$A,'[1]00.1 Focus List - Terceros'!$F:$F,,),FALSE)</f>
        <v>0.30807099999999998</v>
      </c>
      <c r="G180" s="20">
        <f ca="1">IFERROR(_xlfn.XLOOKUP($E180,'[1]00.1 Focus List - Terceros'!$A:$A,'[1]00.1 Focus List - Terceros'!$H:$H,,),FALSE)</f>
        <v>2.3899370000000002</v>
      </c>
      <c r="H180" s="20">
        <f ca="1">IFERROR(_xlfn.XLOOKUP($E180,'[1]00.1 Focus List - Terceros'!$A:$A,'[1]00.1 Focus List - Terceros'!$J:$J,,),FALSE)</f>
        <v>17.122302000000001</v>
      </c>
      <c r="I180" s="20">
        <f ca="1">IFERROR(_xlfn.XLOOKUP($E180,'[1]00.1 Focus List - Terceros'!$A:$A,'[1]00.1 Focus List - Terceros'!$L:$L,,),FALSE)</f>
        <v>8.1727570000000007</v>
      </c>
      <c r="J180" s="20">
        <f ca="1">IFERROR(_xlfn.XLOOKUP($E180,'[1]00.1 Focus List - Terceros'!$A:$A,'[1]00.1 Focus List - Terceros'!$N:$N,,),FALSE)</f>
        <v>5.6456850000000003</v>
      </c>
      <c r="K180" s="20">
        <f ca="1">IFERROR(_xlfn.XLOOKUP($E180,'[1]00.1 Focus List - Terceros'!$A:$A,'[1]00.1 Focus List - Terceros'!$O:$O,,),FALSE)</f>
        <v>17.619108000000001</v>
      </c>
      <c r="L180" s="20">
        <f ca="1">IFERROR(_xlfn.XLOOKUP($E180,'[1]00.1 Focus List - Terceros'!$A:$A,'[1]00.1 Focus List - Terceros'!$P:$P,,),FALSE)</f>
        <v>-16.931539999999998</v>
      </c>
      <c r="M180" s="20">
        <f ca="1">IFERROR(_xlfn.XLOOKUP($E180,'[1]00.1 Focus List - Terceros'!$A:$A,'[1]00.1 Focus List - Terceros'!$V:$V,,),FALSE)</f>
        <v>10.743171999999999</v>
      </c>
      <c r="N180" s="20">
        <f ca="1">IFERROR(_xlfn.XLOOKUP($E180,'[1]00.1 Focus List - Terceros'!$A:$A,'[1]00.1 Focus List - Terceros'!$R:$R,,),FALSE)</f>
        <v>4.4650629999999998</v>
      </c>
      <c r="O180" s="20">
        <f ca="1">IFERROR(_xlfn.XLOOKUP($E180,'[1]00.1 Focus List - Terceros'!$A:$A,'[1]00.1 Focus List - Terceros'!$T:$T,,),FALSE)</f>
        <v>2.035317</v>
      </c>
    </row>
    <row r="181" spans="1:15" x14ac:dyDescent="0.25">
      <c r="A181" s="15" t="s">
        <v>258</v>
      </c>
      <c r="B181" s="3" t="s">
        <v>260</v>
      </c>
      <c r="C181" s="21">
        <f ca="1">IFERROR(_xlfn.XLOOKUP($E181,'[1]00.1 Focus List - Terceros'!$A:$A,'[1]00.1 Focus List - Terceros'!$C:$C,,),FALSE)</f>
        <v>4694991253</v>
      </c>
      <c r="D181" s="2" t="str">
        <f ca="1">IFERROR(_xlfn.XLOOKUP($E181,'[1]00.1 Focus List - Terceros'!$A:$A,'[1]00.1 Focus List - Terceros'!$D:$D,,),FALSE)</f>
        <v>Euro</v>
      </c>
      <c r="E181" s="4">
        <f ca="1">IFERROR(_xlfn.XLOOKUP($E181,'[1]00.1 Focus List - Terceros'!$A:$A,'[1]00.1 Focus List - Terceros'!$E:$E,,),FALSE)</f>
        <v>0</v>
      </c>
      <c r="F181" s="22">
        <f ca="1">IFERROR(_xlfn.XLOOKUP($E181,'[1]00.1 Focus List - Terceros'!$A:$A,'[1]00.1 Focus List - Terceros'!$F:$F,,),FALSE)</f>
        <v>1.0147E-2</v>
      </c>
      <c r="G181" s="22">
        <f ca="1">IFERROR(_xlfn.XLOOKUP($E181,'[1]00.1 Focus List - Terceros'!$A:$A,'[1]00.1 Focus List - Terceros'!$H:$H,,),FALSE)</f>
        <v>-0.162078</v>
      </c>
      <c r="H181" s="22">
        <f ca="1">IFERROR(_xlfn.XLOOKUP($E181,'[1]00.1 Focus List - Terceros'!$A:$A,'[1]00.1 Focus List - Terceros'!$J:$J,,),FALSE)</f>
        <v>12.484783</v>
      </c>
      <c r="I181" s="22">
        <f ca="1">IFERROR(_xlfn.XLOOKUP($E181,'[1]00.1 Focus List - Terceros'!$A:$A,'[1]00.1 Focus List - Terceros'!$L:$L,,),FALSE)</f>
        <v>-3.8185039999999999</v>
      </c>
      <c r="J181" s="22">
        <f ca="1">IFERROR(_xlfn.XLOOKUP($E181,'[1]00.1 Focus List - Terceros'!$A:$A,'[1]00.1 Focus List - Terceros'!$N:$N,,),FALSE)</f>
        <v>-0.18085599999999999</v>
      </c>
      <c r="K181" s="22">
        <f ca="1">IFERROR(_xlfn.XLOOKUP($E181,'[1]00.1 Focus List - Terceros'!$A:$A,'[1]00.1 Focus List - Terceros'!$O:$O,,),FALSE)</f>
        <v>20.09252</v>
      </c>
      <c r="L181" s="22">
        <f ca="1">IFERROR(_xlfn.XLOOKUP($E181,'[1]00.1 Focus List - Terceros'!$A:$A,'[1]00.1 Focus List - Terceros'!$P:$P,,),FALSE)</f>
        <v>-21.917625999999998</v>
      </c>
      <c r="M181" s="22">
        <f ca="1">IFERROR(_xlfn.XLOOKUP($E181,'[1]00.1 Focus List - Terceros'!$A:$A,'[1]00.1 Focus List - Terceros'!$V:$V,,),FALSE)</f>
        <v>15.557573</v>
      </c>
      <c r="N181" s="22">
        <f ca="1">IFERROR(_xlfn.XLOOKUP($E181,'[1]00.1 Focus List - Terceros'!$A:$A,'[1]00.1 Focus List - Terceros'!$R:$R,,),FALSE)</f>
        <v>0.156837</v>
      </c>
      <c r="O181" s="22">
        <f ca="1">IFERROR(_xlfn.XLOOKUP($E181,'[1]00.1 Focus List - Terceros'!$A:$A,'[1]00.1 Focus List - Terceros'!$T:$T,,),FALSE)</f>
        <v>2.5472700000000001</v>
      </c>
    </row>
    <row r="182" spans="1:15" x14ac:dyDescent="0.25">
      <c r="A182" s="9" t="s">
        <v>261</v>
      </c>
      <c r="B182" s="42" t="s">
        <v>262</v>
      </c>
      <c r="C182" s="11">
        <f ca="1">IFERROR(_xlfn.XLOOKUP($E182,'[1]00.1 Focus List - Terceros'!$A:$A,'[1]00.1 Focus List - Terceros'!$C:$C,,),FALSE)</f>
        <v>637910843</v>
      </c>
      <c r="D182" s="13" t="str">
        <f ca="1">IFERROR(_xlfn.XLOOKUP($E182,'[1]00.1 Focus List - Terceros'!$A:$A,'[1]00.1 Focus List - Terceros'!$D:$D,,),FALSE)</f>
        <v>Euro</v>
      </c>
      <c r="E182" s="13" t="str">
        <f ca="1">IFERROR(_xlfn.XLOOKUP($E182,'[1]00.1 Focus List - Terceros'!$A:$A,'[1]00.1 Focus List - Terceros'!$E:$E,,),FALSE)</f>
        <v>Fully Hedged</v>
      </c>
      <c r="F182" s="20">
        <f ca="1">IFERROR(_xlfn.XLOOKUP($E182,'[1]00.1 Focus List - Terceros'!$A:$A,'[1]00.1 Focus List - Terceros'!$F:$F,,),FALSE)</f>
        <v>0.25242199999999998</v>
      </c>
      <c r="G182" s="20">
        <f ca="1">IFERROR(_xlfn.XLOOKUP($E182,'[1]00.1 Focus List - Terceros'!$A:$A,'[1]00.1 Focus List - Terceros'!$H:$H,,),FALSE)</f>
        <v>1.980828</v>
      </c>
      <c r="H182" s="20">
        <f ca="1">IFERROR(_xlfn.XLOOKUP($E182,'[1]00.1 Focus List - Terceros'!$A:$A,'[1]00.1 Focus List - Terceros'!$J:$J,,),FALSE)</f>
        <v>11.344886000000001</v>
      </c>
      <c r="I182" s="20">
        <f ca="1">IFERROR(_xlfn.XLOOKUP($E182,'[1]00.1 Focus List - Terceros'!$A:$A,'[1]00.1 Focus List - Terceros'!$L:$L,,),FALSE)</f>
        <v>2.928509</v>
      </c>
      <c r="J182" s="20">
        <f ca="1">IFERROR(_xlfn.XLOOKUP($E182,'[1]00.1 Focus List - Terceros'!$A:$A,'[1]00.1 Focus List - Terceros'!$N:$N,,),FALSE)</f>
        <v>15.867856</v>
      </c>
      <c r="K182" s="20">
        <f ca="1">IFERROR(_xlfn.XLOOKUP($E182,'[1]00.1 Focus List - Terceros'!$A:$A,'[1]00.1 Focus List - Terceros'!$O:$O,,),FALSE)</f>
        <v>23.987282</v>
      </c>
      <c r="L182" s="20">
        <f ca="1">IFERROR(_xlfn.XLOOKUP($E182,'[1]00.1 Focus List - Terceros'!$A:$A,'[1]00.1 Focus List - Terceros'!$P:$P,,),FALSE)</f>
        <v>-21.581641999999999</v>
      </c>
      <c r="M182" s="20">
        <f ca="1">IFERROR(_xlfn.XLOOKUP($E182,'[1]00.1 Focus List - Terceros'!$A:$A,'[1]00.1 Focus List - Terceros'!$V:$V,,),FALSE)</f>
        <v>0.76603100000000002</v>
      </c>
      <c r="N182" s="20">
        <f ca="1">IFERROR(_xlfn.XLOOKUP($E182,'[1]00.1 Focus List - Terceros'!$A:$A,'[1]00.1 Focus List - Terceros'!$R:$R,,),FALSE)</f>
        <v>-12.235525000000001</v>
      </c>
      <c r="O182" s="20">
        <f ca="1">IFERROR(_xlfn.XLOOKUP($E182,'[1]00.1 Focus List - Terceros'!$A:$A,'[1]00.1 Focus List - Terceros'!$T:$T,,),FALSE)</f>
        <v>-7.8323400000000003</v>
      </c>
    </row>
    <row r="183" spans="1:15" x14ac:dyDescent="0.25">
      <c r="A183" s="15" t="s">
        <v>263</v>
      </c>
      <c r="B183" s="3" t="s">
        <v>264</v>
      </c>
      <c r="C183" s="21">
        <f ca="1">IFERROR(_xlfn.XLOOKUP($E183,'[1]00.1 Focus List - Terceros'!$A:$A,'[1]00.1 Focus List - Terceros'!$C:$C,,),FALSE)</f>
        <v>341225845</v>
      </c>
      <c r="D183" s="2" t="str">
        <f ca="1">IFERROR(_xlfn.XLOOKUP($E183,'[1]00.1 Focus List - Terceros'!$A:$A,'[1]00.1 Focus List - Terceros'!$D:$D,,),FALSE)</f>
        <v>Euro</v>
      </c>
      <c r="E183" s="4" t="str">
        <f ca="1">IFERROR(_xlfn.XLOOKUP($E183,'[1]00.1 Focus List - Terceros'!$A:$A,'[1]00.1 Focus List - Terceros'!$E:$E,,),FALSE)</f>
        <v>Fully Hedged</v>
      </c>
      <c r="F183" s="22">
        <f ca="1">IFERROR(_xlfn.XLOOKUP($E183,'[1]00.1 Focus List - Terceros'!$A:$A,'[1]00.1 Focus List - Terceros'!$F:$F,,),FALSE)</f>
        <v>-0.52390300000000001</v>
      </c>
      <c r="G183" s="22">
        <f ca="1">IFERROR(_xlfn.XLOOKUP($E183,'[1]00.1 Focus List - Terceros'!$A:$A,'[1]00.1 Focus List - Terceros'!$H:$H,,),FALSE)</f>
        <v>1.605351</v>
      </c>
      <c r="H183" s="22">
        <f ca="1">IFERROR(_xlfn.XLOOKUP($E183,'[1]00.1 Focus List - Terceros'!$A:$A,'[1]00.1 Focus List - Terceros'!$J:$J,,),FALSE)</f>
        <v>17.297297</v>
      </c>
      <c r="I183" s="22">
        <f ca="1">IFERROR(_xlfn.XLOOKUP($E183,'[1]00.1 Focus List - Terceros'!$A:$A,'[1]00.1 Focus List - Terceros'!$L:$L,,),FALSE)</f>
        <v>13.020833</v>
      </c>
      <c r="J183" s="22">
        <f ca="1">IFERROR(_xlfn.XLOOKUP($E183,'[1]00.1 Focus List - Terceros'!$A:$A,'[1]00.1 Focus List - Terceros'!$N:$N,,),FALSE)</f>
        <v>25.020575999999998</v>
      </c>
      <c r="K183" s="22">
        <f ca="1">IFERROR(_xlfn.XLOOKUP($E183,'[1]00.1 Focus List - Terceros'!$A:$A,'[1]00.1 Focus List - Terceros'!$O:$O,,),FALSE)</f>
        <v>25.551136</v>
      </c>
      <c r="L183" s="22">
        <f ca="1">IFERROR(_xlfn.XLOOKUP($E183,'[1]00.1 Focus List - Terceros'!$A:$A,'[1]00.1 Focus List - Terceros'!$P:$P,,),FALSE)</f>
        <v>-17.514488</v>
      </c>
      <c r="M183" s="22">
        <f ca="1">IFERROR(_xlfn.XLOOKUP($E183,'[1]00.1 Focus List - Terceros'!$A:$A,'[1]00.1 Focus List - Terceros'!$V:$V,,),FALSE)</f>
        <v>18.727889999999999</v>
      </c>
      <c r="N183" s="22">
        <f ca="1">IFERROR(_xlfn.XLOOKUP($E183,'[1]00.1 Focus List - Terceros'!$A:$A,'[1]00.1 Focus List - Terceros'!$R:$R,,),FALSE)</f>
        <v>-1.094495</v>
      </c>
      <c r="O183" s="22">
        <f ca="1">IFERROR(_xlfn.XLOOKUP($E183,'[1]00.1 Focus List - Terceros'!$A:$A,'[1]00.1 Focus List - Terceros'!$T:$T,,),FALSE)</f>
        <v>-4.8637079999999999</v>
      </c>
    </row>
    <row r="184" spans="1:15" x14ac:dyDescent="0.25">
      <c r="A184" s="9" t="s">
        <v>265</v>
      </c>
      <c r="B184" s="42" t="s">
        <v>266</v>
      </c>
      <c r="C184" s="11">
        <f ca="1">IFERROR(_xlfn.XLOOKUP($E184,'[1]00.1 Focus List - Terceros'!$A:$A,'[1]00.1 Focus List - Terceros'!$C:$C,,),FALSE)</f>
        <v>145988082.98949999</v>
      </c>
      <c r="D184" s="13" t="str">
        <f ca="1">IFERROR(_xlfn.XLOOKUP($E184,'[1]00.1 Focus List - Terceros'!$A:$A,'[1]00.1 Focus List - Terceros'!$D:$D,,),FALSE)</f>
        <v>US Dollar</v>
      </c>
      <c r="E184" s="13">
        <f ca="1">IFERROR(_xlfn.XLOOKUP($E184,'[1]00.1 Focus List - Terceros'!$A:$A,'[1]00.1 Focus List - Terceros'!$E:$E,,),FALSE)</f>
        <v>0</v>
      </c>
      <c r="F184" s="20">
        <f ca="1">IFERROR(_xlfn.XLOOKUP($E184,'[1]00.1 Focus List - Terceros'!$A:$A,'[1]00.1 Focus List - Terceros'!$F:$F,,),FALSE)</f>
        <v>1.710866</v>
      </c>
      <c r="G184" s="20">
        <f ca="1">IFERROR(_xlfn.XLOOKUP($E184,'[1]00.1 Focus List - Terceros'!$A:$A,'[1]00.1 Focus List - Terceros'!$H:$H,,),FALSE)</f>
        <v>7.4534890000000003</v>
      </c>
      <c r="H184" s="20">
        <f ca="1">IFERROR(_xlfn.XLOOKUP($E184,'[1]00.1 Focus List - Terceros'!$A:$A,'[1]00.1 Focus List - Terceros'!$J:$J,,),FALSE)</f>
        <v>29.851312</v>
      </c>
      <c r="I184" s="20">
        <f ca="1">IFERROR(_xlfn.XLOOKUP($E184,'[1]00.1 Focus List - Terceros'!$A:$A,'[1]00.1 Focus List - Terceros'!$L:$L,,),FALSE)</f>
        <v>7.6518220000000001</v>
      </c>
      <c r="J184" s="20">
        <f ca="1">IFERROR(_xlfn.XLOOKUP($E184,'[1]00.1 Focus List - Terceros'!$A:$A,'[1]00.1 Focus List - Terceros'!$N:$N,,),FALSE)</f>
        <v>2.5217390000000002</v>
      </c>
      <c r="K184" s="20">
        <f ca="1">IFERROR(_xlfn.XLOOKUP($E184,'[1]00.1 Focus List - Terceros'!$A:$A,'[1]00.1 Focus List - Terceros'!$O:$O,,),FALSE)</f>
        <v>27.450609</v>
      </c>
      <c r="L184" s="20">
        <f ca="1">IFERROR(_xlfn.XLOOKUP($E184,'[1]00.1 Focus List - Terceros'!$A:$A,'[1]00.1 Focus List - Terceros'!$P:$P,,),FALSE)</f>
        <v>-30.739813999999999</v>
      </c>
      <c r="M184" s="20">
        <f ca="1">IFERROR(_xlfn.XLOOKUP($E184,'[1]00.1 Focus List - Terceros'!$A:$A,'[1]00.1 Focus List - Terceros'!$V:$V,,),FALSE)</f>
        <v>18.880376999999999</v>
      </c>
      <c r="N184" s="20">
        <f ca="1">IFERROR(_xlfn.XLOOKUP($E184,'[1]00.1 Focus List - Terceros'!$A:$A,'[1]00.1 Focus List - Terceros'!$R:$R,,),FALSE)</f>
        <v>13.211026</v>
      </c>
      <c r="O184" s="20">
        <f ca="1">IFERROR(_xlfn.XLOOKUP($E184,'[1]00.1 Focus List - Terceros'!$A:$A,'[1]00.1 Focus List - Terceros'!$T:$T,,),FALSE)</f>
        <v>10.215564000000001</v>
      </c>
    </row>
    <row r="185" spans="1:15" x14ac:dyDescent="0.25">
      <c r="A185" s="44" t="s">
        <v>267</v>
      </c>
      <c r="B185" s="16" t="s">
        <v>268</v>
      </c>
      <c r="C185" s="33">
        <f ca="1">IFERROR(_xlfn.XLOOKUP($E185,'[1]00.1 Focus List - Terceros'!$A:$A,'[1]00.1 Focus List - Terceros'!$C:$C,,),FALSE)</f>
        <v>1904233252</v>
      </c>
      <c r="D185" s="18" t="str">
        <f ca="1">IFERROR(_xlfn.XLOOKUP($E185,'[1]00.1 Focus List - Terceros'!$A:$A,'[1]00.1 Focus List - Terceros'!$D:$D,,),FALSE)</f>
        <v>Euro</v>
      </c>
      <c r="E185" s="5">
        <f ca="1">IFERROR(_xlfn.XLOOKUP($E185,'[1]00.1 Focus List - Terceros'!$A:$A,'[1]00.1 Focus List - Terceros'!$E:$E,,),FALSE)</f>
        <v>0</v>
      </c>
      <c r="F185" s="19">
        <f ca="1">IFERROR(_xlfn.XLOOKUP($E185,'[1]00.1 Focus List - Terceros'!$A:$A,'[1]00.1 Focus List - Terceros'!$F:$F,,),FALSE)</f>
        <v>-0.79791000000000001</v>
      </c>
      <c r="G185" s="19">
        <f ca="1">IFERROR(_xlfn.XLOOKUP($E185,'[1]00.1 Focus List - Terceros'!$A:$A,'[1]00.1 Focus List - Terceros'!$H:$H,,),FALSE)</f>
        <v>-1.878433</v>
      </c>
      <c r="H185" s="19">
        <f ca="1">IFERROR(_xlfn.XLOOKUP($E185,'[1]00.1 Focus List - Terceros'!$A:$A,'[1]00.1 Focus List - Terceros'!$J:$J,,),FALSE)</f>
        <v>8.9474219999999995</v>
      </c>
      <c r="I185" s="19">
        <f ca="1">IFERROR(_xlfn.XLOOKUP($E185,'[1]00.1 Focus List - Terceros'!$A:$A,'[1]00.1 Focus List - Terceros'!$L:$L,,),FALSE)</f>
        <v>-11.290996</v>
      </c>
      <c r="J185" s="19">
        <f ca="1">IFERROR(_xlfn.XLOOKUP($E185,'[1]00.1 Focus List - Terceros'!$A:$A,'[1]00.1 Focus List - Terceros'!$N:$N,,),FALSE)</f>
        <v>-6.2279460000000002</v>
      </c>
      <c r="K185" s="19">
        <f ca="1">IFERROR(_xlfn.XLOOKUP($E185,'[1]00.1 Focus List - Terceros'!$A:$A,'[1]00.1 Focus List - Terceros'!$O:$O,,),FALSE)</f>
        <v>17.130095000000001</v>
      </c>
      <c r="L185" s="19">
        <f ca="1">IFERROR(_xlfn.XLOOKUP($E185,'[1]00.1 Focus List - Terceros'!$A:$A,'[1]00.1 Focus List - Terceros'!$P:$P,,),FALSE)</f>
        <v>-21.262526000000001</v>
      </c>
      <c r="M185" s="19">
        <f ca="1">IFERROR(_xlfn.XLOOKUP($E185,'[1]00.1 Focus List - Terceros'!$A:$A,'[1]00.1 Focus List - Terceros'!$V:$V,,),FALSE)</f>
        <v>26.999099000000001</v>
      </c>
      <c r="N185" s="19">
        <f ca="1">IFERROR(_xlfn.XLOOKUP($E185,'[1]00.1 Focus List - Terceros'!$A:$A,'[1]00.1 Focus List - Terceros'!$R:$R,,),FALSE)</f>
        <v>10.077940999999999</v>
      </c>
      <c r="O185" s="19">
        <f ca="1">IFERROR(_xlfn.XLOOKUP($E185,'[1]00.1 Focus List - Terceros'!$A:$A,'[1]00.1 Focus List - Terceros'!$T:$T,,),FALSE)</f>
        <v>0</v>
      </c>
    </row>
    <row r="186" spans="1:15" x14ac:dyDescent="0.25">
      <c r="A186" s="9" t="s">
        <v>267</v>
      </c>
      <c r="B186" s="42" t="s">
        <v>269</v>
      </c>
      <c r="C186" s="11">
        <f ca="1">IFERROR(_xlfn.XLOOKUP($E186,'[1]00.1 Focus List - Terceros'!$A:$A,'[1]00.1 Focus List - Terceros'!$C:$C,,),FALSE)</f>
        <v>4352208502</v>
      </c>
      <c r="D186" s="13" t="str">
        <f ca="1">IFERROR(_xlfn.XLOOKUP($E186,'[1]00.1 Focus List - Terceros'!$A:$A,'[1]00.1 Focus List - Terceros'!$D:$D,,),FALSE)</f>
        <v>Euro</v>
      </c>
      <c r="E186" s="13">
        <f ca="1">IFERROR(_xlfn.XLOOKUP($E186,'[1]00.1 Focus List - Terceros'!$A:$A,'[1]00.1 Focus List - Terceros'!$E:$E,,),FALSE)</f>
        <v>0</v>
      </c>
      <c r="F186" s="20">
        <f ca="1">IFERROR(_xlfn.XLOOKUP($E186,'[1]00.1 Focus List - Terceros'!$A:$A,'[1]00.1 Focus List - Terceros'!$F:$F,,),FALSE)</f>
        <v>-0.30887999999999999</v>
      </c>
      <c r="G186" s="20">
        <f ca="1">IFERROR(_xlfn.XLOOKUP($E186,'[1]00.1 Focus List - Terceros'!$A:$A,'[1]00.1 Focus List - Terceros'!$H:$H,,),FALSE)</f>
        <v>-1.787752</v>
      </c>
      <c r="H186" s="20">
        <f ca="1">IFERROR(_xlfn.XLOOKUP($E186,'[1]00.1 Focus List - Terceros'!$A:$A,'[1]00.1 Focus List - Terceros'!$J:$J,,),FALSE)</f>
        <v>7.5385260000000001</v>
      </c>
      <c r="I186" s="20">
        <f ca="1">IFERROR(_xlfn.XLOOKUP($E186,'[1]00.1 Focus List - Terceros'!$A:$A,'[1]00.1 Focus List - Terceros'!$L:$L,,),FALSE)</f>
        <v>-12.667005</v>
      </c>
      <c r="J186" s="20">
        <f ca="1">IFERROR(_xlfn.XLOOKUP($E186,'[1]00.1 Focus List - Terceros'!$A:$A,'[1]00.1 Focus List - Terceros'!$N:$N,,),FALSE)</f>
        <v>-8.0975260000000002</v>
      </c>
      <c r="K186" s="20">
        <f ca="1">IFERROR(_xlfn.XLOOKUP($E186,'[1]00.1 Focus List - Terceros'!$A:$A,'[1]00.1 Focus List - Terceros'!$O:$O,,),FALSE)</f>
        <v>16.570488000000001</v>
      </c>
      <c r="L186" s="20">
        <f ca="1">IFERROR(_xlfn.XLOOKUP($E186,'[1]00.1 Focus List - Terceros'!$A:$A,'[1]00.1 Focus List - Terceros'!$P:$P,,),FALSE)</f>
        <v>-21.917808000000001</v>
      </c>
      <c r="M186" s="20">
        <f ca="1">IFERROR(_xlfn.XLOOKUP($E186,'[1]00.1 Focus List - Terceros'!$A:$A,'[1]00.1 Focus List - Terceros'!$V:$V,,),FALSE)</f>
        <v>27.407893000000001</v>
      </c>
      <c r="N186" s="20">
        <f ca="1">IFERROR(_xlfn.XLOOKUP($E186,'[1]00.1 Focus List - Terceros'!$A:$A,'[1]00.1 Focus List - Terceros'!$R:$R,,),FALSE)</f>
        <v>9.8542710000000007</v>
      </c>
      <c r="O186" s="20">
        <f ca="1">IFERROR(_xlfn.XLOOKUP($E186,'[1]00.1 Focus List - Terceros'!$A:$A,'[1]00.1 Focus List - Terceros'!$T:$T,,),FALSE)</f>
        <v>16.612546999999999</v>
      </c>
    </row>
    <row r="187" spans="1:15" x14ac:dyDescent="0.25">
      <c r="A187" s="15" t="s">
        <v>267</v>
      </c>
      <c r="B187" s="3" t="s">
        <v>270</v>
      </c>
      <c r="C187" s="21">
        <f ca="1">IFERROR(_xlfn.XLOOKUP($E187,'[1]00.1 Focus List - Terceros'!$A:$A,'[1]00.1 Focus List - Terceros'!$C:$C,,),FALSE)</f>
        <v>840786351</v>
      </c>
      <c r="D187" s="2" t="str">
        <f ca="1">IFERROR(_xlfn.XLOOKUP($E187,'[1]00.1 Focus List - Terceros'!$A:$A,'[1]00.1 Focus List - Terceros'!$D:$D,,),FALSE)</f>
        <v>Euro</v>
      </c>
      <c r="E187" s="4">
        <f ca="1">IFERROR(_xlfn.XLOOKUP($E187,'[1]00.1 Focus List - Terceros'!$A:$A,'[1]00.1 Focus List - Terceros'!$E:$E,,),FALSE)</f>
        <v>0</v>
      </c>
      <c r="F187" s="22">
        <f ca="1">IFERROR(_xlfn.XLOOKUP($E187,'[1]00.1 Focus List - Terceros'!$A:$A,'[1]00.1 Focus List - Terceros'!$F:$F,,),FALSE)</f>
        <v>-0.97153900000000004</v>
      </c>
      <c r="G187" s="22">
        <f ca="1">IFERROR(_xlfn.XLOOKUP($E187,'[1]00.1 Focus List - Terceros'!$A:$A,'[1]00.1 Focus List - Terceros'!$H:$H,,),FALSE)</f>
        <v>-1.33005</v>
      </c>
      <c r="H187" s="22">
        <f ca="1">IFERROR(_xlfn.XLOOKUP($E187,'[1]00.1 Focus List - Terceros'!$A:$A,'[1]00.1 Focus List - Terceros'!$J:$J,,),FALSE)</f>
        <v>7.2275210000000003</v>
      </c>
      <c r="I187" s="22">
        <f ca="1">IFERROR(_xlfn.XLOOKUP($E187,'[1]00.1 Focus List - Terceros'!$A:$A,'[1]00.1 Focus List - Terceros'!$L:$L,,),FALSE)</f>
        <v>-9.7207860000000004</v>
      </c>
      <c r="J187" s="22">
        <f ca="1">IFERROR(_xlfn.XLOOKUP($E187,'[1]00.1 Focus List - Terceros'!$A:$A,'[1]00.1 Focus List - Terceros'!$N:$N,,),FALSE)</f>
        <v>-6.0794819999999996</v>
      </c>
      <c r="K187" s="22">
        <f ca="1">IFERROR(_xlfn.XLOOKUP($E187,'[1]00.1 Focus List - Terceros'!$A:$A,'[1]00.1 Focus List - Terceros'!$O:$O,,),FALSE)</f>
        <v>17.168050999999998</v>
      </c>
      <c r="L187" s="22">
        <f ca="1">IFERROR(_xlfn.XLOOKUP($E187,'[1]00.1 Focus List - Terceros'!$A:$A,'[1]00.1 Focus List - Terceros'!$P:$P,,),FALSE)</f>
        <v>-19.599321</v>
      </c>
      <c r="M187" s="22">
        <f ca="1">IFERROR(_xlfn.XLOOKUP($E187,'[1]00.1 Focus List - Terceros'!$A:$A,'[1]00.1 Focus List - Terceros'!$V:$V,,),FALSE)</f>
        <v>16.325758</v>
      </c>
      <c r="N187" s="22">
        <f ca="1">IFERROR(_xlfn.XLOOKUP($E187,'[1]00.1 Focus List - Terceros'!$A:$A,'[1]00.1 Focus List - Terceros'!$R:$R,,),FALSE)</f>
        <v>4.3664129999999997</v>
      </c>
      <c r="O187" s="22">
        <f ca="1">IFERROR(_xlfn.XLOOKUP($E187,'[1]00.1 Focus List - Terceros'!$A:$A,'[1]00.1 Focus List - Terceros'!$T:$T,,),FALSE)</f>
        <v>12.348922</v>
      </c>
    </row>
    <row r="188" spans="1:15" x14ac:dyDescent="0.25">
      <c r="A188" s="43" t="s">
        <v>247</v>
      </c>
      <c r="B188" s="23" t="s">
        <v>271</v>
      </c>
      <c r="C188" s="23">
        <f ca="1">IFERROR(_xlfn.XLOOKUP($E188,'[1]00.1 Focus List - Terceros'!$A:$A,'[1]00.1 Focus List - Terceros'!$C:$C,,),FALSE)</f>
        <v>0</v>
      </c>
      <c r="D188" s="24" t="str">
        <f ca="1">IFERROR(_xlfn.XLOOKUP($E188,'[1]00.1 Focus List - Terceros'!$A:$A,'[1]00.1 Focus List - Terceros'!$D:$D,,),FALSE)</f>
        <v>Euro</v>
      </c>
      <c r="E188" s="25">
        <f ca="1">IFERROR(_xlfn.XLOOKUP($E188,'[1]00.1 Focus List - Terceros'!$A:$A,'[1]00.1 Focus List - Terceros'!$E:$E,,),FALSE)</f>
        <v>0</v>
      </c>
      <c r="F188" s="26">
        <f ca="1">IFERROR(_xlfn.XLOOKUP($E188,'[1]00.1 Focus List - Terceros'!$A:$A,'[1]00.1 Focus List - Terceros'!$F:$F,,),FALSE)</f>
        <v>0.41094199999999997</v>
      </c>
      <c r="G188" s="27">
        <f ca="1">IFERROR(_xlfn.XLOOKUP($E188,'[1]00.1 Focus List - Terceros'!$A:$A,'[1]00.1 Focus List - Terceros'!$H:$H,,),FALSE)</f>
        <v>0.97474000000000005</v>
      </c>
      <c r="H188" s="27">
        <f ca="1">IFERROR(_xlfn.XLOOKUP($E188,'[1]00.1 Focus List - Terceros'!$A:$A,'[1]00.1 Focus List - Terceros'!$J:$J,,),FALSE)</f>
        <v>14.979506000000001</v>
      </c>
      <c r="I188" s="27">
        <f ca="1">IFERROR(_xlfn.XLOOKUP($E188,'[1]00.1 Focus List - Terceros'!$A:$A,'[1]00.1 Focus List - Terceros'!$L:$L,,),FALSE)</f>
        <v>2.099132</v>
      </c>
      <c r="J188" s="27">
        <f ca="1">IFERROR(_xlfn.XLOOKUP($E188,'[1]00.1 Focus List - Terceros'!$A:$A,'[1]00.1 Focus List - Terceros'!$N:$N,,),FALSE)</f>
        <v>4.7295389999999999</v>
      </c>
      <c r="K188" s="27">
        <f ca="1">IFERROR(_xlfn.XLOOKUP($E188,'[1]00.1 Focus List - Terceros'!$A:$A,'[1]00.1 Focus List - Terceros'!$O:$O,,),FALSE)</f>
        <v>16.294277999999998</v>
      </c>
      <c r="L188" s="27">
        <f ca="1">IFERROR(_xlfn.XLOOKUP($E188,'[1]00.1 Focus List - Terceros'!$A:$A,'[1]00.1 Focus List - Terceros'!$P:$P,,),FALSE)</f>
        <v>-17.63991</v>
      </c>
      <c r="M188" s="27">
        <f ca="1">IFERROR(_xlfn.XLOOKUP($E188,'[1]00.1 Focus List - Terceros'!$A:$A,'[1]00.1 Focus List - Terceros'!$V:$V,,),FALSE)</f>
        <v>14.683164</v>
      </c>
      <c r="N188" s="27">
        <f ca="1">IFERROR(_xlfn.XLOOKUP($E188,'[1]00.1 Focus List - Terceros'!$A:$A,'[1]00.1 Focus List - Terceros'!$R:$R,,),FALSE)</f>
        <v>4.8556140000000001</v>
      </c>
      <c r="O188" s="27">
        <f ca="1">IFERROR(_xlfn.XLOOKUP($E188,'[1]00.1 Focus List - Terceros'!$A:$A,'[1]00.1 Focus List - Terceros'!$T:$T,,),FALSE)</f>
        <v>4.8229319999999998</v>
      </c>
    </row>
    <row r="189" spans="1:15" x14ac:dyDescent="0.25">
      <c r="A189" s="15" t="s">
        <v>272</v>
      </c>
      <c r="B189" s="3" t="s">
        <v>273</v>
      </c>
      <c r="C189" s="21">
        <f ca="1">IFERROR(_xlfn.XLOOKUP($E189,'[1]00.1 Focus List - Terceros'!$A:$A,'[1]00.1 Focus List - Terceros'!$C:$C,,),FALSE)</f>
        <v>291222208</v>
      </c>
      <c r="D189" s="2" t="str">
        <f ca="1">IFERROR(_xlfn.XLOOKUP($E189,'[1]00.1 Focus List - Terceros'!$A:$A,'[1]00.1 Focus List - Terceros'!$D:$D,,),FALSE)</f>
        <v>Euro</v>
      </c>
      <c r="E189" s="4" t="str">
        <f ca="1">IFERROR(_xlfn.XLOOKUP($E189,'[1]00.1 Focus List - Terceros'!$A:$A,'[1]00.1 Focus List - Terceros'!$E:$E,,),FALSE)</f>
        <v>Fully Hedged</v>
      </c>
      <c r="F189" s="22">
        <f ca="1">IFERROR(_xlfn.XLOOKUP($E189,'[1]00.1 Focus List - Terceros'!$A:$A,'[1]00.1 Focus List - Terceros'!$F:$F,,),FALSE)</f>
        <v>0.53523600000000005</v>
      </c>
      <c r="G189" s="22">
        <f ca="1">IFERROR(_xlfn.XLOOKUP($E189,'[1]00.1 Focus List - Terceros'!$A:$A,'[1]00.1 Focus List - Terceros'!$H:$H,,),FALSE)</f>
        <v>3.2051280000000002</v>
      </c>
      <c r="H189" s="22">
        <f ca="1">IFERROR(_xlfn.XLOOKUP($E189,'[1]00.1 Focus List - Terceros'!$A:$A,'[1]00.1 Focus List - Terceros'!$J:$J,,),FALSE)</f>
        <v>21.706263</v>
      </c>
      <c r="I189" s="22">
        <f ca="1">IFERROR(_xlfn.XLOOKUP($E189,'[1]00.1 Focus List - Terceros'!$A:$A,'[1]00.1 Focus List - Terceros'!$L:$L,,),FALSE)</f>
        <v>9.5238099999999992</v>
      </c>
      <c r="J189" s="22">
        <f ca="1">IFERROR(_xlfn.XLOOKUP($E189,'[1]00.1 Focus List - Terceros'!$A:$A,'[1]00.1 Focus List - Terceros'!$N:$N,,),FALSE)</f>
        <v>7.3333329999999997</v>
      </c>
      <c r="K189" s="22">
        <f ca="1">IFERROR(_xlfn.XLOOKUP($E189,'[1]00.1 Focus List - Terceros'!$A:$A,'[1]00.1 Focus List - Terceros'!$O:$O,,),FALSE)</f>
        <v>12.496516</v>
      </c>
      <c r="L189" s="22">
        <f ca="1">IFERROR(_xlfn.XLOOKUP($E189,'[1]00.1 Focus List - Terceros'!$A:$A,'[1]00.1 Focus List - Terceros'!$P:$P,,),FALSE)</f>
        <v>-17.481884000000001</v>
      </c>
      <c r="M189" s="22">
        <f ca="1">IFERROR(_xlfn.XLOOKUP($E189,'[1]00.1 Focus List - Terceros'!$A:$A,'[1]00.1 Focus List - Terceros'!$V:$V,,),FALSE)</f>
        <v>5.322406</v>
      </c>
      <c r="N189" s="22">
        <f ca="1">IFERROR(_xlfn.XLOOKUP($E189,'[1]00.1 Focus List - Terceros'!$A:$A,'[1]00.1 Focus List - Terceros'!$R:$R,,),FALSE)</f>
        <v>8.1857780000000009</v>
      </c>
      <c r="O189" s="22">
        <f ca="1">IFERROR(_xlfn.XLOOKUP($E189,'[1]00.1 Focus List - Terceros'!$A:$A,'[1]00.1 Focus List - Terceros'!$T:$T,,),FALSE)</f>
        <v>7.6944369999999997</v>
      </c>
    </row>
    <row r="190" spans="1:15" x14ac:dyDescent="0.25">
      <c r="A190" s="15" t="s">
        <v>272</v>
      </c>
      <c r="B190" s="23" t="s">
        <v>274</v>
      </c>
      <c r="C190" s="23">
        <f ca="1">IFERROR(_xlfn.XLOOKUP($E190,'[1]00.1 Focus List - Terceros'!$A:$A,'[1]00.1 Focus List - Terceros'!$C:$C,,),FALSE)</f>
        <v>0</v>
      </c>
      <c r="D190" s="24" t="str">
        <f ca="1">IFERROR(_xlfn.XLOOKUP($E190,'[1]00.1 Focus List - Terceros'!$A:$A,'[1]00.1 Focus List - Terceros'!$D:$D,,),FALSE)</f>
        <v>US Dollar</v>
      </c>
      <c r="E190" s="25">
        <f ca="1">IFERROR(_xlfn.XLOOKUP($E190,'[1]00.1 Focus List - Terceros'!$A:$A,'[1]00.1 Focus List - Terceros'!$E:$E,,),FALSE)</f>
        <v>0</v>
      </c>
      <c r="F190" s="26">
        <f ca="1">IFERROR(_xlfn.XLOOKUP($E190,'[1]00.1 Focus List - Terceros'!$A:$A,'[1]00.1 Focus List - Terceros'!$F:$F,,),FALSE)</f>
        <v>0.153887</v>
      </c>
      <c r="G190" s="27">
        <f ca="1">IFERROR(_xlfn.XLOOKUP($E190,'[1]00.1 Focus List - Terceros'!$A:$A,'[1]00.1 Focus List - Terceros'!$H:$H,,),FALSE)</f>
        <v>4.0383620000000002</v>
      </c>
      <c r="H190" s="27">
        <f ca="1">IFERROR(_xlfn.XLOOKUP($E190,'[1]00.1 Focus List - Terceros'!$A:$A,'[1]00.1 Focus List - Terceros'!$J:$J,,),FALSE)</f>
        <v>26.653406</v>
      </c>
      <c r="I190" s="27">
        <f ca="1">IFERROR(_xlfn.XLOOKUP($E190,'[1]00.1 Focus List - Terceros'!$A:$A,'[1]00.1 Focus List - Terceros'!$L:$L,,),FALSE)</f>
        <v>10.906274</v>
      </c>
      <c r="J190" s="27">
        <f ca="1">IFERROR(_xlfn.XLOOKUP($E190,'[1]00.1 Focus List - Terceros'!$A:$A,'[1]00.1 Focus List - Terceros'!$N:$N,,),FALSE)</f>
        <v>6.6287440000000002</v>
      </c>
      <c r="K190" s="27">
        <f ca="1">IFERROR(_xlfn.XLOOKUP($E190,'[1]00.1 Focus List - Terceros'!$A:$A,'[1]00.1 Focus List - Terceros'!$O:$O,,),FALSE)</f>
        <v>15.257783</v>
      </c>
      <c r="L190" s="27">
        <f ca="1">IFERROR(_xlfn.XLOOKUP($E190,'[1]00.1 Focus List - Terceros'!$A:$A,'[1]00.1 Focus List - Terceros'!$P:$P,,),FALSE)</f>
        <v>-21.140422999999998</v>
      </c>
      <c r="M190" s="27">
        <f ca="1">IFERROR(_xlfn.XLOOKUP($E190,'[1]00.1 Focus List - Terceros'!$A:$A,'[1]00.1 Focus List - Terceros'!$V:$V,,),FALSE)</f>
        <v>11.78844</v>
      </c>
      <c r="N190" s="27">
        <f ca="1">IFERROR(_xlfn.XLOOKUP($E190,'[1]00.1 Focus List - Terceros'!$A:$A,'[1]00.1 Focus List - Terceros'!$R:$R,,),FALSE)</f>
        <v>14.256409</v>
      </c>
      <c r="O190" s="27">
        <f ca="1">IFERROR(_xlfn.XLOOKUP($E190,'[1]00.1 Focus List - Terceros'!$A:$A,'[1]00.1 Focus List - Terceros'!$T:$T,,),FALSE)</f>
        <v>12.724456</v>
      </c>
    </row>
    <row r="191" spans="1:15" x14ac:dyDescent="0.25">
      <c r="A191" s="15" t="s">
        <v>275</v>
      </c>
      <c r="B191" s="3" t="s">
        <v>276</v>
      </c>
      <c r="C191" s="21">
        <f ca="1">IFERROR(_xlfn.XLOOKUP($E191,'[1]00.1 Focus List - Terceros'!$A:$A,'[1]00.1 Focus List - Terceros'!$C:$C,,),FALSE)</f>
        <v>342579615</v>
      </c>
      <c r="D191" s="2" t="str">
        <f ca="1">IFERROR(_xlfn.XLOOKUP($E191,'[1]00.1 Focus List - Terceros'!$A:$A,'[1]00.1 Focus List - Terceros'!$D:$D,,),FALSE)</f>
        <v>Euro</v>
      </c>
      <c r="E191" s="2">
        <f ca="1">IFERROR(_xlfn.XLOOKUP($E191,'[1]00.1 Focus List - Terceros'!$A:$A,'[1]00.1 Focus List - Terceros'!$E:$E,,),FALSE)</f>
        <v>0</v>
      </c>
      <c r="F191" s="22">
        <f ca="1">IFERROR(_xlfn.XLOOKUP($E191,'[1]00.1 Focus List - Terceros'!$A:$A,'[1]00.1 Focus List - Terceros'!$F:$F,,),FALSE)</f>
        <v>2.5092940000000001</v>
      </c>
      <c r="G191" s="22">
        <f ca="1">IFERROR(_xlfn.XLOOKUP($E191,'[1]00.1 Focus List - Terceros'!$A:$A,'[1]00.1 Focus List - Terceros'!$H:$H,,),FALSE)</f>
        <v>1.57874</v>
      </c>
      <c r="H191" s="22">
        <f ca="1">IFERROR(_xlfn.XLOOKUP($E191,'[1]00.1 Focus List - Terceros'!$A:$A,'[1]00.1 Focus List - Terceros'!$J:$J,,),FALSE)</f>
        <v>20.276038</v>
      </c>
      <c r="I191" s="22">
        <f ca="1">IFERROR(_xlfn.XLOOKUP($E191,'[1]00.1 Focus List - Terceros'!$A:$A,'[1]00.1 Focus List - Terceros'!$L:$L,,),FALSE)</f>
        <v>-1.321507</v>
      </c>
      <c r="J191" s="22">
        <f ca="1">IFERROR(_xlfn.XLOOKUP($E191,'[1]00.1 Focus List - Terceros'!$A:$A,'[1]00.1 Focus List - Terceros'!$N:$N,,),FALSE)</f>
        <v>5.9848999999999997</v>
      </c>
      <c r="K191" s="22">
        <f ca="1">IFERROR(_xlfn.XLOOKUP($E191,'[1]00.1 Focus List - Terceros'!$A:$A,'[1]00.1 Focus List - Terceros'!$O:$O,,),FALSE)</f>
        <v>19.214805999999999</v>
      </c>
      <c r="L191" s="22">
        <f ca="1">IFERROR(_xlfn.XLOOKUP($E191,'[1]00.1 Focus List - Terceros'!$A:$A,'[1]00.1 Focus List - Terceros'!$P:$P,,),FALSE)</f>
        <v>-27.960947000000001</v>
      </c>
      <c r="M191" s="22">
        <f ca="1">IFERROR(_xlfn.XLOOKUP($E191,'[1]00.1 Focus List - Terceros'!$A:$A,'[1]00.1 Focus List - Terceros'!$V:$V,,),FALSE)</f>
        <v>9.1756430000000009</v>
      </c>
      <c r="N191" s="22">
        <f ca="1">IFERROR(_xlfn.XLOOKUP($E191,'[1]00.1 Focus List - Terceros'!$A:$A,'[1]00.1 Focus List - Terceros'!$R:$R,,),FALSE)</f>
        <v>5.4298739999999999</v>
      </c>
      <c r="O191" s="22">
        <f ca="1">IFERROR(_xlfn.XLOOKUP($E191,'[1]00.1 Focus List - Terceros'!$A:$A,'[1]00.1 Focus List - Terceros'!$T:$T,,),FALSE)</f>
        <v>7.4361269999999999</v>
      </c>
    </row>
    <row r="192" spans="1:15" x14ac:dyDescent="0.25">
      <c r="A192" s="9" t="s">
        <v>275</v>
      </c>
      <c r="B192" s="42" t="s">
        <v>277</v>
      </c>
      <c r="C192" s="11">
        <f ca="1">IFERROR(_xlfn.XLOOKUP($E192,'[1]00.1 Focus List - Terceros'!$A:$A,'[1]00.1 Focus List - Terceros'!$C:$C,,),FALSE)</f>
        <v>1491093517</v>
      </c>
      <c r="D192" s="13" t="str">
        <f ca="1">IFERROR(_xlfn.XLOOKUP($E192,'[1]00.1 Focus List - Terceros'!$A:$A,'[1]00.1 Focus List - Terceros'!$D:$D,,),FALSE)</f>
        <v>Euro</v>
      </c>
      <c r="E192" s="13">
        <f ca="1">IFERROR(_xlfn.XLOOKUP($E192,'[1]00.1 Focus List - Terceros'!$A:$A,'[1]00.1 Focus List - Terceros'!$E:$E,,),FALSE)</f>
        <v>0</v>
      </c>
      <c r="F192" s="20">
        <f ca="1">IFERROR(_xlfn.XLOOKUP($E192,'[1]00.1 Focus List - Terceros'!$A:$A,'[1]00.1 Focus List - Terceros'!$F:$F,,),FALSE)</f>
        <v>2.916134</v>
      </c>
      <c r="G192" s="20">
        <f ca="1">IFERROR(_xlfn.XLOOKUP($E192,'[1]00.1 Focus List - Terceros'!$A:$A,'[1]00.1 Focus List - Terceros'!$H:$H,,),FALSE)</f>
        <v>0.12799099999999999</v>
      </c>
      <c r="H192" s="20">
        <f ca="1">IFERROR(_xlfn.XLOOKUP($E192,'[1]00.1 Focus List - Terceros'!$A:$A,'[1]00.1 Focus List - Terceros'!$J:$J,,),FALSE)</f>
        <v>15.101357</v>
      </c>
      <c r="I192" s="20">
        <f ca="1">IFERROR(_xlfn.XLOOKUP($E192,'[1]00.1 Focus List - Terceros'!$A:$A,'[1]00.1 Focus List - Terceros'!$L:$L,,),FALSE)</f>
        <v>-7.3616000000000001</v>
      </c>
      <c r="J192" s="20">
        <f ca="1">IFERROR(_xlfn.XLOOKUP($E192,'[1]00.1 Focus List - Terceros'!$A:$A,'[1]00.1 Focus List - Terceros'!$N:$N,,),FALSE)</f>
        <v>3.1498370000000002</v>
      </c>
      <c r="K192" s="20">
        <f ca="1">IFERROR(_xlfn.XLOOKUP($E192,'[1]00.1 Focus List - Terceros'!$A:$A,'[1]00.1 Focus List - Terceros'!$O:$O,,),FALSE)</f>
        <v>20.533806999999999</v>
      </c>
      <c r="L192" s="20">
        <f ca="1">IFERROR(_xlfn.XLOOKUP($E192,'[1]00.1 Focus List - Terceros'!$A:$A,'[1]00.1 Focus List - Terceros'!$P:$P,,),FALSE)</f>
        <v>-25.778399</v>
      </c>
      <c r="M192" s="20">
        <f ca="1">IFERROR(_xlfn.XLOOKUP($E192,'[1]00.1 Focus List - Terceros'!$A:$A,'[1]00.1 Focus List - Terceros'!$V:$V,,),FALSE)</f>
        <v>13.242209000000001</v>
      </c>
      <c r="N192" s="20">
        <f ca="1">IFERROR(_xlfn.XLOOKUP($E192,'[1]00.1 Focus List - Terceros'!$A:$A,'[1]00.1 Focus List - Terceros'!$R:$R,,),FALSE)</f>
        <v>6.0602080000000003</v>
      </c>
      <c r="O192" s="20">
        <f ca="1">IFERROR(_xlfn.XLOOKUP($E192,'[1]00.1 Focus List - Terceros'!$A:$A,'[1]00.1 Focus List - Terceros'!$T:$T,,),FALSE)</f>
        <v>10.015290999999999</v>
      </c>
    </row>
    <row r="193" spans="1:15" x14ac:dyDescent="0.25">
      <c r="A193" s="15" t="s">
        <v>278</v>
      </c>
      <c r="B193" s="3" t="s">
        <v>279</v>
      </c>
      <c r="C193" s="21">
        <f ca="1">IFERROR(_xlfn.XLOOKUP($E193,'[1]00.1 Focus List - Terceros'!$A:$A,'[1]00.1 Focus List - Terceros'!$C:$C,,),FALSE)</f>
        <v>17926734456</v>
      </c>
      <c r="D193" s="2" t="str">
        <f ca="1">IFERROR(_xlfn.XLOOKUP($E193,'[1]00.1 Focus List - Terceros'!$A:$A,'[1]00.1 Focus List - Terceros'!$D:$D,,),FALSE)</f>
        <v>Euro</v>
      </c>
      <c r="E193" s="4">
        <f ca="1">IFERROR(_xlfn.XLOOKUP($E193,'[1]00.1 Focus List - Terceros'!$A:$A,'[1]00.1 Focus List - Terceros'!$E:$E,,),FALSE)</f>
        <v>0</v>
      </c>
      <c r="F193" s="22">
        <f ca="1">IFERROR(_xlfn.XLOOKUP($E193,'[1]00.1 Focus List - Terceros'!$A:$A,'[1]00.1 Focus List - Terceros'!$F:$F,,),FALSE)</f>
        <v>0.89801200000000003</v>
      </c>
      <c r="G193" s="22">
        <f ca="1">IFERROR(_xlfn.XLOOKUP($E193,'[1]00.1 Focus List - Terceros'!$A:$A,'[1]00.1 Focus List - Terceros'!$H:$H,,),FALSE)</f>
        <v>-2.9311940000000001</v>
      </c>
      <c r="H193" s="22">
        <f ca="1">IFERROR(_xlfn.XLOOKUP($E193,'[1]00.1 Focus List - Terceros'!$A:$A,'[1]00.1 Focus List - Terceros'!$J:$J,,),FALSE)</f>
        <v>6.0330300000000001</v>
      </c>
      <c r="I193" s="22">
        <f ca="1">IFERROR(_xlfn.XLOOKUP($E193,'[1]00.1 Focus List - Terceros'!$A:$A,'[1]00.1 Focus List - Terceros'!$L:$L,,),FALSE)</f>
        <v>-5.6671659999999999</v>
      </c>
      <c r="J193" s="22">
        <f ca="1">IFERROR(_xlfn.XLOOKUP($E193,'[1]00.1 Focus List - Terceros'!$A:$A,'[1]00.1 Focus List - Terceros'!$N:$N,,),FALSE)</f>
        <v>3.794127</v>
      </c>
      <c r="K193" s="22">
        <f ca="1">IFERROR(_xlfn.XLOOKUP($E193,'[1]00.1 Focus List - Terceros'!$A:$A,'[1]00.1 Focus List - Terceros'!$O:$O,,),FALSE)</f>
        <v>15.937817000000001</v>
      </c>
      <c r="L193" s="22">
        <f ca="1">IFERROR(_xlfn.XLOOKUP($E193,'[1]00.1 Focus List - Terceros'!$A:$A,'[1]00.1 Focus List - Terceros'!$P:$P,,),FALSE)</f>
        <v>-16.234691000000002</v>
      </c>
      <c r="M193" s="22">
        <f ca="1">IFERROR(_xlfn.XLOOKUP($E193,'[1]00.1 Focus List - Terceros'!$A:$A,'[1]00.1 Focus List - Terceros'!$V:$V,,),FALSE)</f>
        <v>15.278255</v>
      </c>
      <c r="N193" s="22">
        <f ca="1">IFERROR(_xlfn.XLOOKUP($E193,'[1]00.1 Focus List - Terceros'!$A:$A,'[1]00.1 Focus List - Terceros'!$R:$R,,),FALSE)</f>
        <v>4.6996770000000003</v>
      </c>
      <c r="O193" s="22">
        <f ca="1">IFERROR(_xlfn.XLOOKUP($E193,'[1]00.1 Focus List - Terceros'!$A:$A,'[1]00.1 Focus List - Terceros'!$T:$T,,),FALSE)</f>
        <v>0</v>
      </c>
    </row>
    <row r="194" spans="1:15" x14ac:dyDescent="0.25">
      <c r="A194" s="9" t="s">
        <v>280</v>
      </c>
      <c r="B194" s="42" t="s">
        <v>281</v>
      </c>
      <c r="C194" s="11">
        <f ca="1">IFERROR(_xlfn.XLOOKUP($E194,'[1]00.1 Focus List - Terceros'!$A:$A,'[1]00.1 Focus List - Terceros'!$C:$C,,),FALSE)</f>
        <v>3489333576</v>
      </c>
      <c r="D194" s="13" t="str">
        <f ca="1">IFERROR(_xlfn.XLOOKUP($E194,'[1]00.1 Focus List - Terceros'!$A:$A,'[1]00.1 Focus List - Terceros'!$D:$D,,),FALSE)</f>
        <v>Euro</v>
      </c>
      <c r="E194" s="13">
        <f ca="1">IFERROR(_xlfn.XLOOKUP($E194,'[1]00.1 Focus List - Terceros'!$A:$A,'[1]00.1 Focus List - Terceros'!$E:$E,,),FALSE)</f>
        <v>0</v>
      </c>
      <c r="F194" s="20">
        <f ca="1">IFERROR(_xlfn.XLOOKUP($E194,'[1]00.1 Focus List - Terceros'!$A:$A,'[1]00.1 Focus List - Terceros'!$F:$F,,),FALSE)</f>
        <v>-8.1826999999999997E-2</v>
      </c>
      <c r="G194" s="20">
        <f ca="1">IFERROR(_xlfn.XLOOKUP($E194,'[1]00.1 Focus List - Terceros'!$A:$A,'[1]00.1 Focus List - Terceros'!$H:$H,,),FALSE)</f>
        <v>-1.881804</v>
      </c>
      <c r="H194" s="20">
        <f ca="1">IFERROR(_xlfn.XLOOKUP($E194,'[1]00.1 Focus List - Terceros'!$A:$A,'[1]00.1 Focus List - Terceros'!$J:$J,,),FALSE)</f>
        <v>14.169381</v>
      </c>
      <c r="I194" s="20">
        <f ca="1">IFERROR(_xlfn.XLOOKUP($E194,'[1]00.1 Focus List - Terceros'!$A:$A,'[1]00.1 Focus List - Terceros'!$L:$L,,),FALSE)</f>
        <v>-2.6789390000000002</v>
      </c>
      <c r="J194" s="20">
        <f ca="1">IFERROR(_xlfn.XLOOKUP($E194,'[1]00.1 Focus List - Terceros'!$A:$A,'[1]00.1 Focus List - Terceros'!$N:$N,,),FALSE)</f>
        <v>0.86330899999999999</v>
      </c>
      <c r="K194" s="20">
        <f ca="1">IFERROR(_xlfn.XLOOKUP($E194,'[1]00.1 Focus List - Terceros'!$A:$A,'[1]00.1 Focus List - Terceros'!$O:$O,,),FALSE)</f>
        <v>15.584365999999999</v>
      </c>
      <c r="L194" s="20">
        <f ca="1">IFERROR(_xlfn.XLOOKUP($E194,'[1]00.1 Focus List - Terceros'!$A:$A,'[1]00.1 Focus List - Terceros'!$P:$P,,),FALSE)</f>
        <v>-20.150278</v>
      </c>
      <c r="M194" s="20">
        <f ca="1">IFERROR(_xlfn.XLOOKUP($E194,'[1]00.1 Focus List - Terceros'!$A:$A,'[1]00.1 Focus List - Terceros'!$V:$V,,),FALSE)</f>
        <v>18.361619999999998</v>
      </c>
      <c r="N194" s="20">
        <f ca="1">IFERROR(_xlfn.XLOOKUP($E194,'[1]00.1 Focus List - Terceros'!$A:$A,'[1]00.1 Focus List - Terceros'!$R:$R,,),FALSE)</f>
        <v>9.5276759999999996</v>
      </c>
      <c r="O194" s="20">
        <f ca="1">IFERROR(_xlfn.XLOOKUP($E194,'[1]00.1 Focus List - Terceros'!$A:$A,'[1]00.1 Focus List - Terceros'!$T:$T,,),FALSE)</f>
        <v>4.4999289999999998</v>
      </c>
    </row>
    <row r="195" spans="1:15" x14ac:dyDescent="0.25">
      <c r="A195" s="9" t="s">
        <v>280</v>
      </c>
      <c r="B195" s="23" t="s">
        <v>282</v>
      </c>
      <c r="C195" s="23">
        <f ca="1">IFERROR(_xlfn.XLOOKUP($E195,'[1]00.1 Focus List - Terceros'!$A:$A,'[1]00.1 Focus List - Terceros'!$C:$C,,),FALSE)</f>
        <v>0</v>
      </c>
      <c r="D195" s="24" t="str">
        <f ca="1">IFERROR(_xlfn.XLOOKUP($E195,'[1]00.1 Focus List - Terceros'!$A:$A,'[1]00.1 Focus List - Terceros'!$D:$D,,),FALSE)</f>
        <v>Euro</v>
      </c>
      <c r="E195" s="25">
        <f ca="1">IFERROR(_xlfn.XLOOKUP($E195,'[1]00.1 Focus List - Terceros'!$A:$A,'[1]00.1 Focus List - Terceros'!$E:$E,,),FALSE)</f>
        <v>0</v>
      </c>
      <c r="F195" s="26">
        <f ca="1">IFERROR(_xlfn.XLOOKUP($E195,'[1]00.1 Focus List - Terceros'!$A:$A,'[1]00.1 Focus List - Terceros'!$F:$F,,),FALSE)</f>
        <v>0.18720500000000001</v>
      </c>
      <c r="G195" s="27">
        <f ca="1">IFERROR(_xlfn.XLOOKUP($E195,'[1]00.1 Focus List - Terceros'!$A:$A,'[1]00.1 Focus List - Terceros'!$H:$H,,),FALSE)</f>
        <v>-0.67608199999999996</v>
      </c>
      <c r="H195" s="27">
        <f ca="1">IFERROR(_xlfn.XLOOKUP($E195,'[1]00.1 Focus List - Terceros'!$A:$A,'[1]00.1 Focus List - Terceros'!$J:$J,,),FALSE)</f>
        <v>13.189719</v>
      </c>
      <c r="I195" s="27">
        <f ca="1">IFERROR(_xlfn.XLOOKUP($E195,'[1]00.1 Focus List - Terceros'!$A:$A,'[1]00.1 Focus List - Terceros'!$L:$L,,),FALSE)</f>
        <v>-12.303089999999999</v>
      </c>
      <c r="J195" s="27">
        <f ca="1">IFERROR(_xlfn.XLOOKUP($E195,'[1]00.1 Focus List - Terceros'!$A:$A,'[1]00.1 Focus List - Terceros'!$N:$N,,),FALSE)</f>
        <v>3.6898049999999998</v>
      </c>
      <c r="K195" s="27">
        <f ca="1">IFERROR(_xlfn.XLOOKUP($E195,'[1]00.1 Focus List - Terceros'!$A:$A,'[1]00.1 Focus List - Terceros'!$O:$O,,),FALSE)</f>
        <v>22.90898</v>
      </c>
      <c r="L195" s="27">
        <f ca="1">IFERROR(_xlfn.XLOOKUP($E195,'[1]00.1 Focus List - Terceros'!$A:$A,'[1]00.1 Focus List - Terceros'!$P:$P,,),FALSE)</f>
        <v>-27.582962999999999</v>
      </c>
      <c r="M195" s="27">
        <f ca="1">IFERROR(_xlfn.XLOOKUP($E195,'[1]00.1 Focus List - Terceros'!$A:$A,'[1]00.1 Focus List - Terceros'!$V:$V,,),FALSE)</f>
        <v>29.659666000000001</v>
      </c>
      <c r="N195" s="27">
        <f ca="1">IFERROR(_xlfn.XLOOKUP($E195,'[1]00.1 Focus List - Terceros'!$A:$A,'[1]00.1 Focus List - Terceros'!$R:$R,,),FALSE)</f>
        <v>9.6637559999999993</v>
      </c>
      <c r="O195" s="27">
        <f ca="1">IFERROR(_xlfn.XLOOKUP($E195,'[1]00.1 Focus List - Terceros'!$A:$A,'[1]00.1 Focus List - Terceros'!$T:$T,,),FALSE)</f>
        <v>9.7844370000000005</v>
      </c>
    </row>
    <row r="196" spans="1:15" x14ac:dyDescent="0.25">
      <c r="A196" s="15" t="s">
        <v>283</v>
      </c>
      <c r="B196" s="3" t="s">
        <v>284</v>
      </c>
      <c r="C196" s="21">
        <f ca="1">IFERROR(_xlfn.XLOOKUP($E196,'[1]00.1 Focus List - Terceros'!$A:$A,'[1]00.1 Focus List - Terceros'!$C:$C,,),FALSE)</f>
        <v>476969230</v>
      </c>
      <c r="D196" s="2" t="str">
        <f ca="1">IFERROR(_xlfn.XLOOKUP($E196,'[1]00.1 Focus List - Terceros'!$A:$A,'[1]00.1 Focus List - Terceros'!$D:$D,,),FALSE)</f>
        <v>Euro</v>
      </c>
      <c r="E196" s="4">
        <f ca="1">IFERROR(_xlfn.XLOOKUP($E196,'[1]00.1 Focus List - Terceros'!$A:$A,'[1]00.1 Focus List - Terceros'!$E:$E,,),FALSE)</f>
        <v>0</v>
      </c>
      <c r="F196" s="22">
        <f ca="1">IFERROR(_xlfn.XLOOKUP($E196,'[1]00.1 Focus List - Terceros'!$A:$A,'[1]00.1 Focus List - Terceros'!$F:$F,,),FALSE)</f>
        <v>0.35892299999999999</v>
      </c>
      <c r="G196" s="22">
        <f ca="1">IFERROR(_xlfn.XLOOKUP($E196,'[1]00.1 Focus List - Terceros'!$A:$A,'[1]00.1 Focus List - Terceros'!$H:$H,,),FALSE)</f>
        <v>-0.52376699999999998</v>
      </c>
      <c r="H196" s="22">
        <f ca="1">IFERROR(_xlfn.XLOOKUP($E196,'[1]00.1 Focus List - Terceros'!$A:$A,'[1]00.1 Focus List - Terceros'!$J:$J,,),FALSE)</f>
        <v>18.983452</v>
      </c>
      <c r="I196" s="22">
        <f ca="1">IFERROR(_xlfn.XLOOKUP($E196,'[1]00.1 Focus List - Terceros'!$A:$A,'[1]00.1 Focus List - Terceros'!$L:$L,,),FALSE)</f>
        <v>-1.4393419999999999</v>
      </c>
      <c r="J196" s="22">
        <f ca="1">IFERROR(_xlfn.XLOOKUP($E196,'[1]00.1 Focus List - Terceros'!$A:$A,'[1]00.1 Focus List - Terceros'!$N:$N,,),FALSE)</f>
        <v>6.3721860000000001</v>
      </c>
      <c r="K196" s="22">
        <f ca="1">IFERROR(_xlfn.XLOOKUP($E196,'[1]00.1 Focus List - Terceros'!$A:$A,'[1]00.1 Focus List - Terceros'!$O:$O,,),FALSE)</f>
        <v>16.880676999999999</v>
      </c>
      <c r="L196" s="22">
        <f ca="1">IFERROR(_xlfn.XLOOKUP($E196,'[1]00.1 Focus List - Terceros'!$A:$A,'[1]00.1 Focus List - Terceros'!$P:$P,,),FALSE)</f>
        <v>-21.840354999999999</v>
      </c>
      <c r="M196" s="22">
        <f ca="1">IFERROR(_xlfn.XLOOKUP($E196,'[1]00.1 Focus List - Terceros'!$A:$A,'[1]00.1 Focus List - Terceros'!$V:$V,,),FALSE)</f>
        <v>11.984665</v>
      </c>
      <c r="N196" s="22">
        <f ca="1">IFERROR(_xlfn.XLOOKUP($E196,'[1]00.1 Focus List - Terceros'!$A:$A,'[1]00.1 Focus List - Terceros'!$R:$R,,),FALSE)</f>
        <v>1.972378</v>
      </c>
      <c r="O196" s="22">
        <f ca="1">IFERROR(_xlfn.XLOOKUP($E196,'[1]00.1 Focus List - Terceros'!$A:$A,'[1]00.1 Focus List - Terceros'!$T:$T,,),FALSE)</f>
        <v>0</v>
      </c>
    </row>
    <row r="197" spans="1:15" x14ac:dyDescent="0.25">
      <c r="A197" s="9" t="s">
        <v>283</v>
      </c>
      <c r="B197" s="42" t="s">
        <v>285</v>
      </c>
      <c r="C197" s="11">
        <f ca="1">IFERROR(_xlfn.XLOOKUP($E197,'[1]00.1 Focus List - Terceros'!$A:$A,'[1]00.1 Focus List - Terceros'!$C:$C,,),FALSE)</f>
        <v>3413197635</v>
      </c>
      <c r="D197" s="13" t="str">
        <f ca="1">IFERROR(_xlfn.XLOOKUP($E197,'[1]00.1 Focus List - Terceros'!$A:$A,'[1]00.1 Focus List - Terceros'!$D:$D,,),FALSE)</f>
        <v>Euro</v>
      </c>
      <c r="E197" s="13">
        <f ca="1">IFERROR(_xlfn.XLOOKUP($E197,'[1]00.1 Focus List - Terceros'!$A:$A,'[1]00.1 Focus List - Terceros'!$E:$E,,),FALSE)</f>
        <v>0</v>
      </c>
      <c r="F197" s="20">
        <f ca="1">IFERROR(_xlfn.XLOOKUP($E197,'[1]00.1 Focus List - Terceros'!$A:$A,'[1]00.1 Focus List - Terceros'!$F:$F,,),FALSE)</f>
        <v>5.2413790000000002</v>
      </c>
      <c r="G197" s="20">
        <f ca="1">IFERROR(_xlfn.XLOOKUP($E197,'[1]00.1 Focus List - Terceros'!$A:$A,'[1]00.1 Focus List - Terceros'!$H:$H,,),FALSE)</f>
        <v>3.317536</v>
      </c>
      <c r="H197" s="20">
        <f ca="1">IFERROR(_xlfn.XLOOKUP($E197,'[1]00.1 Focus List - Terceros'!$A:$A,'[1]00.1 Focus List - Terceros'!$J:$J,,),FALSE)</f>
        <v>27.591972999999999</v>
      </c>
      <c r="I197" s="20">
        <f ca="1">IFERROR(_xlfn.XLOOKUP($E197,'[1]00.1 Focus List - Terceros'!$A:$A,'[1]00.1 Focus List - Terceros'!$L:$L,,),FALSE)</f>
        <v>1.530273</v>
      </c>
      <c r="J197" s="20">
        <f ca="1">IFERROR(_xlfn.XLOOKUP($E197,'[1]00.1 Focus List - Terceros'!$A:$A,'[1]00.1 Focus List - Terceros'!$N:$N,,),FALSE)</f>
        <v>-1.548387</v>
      </c>
      <c r="K197" s="20">
        <f ca="1">IFERROR(_xlfn.XLOOKUP($E197,'[1]00.1 Focus List - Terceros'!$A:$A,'[1]00.1 Focus List - Terceros'!$O:$O,,),FALSE)</f>
        <v>22.315089</v>
      </c>
      <c r="L197" s="20">
        <f ca="1">IFERROR(_xlfn.XLOOKUP($E197,'[1]00.1 Focus List - Terceros'!$A:$A,'[1]00.1 Focus List - Terceros'!$P:$P,,),FALSE)</f>
        <v>-26.335637999999999</v>
      </c>
      <c r="M197" s="20">
        <f ca="1">IFERROR(_xlfn.XLOOKUP($E197,'[1]00.1 Focus List - Terceros'!$A:$A,'[1]00.1 Focus List - Terceros'!$V:$V,,),FALSE)</f>
        <v>-2.9069859999999998</v>
      </c>
      <c r="N197" s="20">
        <f ca="1">IFERROR(_xlfn.XLOOKUP($E197,'[1]00.1 Focus List - Terceros'!$A:$A,'[1]00.1 Focus List - Terceros'!$R:$R,,),FALSE)</f>
        <v>4.4528600000000003</v>
      </c>
      <c r="O197" s="20">
        <f ca="1">IFERROR(_xlfn.XLOOKUP($E197,'[1]00.1 Focus List - Terceros'!$A:$A,'[1]00.1 Focus List - Terceros'!$T:$T,,),FALSE)</f>
        <v>8.7783239999999996</v>
      </c>
    </row>
    <row r="198" spans="1:15" x14ac:dyDescent="0.25">
      <c r="A198" s="15" t="s">
        <v>283</v>
      </c>
      <c r="B198" s="3" t="s">
        <v>286</v>
      </c>
      <c r="C198" s="21">
        <f ca="1">IFERROR(_xlfn.XLOOKUP($E198,'[1]00.1 Focus List - Terceros'!$A:$A,'[1]00.1 Focus List - Terceros'!$C:$C,,),FALSE)</f>
        <v>1514910454</v>
      </c>
      <c r="D198" s="2" t="str">
        <f ca="1">IFERROR(_xlfn.XLOOKUP($E198,'[1]00.1 Focus List - Terceros'!$A:$A,'[1]00.1 Focus List - Terceros'!$D:$D,,),FALSE)</f>
        <v>Euro</v>
      </c>
      <c r="E198" s="4">
        <f ca="1">IFERROR(_xlfn.XLOOKUP($E198,'[1]00.1 Focus List - Terceros'!$A:$A,'[1]00.1 Focus List - Terceros'!$E:$E,,),FALSE)</f>
        <v>0</v>
      </c>
      <c r="F198" s="22">
        <f ca="1">IFERROR(_xlfn.XLOOKUP($E198,'[1]00.1 Focus List - Terceros'!$A:$A,'[1]00.1 Focus List - Terceros'!$F:$F,,),FALSE)</f>
        <v>0.50973100000000005</v>
      </c>
      <c r="G198" s="22">
        <f ca="1">IFERROR(_xlfn.XLOOKUP($E198,'[1]00.1 Focus List - Terceros'!$A:$A,'[1]00.1 Focus List - Terceros'!$H:$H,,),FALSE)</f>
        <v>0.60296799999999995</v>
      </c>
      <c r="H198" s="22">
        <f ca="1">IFERROR(_xlfn.XLOOKUP($E198,'[1]00.1 Focus List - Terceros'!$A:$A,'[1]00.1 Focus List - Terceros'!$J:$J,,),FALSE)</f>
        <v>6.3756740000000001</v>
      </c>
      <c r="I198" s="22">
        <f ca="1">IFERROR(_xlfn.XLOOKUP($E198,'[1]00.1 Focus List - Terceros'!$A:$A,'[1]00.1 Focus List - Terceros'!$L:$L,,),FALSE)</f>
        <v>-7.7806119999999996</v>
      </c>
      <c r="J198" s="22">
        <f ca="1">IFERROR(_xlfn.XLOOKUP($E198,'[1]00.1 Focus List - Terceros'!$A:$A,'[1]00.1 Focus List - Terceros'!$N:$N,,),FALSE)</f>
        <v>-10.223509999999999</v>
      </c>
      <c r="K198" s="22">
        <f ca="1">IFERROR(_xlfn.XLOOKUP($E198,'[1]00.1 Focus List - Terceros'!$A:$A,'[1]00.1 Focus List - Terceros'!$O:$O,,),FALSE)</f>
        <v>23.528452000000001</v>
      </c>
      <c r="L198" s="22">
        <f ca="1">IFERROR(_xlfn.XLOOKUP($E198,'[1]00.1 Focus List - Terceros'!$A:$A,'[1]00.1 Focus List - Terceros'!$P:$P,,),FALSE)</f>
        <v>-24.84544</v>
      </c>
      <c r="M198" s="22">
        <f ca="1">IFERROR(_xlfn.XLOOKUP($E198,'[1]00.1 Focus List - Terceros'!$A:$A,'[1]00.1 Focus List - Terceros'!$V:$V,,),FALSE)</f>
        <v>8.7378560000000007</v>
      </c>
      <c r="N198" s="22">
        <f ca="1">IFERROR(_xlfn.XLOOKUP($E198,'[1]00.1 Focus List - Terceros'!$A:$A,'[1]00.1 Focus List - Terceros'!$R:$R,,),FALSE)</f>
        <v>3.6639219999999999</v>
      </c>
      <c r="O198" s="22">
        <f ca="1">IFERROR(_xlfn.XLOOKUP($E198,'[1]00.1 Focus List - Terceros'!$A:$A,'[1]00.1 Focus List - Terceros'!$T:$T,,),FALSE)</f>
        <v>17.537438999999999</v>
      </c>
    </row>
    <row r="199" spans="1:15" x14ac:dyDescent="0.25">
      <c r="A199" s="15" t="s">
        <v>283</v>
      </c>
      <c r="B199" s="23" t="s">
        <v>287</v>
      </c>
      <c r="C199" s="23">
        <f ca="1">IFERROR(_xlfn.XLOOKUP($E199,'[1]00.1 Focus List - Terceros'!$A:$A,'[1]00.1 Focus List - Terceros'!$C:$C,,),FALSE)</f>
        <v>0</v>
      </c>
      <c r="D199" s="24" t="str">
        <f ca="1">IFERROR(_xlfn.XLOOKUP($E199,'[1]00.1 Focus List - Terceros'!$A:$A,'[1]00.1 Focus List - Terceros'!$D:$D,,),FALSE)</f>
        <v>Euro</v>
      </c>
      <c r="E199" s="25">
        <f ca="1">IFERROR(_xlfn.XLOOKUP($E199,'[1]00.1 Focus List - Terceros'!$A:$A,'[1]00.1 Focus List - Terceros'!$E:$E,,),FALSE)</f>
        <v>0</v>
      </c>
      <c r="F199" s="26">
        <f ca="1">IFERROR(_xlfn.XLOOKUP($E199,'[1]00.1 Focus List - Terceros'!$A:$A,'[1]00.1 Focus List - Terceros'!$F:$F,,),FALSE)</f>
        <v>0.92157199999999995</v>
      </c>
      <c r="G199" s="27">
        <f ca="1">IFERROR(_xlfn.XLOOKUP($E199,'[1]00.1 Focus List - Terceros'!$A:$A,'[1]00.1 Focus List - Terceros'!$H:$H,,),FALSE)</f>
        <v>0.57353799999999999</v>
      </c>
      <c r="H199" s="27">
        <f ca="1">IFERROR(_xlfn.XLOOKUP($E199,'[1]00.1 Focus List - Terceros'!$A:$A,'[1]00.1 Focus List - Terceros'!$J:$J,,),FALSE)</f>
        <v>5.2198500000000001</v>
      </c>
      <c r="I199" s="27">
        <f ca="1">IFERROR(_xlfn.XLOOKUP($E199,'[1]00.1 Focus List - Terceros'!$A:$A,'[1]00.1 Focus List - Terceros'!$L:$L,,),FALSE)</f>
        <v>-6.9149180000000001</v>
      </c>
      <c r="J199" s="27">
        <f ca="1">IFERROR(_xlfn.XLOOKUP($E199,'[1]00.1 Focus List - Terceros'!$A:$A,'[1]00.1 Focus List - Terceros'!$N:$N,,),FALSE)</f>
        <v>-7.7621919999999998</v>
      </c>
      <c r="K199" s="27">
        <f ca="1">IFERROR(_xlfn.XLOOKUP($E199,'[1]00.1 Focus List - Terceros'!$A:$A,'[1]00.1 Focus List - Terceros'!$O:$O,,),FALSE)</f>
        <v>21.650549000000002</v>
      </c>
      <c r="L199" s="27">
        <f ca="1">IFERROR(_xlfn.XLOOKUP($E199,'[1]00.1 Focus List - Terceros'!$A:$A,'[1]00.1 Focus List - Terceros'!$P:$P,,),FALSE)</f>
        <v>-22.122599999999998</v>
      </c>
      <c r="M199" s="27">
        <f ca="1">IFERROR(_xlfn.XLOOKUP($E199,'[1]00.1 Focus List - Terceros'!$A:$A,'[1]00.1 Focus List - Terceros'!$V:$V,,),FALSE)</f>
        <v>9.5581910000000008</v>
      </c>
      <c r="N199" s="27">
        <f ca="1">IFERROR(_xlfn.XLOOKUP($E199,'[1]00.1 Focus List - Terceros'!$A:$A,'[1]00.1 Focus List - Terceros'!$R:$R,,),FALSE)</f>
        <v>5.0498830000000003</v>
      </c>
      <c r="O199" s="27">
        <f ca="1">IFERROR(_xlfn.XLOOKUP($E199,'[1]00.1 Focus List - Terceros'!$A:$A,'[1]00.1 Focus List - Terceros'!$T:$T,,),FALSE)</f>
        <v>18.794779999999999</v>
      </c>
    </row>
    <row r="200" spans="1:15" x14ac:dyDescent="0.25">
      <c r="A200" s="9" t="s">
        <v>288</v>
      </c>
      <c r="B200" s="42" t="s">
        <v>289</v>
      </c>
      <c r="C200" s="11">
        <f ca="1">IFERROR(_xlfn.XLOOKUP($E200,'[1]00.1 Focus List - Terceros'!$A:$A,'[1]00.1 Focus List - Terceros'!$C:$C,,),FALSE)</f>
        <v>360496029</v>
      </c>
      <c r="D200" s="13" t="str">
        <f ca="1">IFERROR(_xlfn.XLOOKUP($E200,'[1]00.1 Focus List - Terceros'!$A:$A,'[1]00.1 Focus List - Terceros'!$D:$D,,),FALSE)</f>
        <v>Euro</v>
      </c>
      <c r="E200" s="13">
        <f ca="1">IFERROR(_xlfn.XLOOKUP($E200,'[1]00.1 Focus List - Terceros'!$A:$A,'[1]00.1 Focus List - Terceros'!$E:$E,,),FALSE)</f>
        <v>0</v>
      </c>
      <c r="F200" s="20">
        <f ca="1">IFERROR(_xlfn.XLOOKUP($E200,'[1]00.1 Focus List - Terceros'!$A:$A,'[1]00.1 Focus List - Terceros'!$F:$F,,),FALSE)</f>
        <v>-0.289744</v>
      </c>
      <c r="G200" s="20">
        <f ca="1">IFERROR(_xlfn.XLOOKUP($E200,'[1]00.1 Focus List - Terceros'!$A:$A,'[1]00.1 Focus List - Terceros'!$H:$H,,),FALSE)</f>
        <v>2.3030089999999999</v>
      </c>
      <c r="H200" s="20">
        <f ca="1">IFERROR(_xlfn.XLOOKUP($E200,'[1]00.1 Focus List - Terceros'!$A:$A,'[1]00.1 Focus List - Terceros'!$J:$J,,),FALSE)</f>
        <v>16.218416000000001</v>
      </c>
      <c r="I200" s="20">
        <f ca="1">IFERROR(_xlfn.XLOOKUP($E200,'[1]00.1 Focus List - Terceros'!$A:$A,'[1]00.1 Focus List - Terceros'!$L:$L,,),FALSE)</f>
        <v>-9.9441939999999995</v>
      </c>
      <c r="J200" s="20">
        <f ca="1">IFERROR(_xlfn.XLOOKUP($E200,'[1]00.1 Focus List - Terceros'!$A:$A,'[1]00.1 Focus List - Terceros'!$N:$N,,),FALSE)</f>
        <v>-14.805977</v>
      </c>
      <c r="K200" s="20">
        <f ca="1">IFERROR(_xlfn.XLOOKUP($E200,'[1]00.1 Focus List - Terceros'!$A:$A,'[1]00.1 Focus List - Terceros'!$O:$O,,),FALSE)</f>
        <v>20.88991</v>
      </c>
      <c r="L200" s="20">
        <f ca="1">IFERROR(_xlfn.XLOOKUP($E200,'[1]00.1 Focus List - Terceros'!$A:$A,'[1]00.1 Focus List - Terceros'!$P:$P,,),FALSE)</f>
        <v>-29.341982000000002</v>
      </c>
      <c r="M200" s="20">
        <f ca="1">IFERROR(_xlfn.XLOOKUP($E200,'[1]00.1 Focus List - Terceros'!$A:$A,'[1]00.1 Focus List - Terceros'!$V:$V,,),FALSE)</f>
        <v>-2.2046350000000001</v>
      </c>
      <c r="N200" s="20">
        <f ca="1">IFERROR(_xlfn.XLOOKUP($E200,'[1]00.1 Focus List - Terceros'!$A:$A,'[1]00.1 Focus List - Terceros'!$R:$R,,),FALSE)</f>
        <v>-1.7793600000000001</v>
      </c>
      <c r="O200" s="20">
        <f ca="1">IFERROR(_xlfn.XLOOKUP($E200,'[1]00.1 Focus List - Terceros'!$A:$A,'[1]00.1 Focus List - Terceros'!$T:$T,,),FALSE)</f>
        <v>3.7679320000000001</v>
      </c>
    </row>
    <row r="201" spans="1:15" x14ac:dyDescent="0.25">
      <c r="A201" s="15" t="s">
        <v>290</v>
      </c>
      <c r="B201" s="47" t="s">
        <v>291</v>
      </c>
      <c r="C201" s="21">
        <f ca="1">IFERROR(_xlfn.XLOOKUP($E201,'[1]00.1 Focus List - Terceros'!$A:$A,'[1]00.1 Focus List - Terceros'!$C:$C,,),FALSE)</f>
        <v>736872232</v>
      </c>
      <c r="D201" s="2" t="str">
        <f ca="1">IFERROR(_xlfn.XLOOKUP($E201,'[1]00.1 Focus List - Terceros'!$A:$A,'[1]00.1 Focus List - Terceros'!$D:$D,,),FALSE)</f>
        <v>Euro</v>
      </c>
      <c r="E201" s="46">
        <f ca="1">IFERROR(_xlfn.XLOOKUP($E201,'[1]00.1 Focus List - Terceros'!$A:$A,'[1]00.1 Focus List - Terceros'!$E:$E,,),FALSE)</f>
        <v>0</v>
      </c>
      <c r="F201" s="22">
        <f ca="1">IFERROR(_xlfn.XLOOKUP($E201,'[1]00.1 Focus List - Terceros'!$A:$A,'[1]00.1 Focus List - Terceros'!$F:$F,,),FALSE)</f>
        <v>1.819923</v>
      </c>
      <c r="G201" s="22">
        <f ca="1">IFERROR(_xlfn.XLOOKUP($E201,'[1]00.1 Focus List - Terceros'!$A:$A,'[1]00.1 Focus List - Terceros'!$H:$H,,),FALSE)</f>
        <v>1.262205</v>
      </c>
      <c r="H201" s="22">
        <f ca="1">IFERROR(_xlfn.XLOOKUP($E201,'[1]00.1 Focus List - Terceros'!$A:$A,'[1]00.1 Focus List - Terceros'!$J:$J,,),FALSE)</f>
        <v>15.810976</v>
      </c>
      <c r="I201" s="22">
        <f ca="1">IFERROR(_xlfn.XLOOKUP($E201,'[1]00.1 Focus List - Terceros'!$A:$A,'[1]00.1 Focus List - Terceros'!$L:$L,,),FALSE)</f>
        <v>-1.1507609999999999</v>
      </c>
      <c r="J201" s="22">
        <f ca="1">IFERROR(_xlfn.XLOOKUP($E201,'[1]00.1 Focus List - Terceros'!$A:$A,'[1]00.1 Focus List - Terceros'!$N:$N,,),FALSE)</f>
        <v>4.3307570000000002</v>
      </c>
      <c r="K201" s="22">
        <f ca="1">IFERROR(_xlfn.XLOOKUP($E201,'[1]00.1 Focus List - Terceros'!$A:$A,'[1]00.1 Focus List - Terceros'!$O:$O,,),FALSE)</f>
        <v>17.775048999999999</v>
      </c>
      <c r="L201" s="22">
        <f ca="1">IFERROR(_xlfn.XLOOKUP($E201,'[1]00.1 Focus List - Terceros'!$A:$A,'[1]00.1 Focus List - Terceros'!$P:$P,,),FALSE)</f>
        <v>-21.249040000000001</v>
      </c>
      <c r="M201" s="22">
        <f ca="1">IFERROR(_xlfn.XLOOKUP($E201,'[1]00.1 Focus List - Terceros'!$A:$A,'[1]00.1 Focus List - Terceros'!$V:$V,,),FALSE)</f>
        <v>15.290801</v>
      </c>
      <c r="N201" s="22">
        <f ca="1">IFERROR(_xlfn.XLOOKUP($E201,'[1]00.1 Focus List - Terceros'!$A:$A,'[1]00.1 Focus List - Terceros'!$R:$R,,),FALSE)</f>
        <v>11.708658</v>
      </c>
      <c r="O201" s="22">
        <f ca="1">IFERROR(_xlfn.XLOOKUP($E201,'[1]00.1 Focus List - Terceros'!$A:$A,'[1]00.1 Focus List - Terceros'!$T:$T,,),FALSE)</f>
        <v>16.041740000000001</v>
      </c>
    </row>
    <row r="202" spans="1:15" x14ac:dyDescent="0.25">
      <c r="A202" s="9" t="s">
        <v>292</v>
      </c>
      <c r="B202" s="42" t="s">
        <v>293</v>
      </c>
      <c r="C202" s="11">
        <f ca="1">IFERROR(_xlfn.XLOOKUP($E202,'[1]00.1 Focus List - Terceros'!$A:$A,'[1]00.1 Focus List - Terceros'!$C:$C,,),FALSE)</f>
        <v>5315270854</v>
      </c>
      <c r="D202" s="13" t="str">
        <f ca="1">IFERROR(_xlfn.XLOOKUP($E202,'[1]00.1 Focus List - Terceros'!$A:$A,'[1]00.1 Focus List - Terceros'!$D:$D,,),FALSE)</f>
        <v>Euro</v>
      </c>
      <c r="E202" s="13">
        <f ca="1">IFERROR(_xlfn.XLOOKUP($E202,'[1]00.1 Focus List - Terceros'!$A:$A,'[1]00.1 Focus List - Terceros'!$E:$E,,),FALSE)</f>
        <v>0</v>
      </c>
      <c r="F202" s="20">
        <f ca="1">IFERROR(_xlfn.XLOOKUP($E202,'[1]00.1 Focus List - Terceros'!$A:$A,'[1]00.1 Focus List - Terceros'!$F:$F,,),FALSE)</f>
        <v>1.1395360000000001</v>
      </c>
      <c r="G202" s="20">
        <f ca="1">IFERROR(_xlfn.XLOOKUP($E202,'[1]00.1 Focus List - Terceros'!$A:$A,'[1]00.1 Focus List - Terceros'!$H:$H,,),FALSE)</f>
        <v>-0.241258</v>
      </c>
      <c r="H202" s="20">
        <f ca="1">IFERROR(_xlfn.XLOOKUP($E202,'[1]00.1 Focus List - Terceros'!$A:$A,'[1]00.1 Focus List - Terceros'!$J:$J,,),FALSE)</f>
        <v>22.144221999999999</v>
      </c>
      <c r="I202" s="20">
        <f ca="1">IFERROR(_xlfn.XLOOKUP($E202,'[1]00.1 Focus List - Terceros'!$A:$A,'[1]00.1 Focus List - Terceros'!$L:$L,,),FALSE)</f>
        <v>-2.3233190000000001</v>
      </c>
      <c r="J202" s="20">
        <f ca="1">IFERROR(_xlfn.XLOOKUP($E202,'[1]00.1 Focus List - Terceros'!$A:$A,'[1]00.1 Focus List - Terceros'!$N:$N,,),FALSE)</f>
        <v>5.3251419999999996</v>
      </c>
      <c r="K202" s="20">
        <f ca="1">IFERROR(_xlfn.XLOOKUP($E202,'[1]00.1 Focus List - Terceros'!$A:$A,'[1]00.1 Focus List - Terceros'!$O:$O,,),FALSE)</f>
        <v>23.855174999999999</v>
      </c>
      <c r="L202" s="20">
        <f ca="1">IFERROR(_xlfn.XLOOKUP($E202,'[1]00.1 Focus List - Terceros'!$A:$A,'[1]00.1 Focus List - Terceros'!$P:$P,,),FALSE)</f>
        <v>-25.791727000000002</v>
      </c>
      <c r="M202" s="20">
        <f ca="1">IFERROR(_xlfn.XLOOKUP($E202,'[1]00.1 Focus List - Terceros'!$A:$A,'[1]00.1 Focus List - Terceros'!$V:$V,,),FALSE)</f>
        <v>19.963325999999999</v>
      </c>
      <c r="N202" s="20">
        <f ca="1">IFERROR(_xlfn.XLOOKUP($E202,'[1]00.1 Focus List - Terceros'!$A:$A,'[1]00.1 Focus List - Terceros'!$R:$R,,),FALSE)</f>
        <v>6.1969620000000001</v>
      </c>
      <c r="O202" s="20">
        <f ca="1">IFERROR(_xlfn.XLOOKUP($E202,'[1]00.1 Focus List - Terceros'!$A:$A,'[1]00.1 Focus List - Terceros'!$T:$T,,),FALSE)</f>
        <v>6.8354900000000001</v>
      </c>
    </row>
    <row r="203" spans="1:15" x14ac:dyDescent="0.25">
      <c r="A203" s="15" t="s">
        <v>290</v>
      </c>
      <c r="B203" s="23" t="s">
        <v>294</v>
      </c>
      <c r="C203" s="23">
        <f ca="1">IFERROR(_xlfn.XLOOKUP($E203,'[1]00.1 Focus List - Terceros'!$A:$A,'[1]00.1 Focus List - Terceros'!$C:$C,,),FALSE)</f>
        <v>0</v>
      </c>
      <c r="D203" s="24" t="str">
        <f ca="1">IFERROR(_xlfn.XLOOKUP($E203,'[1]00.1 Focus List - Terceros'!$A:$A,'[1]00.1 Focus List - Terceros'!$D:$D,,),FALSE)</f>
        <v>Euro</v>
      </c>
      <c r="E203" s="25">
        <f ca="1">IFERROR(_xlfn.XLOOKUP($E203,'[1]00.1 Focus List - Terceros'!$A:$A,'[1]00.1 Focus List - Terceros'!$E:$E,,),FALSE)</f>
        <v>0</v>
      </c>
      <c r="F203" s="26">
        <f ca="1">IFERROR(_xlfn.XLOOKUP($E203,'[1]00.1 Focus List - Terceros'!$A:$A,'[1]00.1 Focus List - Terceros'!$F:$F,,),FALSE)</f>
        <v>0.13483700000000001</v>
      </c>
      <c r="G203" s="27">
        <f ca="1">IFERROR(_xlfn.XLOOKUP($E203,'[1]00.1 Focus List - Terceros'!$A:$A,'[1]00.1 Focus List - Terceros'!$H:$H,,),FALSE)</f>
        <v>-0.47965000000000002</v>
      </c>
      <c r="H203" s="27">
        <f ca="1">IFERROR(_xlfn.XLOOKUP($E203,'[1]00.1 Focus List - Terceros'!$A:$A,'[1]00.1 Focus List - Terceros'!$J:$J,,),FALSE)</f>
        <v>19.864450000000001</v>
      </c>
      <c r="I203" s="27">
        <f ca="1">IFERROR(_xlfn.XLOOKUP($E203,'[1]00.1 Focus List - Terceros'!$A:$A,'[1]00.1 Focus List - Terceros'!$L:$L,,),FALSE)</f>
        <v>3.8673579999999999</v>
      </c>
      <c r="J203" s="27">
        <f ca="1">IFERROR(_xlfn.XLOOKUP($E203,'[1]00.1 Focus List - Terceros'!$A:$A,'[1]00.1 Focus List - Terceros'!$N:$N,,),FALSE)</f>
        <v>13.494899</v>
      </c>
      <c r="K203" s="27">
        <f ca="1">IFERROR(_xlfn.XLOOKUP($E203,'[1]00.1 Focus List - Terceros'!$A:$A,'[1]00.1 Focus List - Terceros'!$O:$O,,),FALSE)</f>
        <v>16.309543000000001</v>
      </c>
      <c r="L203" s="27">
        <f ca="1">IFERROR(_xlfn.XLOOKUP($E203,'[1]00.1 Focus List - Terceros'!$A:$A,'[1]00.1 Focus List - Terceros'!$P:$P,,),FALSE)</f>
        <v>-18.177769000000001</v>
      </c>
      <c r="M203" s="27">
        <f ca="1">IFERROR(_xlfn.XLOOKUP($E203,'[1]00.1 Focus List - Terceros'!$A:$A,'[1]00.1 Focus List - Terceros'!$V:$V,,),FALSE)</f>
        <v>20.686512</v>
      </c>
      <c r="N203" s="27">
        <f ca="1">IFERROR(_xlfn.XLOOKUP($E203,'[1]00.1 Focus List - Terceros'!$A:$A,'[1]00.1 Focus List - Terceros'!$R:$R,,),FALSE)</f>
        <v>16.064375999999999</v>
      </c>
      <c r="O203" s="27">
        <f ca="1">IFERROR(_xlfn.XLOOKUP($E203,'[1]00.1 Focus List - Terceros'!$A:$A,'[1]00.1 Focus List - Terceros'!$T:$T,,),FALSE)</f>
        <v>15.251493</v>
      </c>
    </row>
    <row r="204" spans="1:15" x14ac:dyDescent="0.25">
      <c r="A204" s="15" t="s">
        <v>295</v>
      </c>
      <c r="B204" s="47" t="s">
        <v>296</v>
      </c>
      <c r="C204" s="21">
        <f ca="1">IFERROR(_xlfn.XLOOKUP($E204,'[1]00.1 Focus List - Terceros'!$A:$A,'[1]00.1 Focus List - Terceros'!$C:$C,,),FALSE)</f>
        <v>207921696</v>
      </c>
      <c r="D204" s="2" t="str">
        <f ca="1">IFERROR(_xlfn.XLOOKUP($E204,'[1]00.1 Focus List - Terceros'!$A:$A,'[1]00.1 Focus List - Terceros'!$D:$D,,),FALSE)</f>
        <v>Euro</v>
      </c>
      <c r="E204" s="46">
        <f ca="1">IFERROR(_xlfn.XLOOKUP($E204,'[1]00.1 Focus List - Terceros'!$A:$A,'[1]00.1 Focus List - Terceros'!$E:$E,,),FALSE)</f>
        <v>0</v>
      </c>
      <c r="F204" s="22">
        <f ca="1">IFERROR(_xlfn.XLOOKUP($E204,'[1]00.1 Focus List - Terceros'!$A:$A,'[1]00.1 Focus List - Terceros'!$F:$F,,),FALSE)</f>
        <v>-1.5079880000000001</v>
      </c>
      <c r="G204" s="22">
        <f ca="1">IFERROR(_xlfn.XLOOKUP($E204,'[1]00.1 Focus List - Terceros'!$A:$A,'[1]00.1 Focus List - Terceros'!$H:$H,,),FALSE)</f>
        <v>-0.400034</v>
      </c>
      <c r="H204" s="22">
        <f ca="1">IFERROR(_xlfn.XLOOKUP($E204,'[1]00.1 Focus List - Terceros'!$A:$A,'[1]00.1 Focus List - Terceros'!$J:$J,,),FALSE)</f>
        <v>17.698364999999999</v>
      </c>
      <c r="I204" s="22">
        <f ca="1">IFERROR(_xlfn.XLOOKUP($E204,'[1]00.1 Focus List - Terceros'!$A:$A,'[1]00.1 Focus List - Terceros'!$L:$L,,),FALSE)</f>
        <v>9.6378009999999996</v>
      </c>
      <c r="J204" s="22">
        <f ca="1">IFERROR(_xlfn.XLOOKUP($E204,'[1]00.1 Focus List - Terceros'!$A:$A,'[1]00.1 Focus List - Terceros'!$N:$N,,),FALSE)</f>
        <v>7.8056570000000001</v>
      </c>
      <c r="K204" s="22">
        <f ca="1">IFERROR(_xlfn.XLOOKUP($E204,'[1]00.1 Focus List - Terceros'!$A:$A,'[1]00.1 Focus List - Terceros'!$O:$O,,),FALSE)</f>
        <v>18.511458999999999</v>
      </c>
      <c r="L204" s="22">
        <f ca="1">IFERROR(_xlfn.XLOOKUP($E204,'[1]00.1 Focus List - Terceros'!$A:$A,'[1]00.1 Focus List - Terceros'!$P:$P,,),FALSE)</f>
        <v>-20.850519999999999</v>
      </c>
      <c r="M204" s="22">
        <f ca="1">IFERROR(_xlfn.XLOOKUP($E204,'[1]00.1 Focus List - Terceros'!$A:$A,'[1]00.1 Focus List - Terceros'!$V:$V,,),FALSE)</f>
        <v>-2.5398939999999999</v>
      </c>
      <c r="N204" s="22">
        <f ca="1">IFERROR(_xlfn.XLOOKUP($E204,'[1]00.1 Focus List - Terceros'!$A:$A,'[1]00.1 Focus List - Terceros'!$R:$R,,),FALSE)</f>
        <v>3.567002</v>
      </c>
      <c r="O204" s="22">
        <f ca="1">IFERROR(_xlfn.XLOOKUP($E204,'[1]00.1 Focus List - Terceros'!$A:$A,'[1]00.1 Focus List - Terceros'!$T:$T,,),FALSE)</f>
        <v>-0.63182799999999995</v>
      </c>
    </row>
    <row r="205" spans="1:15" x14ac:dyDescent="0.25">
      <c r="A205" s="9" t="s">
        <v>297</v>
      </c>
      <c r="B205" s="42" t="s">
        <v>298</v>
      </c>
      <c r="C205" s="11">
        <f ca="1">IFERROR(_xlfn.XLOOKUP($E205,'[1]00.1 Focus List - Terceros'!$A:$A,'[1]00.1 Focus List - Terceros'!$C:$C,,),FALSE)</f>
        <v>208979175</v>
      </c>
      <c r="D205" s="13" t="str">
        <f ca="1">IFERROR(_xlfn.XLOOKUP($E205,'[1]00.1 Focus List - Terceros'!$A:$A,'[1]00.1 Focus List - Terceros'!$D:$D,,),FALSE)</f>
        <v>Euro</v>
      </c>
      <c r="E205" s="13">
        <f ca="1">IFERROR(_xlfn.XLOOKUP($E205,'[1]00.1 Focus List - Terceros'!$A:$A,'[1]00.1 Focus List - Terceros'!$E:$E,,),FALSE)</f>
        <v>0</v>
      </c>
      <c r="F205" s="20">
        <f ca="1">IFERROR(_xlfn.XLOOKUP($E205,'[1]00.1 Focus List - Terceros'!$A:$A,'[1]00.1 Focus List - Terceros'!$F:$F,,),FALSE)</f>
        <v>-1.4727140000000001</v>
      </c>
      <c r="G205" s="20">
        <f ca="1">IFERROR(_xlfn.XLOOKUP($E205,'[1]00.1 Focus List - Terceros'!$A:$A,'[1]00.1 Focus List - Terceros'!$H:$H,,),FALSE)</f>
        <v>-0.49274600000000002</v>
      </c>
      <c r="H205" s="20">
        <f ca="1">IFERROR(_xlfn.XLOOKUP($E205,'[1]00.1 Focus List - Terceros'!$A:$A,'[1]00.1 Focus List - Terceros'!$J:$J,,),FALSE)</f>
        <v>16.743389000000001</v>
      </c>
      <c r="I205" s="20">
        <f ca="1">IFERROR(_xlfn.XLOOKUP($E205,'[1]00.1 Focus List - Terceros'!$A:$A,'[1]00.1 Focus List - Terceros'!$L:$L,,),FALSE)</f>
        <v>9.1919500000000003</v>
      </c>
      <c r="J205" s="20">
        <f ca="1">IFERROR(_xlfn.XLOOKUP($E205,'[1]00.1 Focus List - Terceros'!$A:$A,'[1]00.1 Focus List - Terceros'!$N:$N,,),FALSE)</f>
        <v>3.8472529999999998</v>
      </c>
      <c r="K205" s="20">
        <f ca="1">IFERROR(_xlfn.XLOOKUP($E205,'[1]00.1 Focus List - Terceros'!$A:$A,'[1]00.1 Focus List - Terceros'!$O:$O,,),FALSE)</f>
        <v>17.237888000000002</v>
      </c>
      <c r="L205" s="20">
        <f ca="1">IFERROR(_xlfn.XLOOKUP($E205,'[1]00.1 Focus List - Terceros'!$A:$A,'[1]00.1 Focus List - Terceros'!$P:$P,,),FALSE)</f>
        <v>-20.950642999999999</v>
      </c>
      <c r="M205" s="20">
        <f ca="1">IFERROR(_xlfn.XLOOKUP($E205,'[1]00.1 Focus List - Terceros'!$A:$A,'[1]00.1 Focus List - Terceros'!$V:$V,,),FALSE)</f>
        <v>-2.7366519999999999</v>
      </c>
      <c r="N205" s="20">
        <f ca="1">IFERROR(_xlfn.XLOOKUP($E205,'[1]00.1 Focus List - Terceros'!$A:$A,'[1]00.1 Focus List - Terceros'!$R:$R,,),FALSE)</f>
        <v>1.0755239999999999</v>
      </c>
      <c r="O205" s="20">
        <f ca="1">IFERROR(_xlfn.XLOOKUP($E205,'[1]00.1 Focus List - Terceros'!$A:$A,'[1]00.1 Focus List - Terceros'!$T:$T,,),FALSE)</f>
        <v>1.8235380000000001</v>
      </c>
    </row>
    <row r="206" spans="1:15" x14ac:dyDescent="0.25">
      <c r="A206" s="15" t="s">
        <v>299</v>
      </c>
      <c r="B206" s="3" t="s">
        <v>300</v>
      </c>
      <c r="C206" s="21">
        <f ca="1">IFERROR(_xlfn.XLOOKUP($E206,'[1]00.1 Focus List - Terceros'!$A:$A,'[1]00.1 Focus List - Terceros'!$C:$C,,),FALSE)</f>
        <v>863691201</v>
      </c>
      <c r="D206" s="2" t="str">
        <f ca="1">IFERROR(_xlfn.XLOOKUP($E206,'[1]00.1 Focus List - Terceros'!$A:$A,'[1]00.1 Focus List - Terceros'!$D:$D,,),FALSE)</f>
        <v>Euro</v>
      </c>
      <c r="E206" s="4">
        <f ca="1">IFERROR(_xlfn.XLOOKUP($E206,'[1]00.1 Focus List - Terceros'!$A:$A,'[1]00.1 Focus List - Terceros'!$E:$E,,),FALSE)</f>
        <v>0</v>
      </c>
      <c r="F206" s="22">
        <f ca="1">IFERROR(_xlfn.XLOOKUP($E206,'[1]00.1 Focus List - Terceros'!$A:$A,'[1]00.1 Focus List - Terceros'!$F:$F,,),FALSE)</f>
        <v>0.90293500000000004</v>
      </c>
      <c r="G206" s="22">
        <f ca="1">IFERROR(_xlfn.XLOOKUP($E206,'[1]00.1 Focus List - Terceros'!$A:$A,'[1]00.1 Focus List - Terceros'!$H:$H,,),FALSE)</f>
        <v>-2.2737210000000001</v>
      </c>
      <c r="H206" s="22">
        <f ca="1">IFERROR(_xlfn.XLOOKUP($E206,'[1]00.1 Focus List - Terceros'!$A:$A,'[1]00.1 Focus List - Terceros'!$J:$J,,),FALSE)</f>
        <v>7.5553419999999996</v>
      </c>
      <c r="I206" s="22">
        <f ca="1">IFERROR(_xlfn.XLOOKUP($E206,'[1]00.1 Focus List - Terceros'!$A:$A,'[1]00.1 Focus List - Terceros'!$L:$L,,),FALSE)</f>
        <v>-7.4917220000000002</v>
      </c>
      <c r="J206" s="22">
        <f ca="1">IFERROR(_xlfn.XLOOKUP($E206,'[1]00.1 Focus List - Terceros'!$A:$A,'[1]00.1 Focus List - Terceros'!$N:$N,,),FALSE)</f>
        <v>-0.35666500000000001</v>
      </c>
      <c r="K206" s="22">
        <f ca="1">IFERROR(_xlfn.XLOOKUP($E206,'[1]00.1 Focus List - Terceros'!$A:$A,'[1]00.1 Focus List - Terceros'!$O:$O,,),FALSE)</f>
        <v>17.472964999999999</v>
      </c>
      <c r="L206" s="22">
        <f ca="1">IFERROR(_xlfn.XLOOKUP($E206,'[1]00.1 Focus List - Terceros'!$A:$A,'[1]00.1 Focus List - Terceros'!$P:$P,,),FALSE)</f>
        <v>-21.590022999999999</v>
      </c>
      <c r="M206" s="22">
        <f ca="1">IFERROR(_xlfn.XLOOKUP($E206,'[1]00.1 Focus List - Terceros'!$A:$A,'[1]00.1 Focus List - Terceros'!$V:$V,,),FALSE)</f>
        <v>6.0579429999999999</v>
      </c>
      <c r="N206" s="22">
        <f ca="1">IFERROR(_xlfn.XLOOKUP($E206,'[1]00.1 Focus List - Terceros'!$A:$A,'[1]00.1 Focus List - Terceros'!$R:$R,,),FALSE)</f>
        <v>-3.984191</v>
      </c>
      <c r="O206" s="22">
        <f ca="1">IFERROR(_xlfn.XLOOKUP($E206,'[1]00.1 Focus List - Terceros'!$A:$A,'[1]00.1 Focus List - Terceros'!$T:$T,,),FALSE)</f>
        <v>1.83287</v>
      </c>
    </row>
    <row r="207" spans="1:15" x14ac:dyDescent="0.25">
      <c r="A207" s="15" t="s">
        <v>299</v>
      </c>
      <c r="B207" s="23" t="s">
        <v>301</v>
      </c>
      <c r="C207" s="23">
        <f ca="1">IFERROR(_xlfn.XLOOKUP($E207,'[1]00.1 Focus List - Terceros'!$A:$A,'[1]00.1 Focus List - Terceros'!$C:$C,,),FALSE)</f>
        <v>0</v>
      </c>
      <c r="D207" s="24" t="str">
        <f ca="1">IFERROR(_xlfn.XLOOKUP($E207,'[1]00.1 Focus List - Terceros'!$A:$A,'[1]00.1 Focus List - Terceros'!$D:$D,,),FALSE)</f>
        <v>US Dollar</v>
      </c>
      <c r="E207" s="25">
        <f ca="1">IFERROR(_xlfn.XLOOKUP($E207,'[1]00.1 Focus List - Terceros'!$A:$A,'[1]00.1 Focus List - Terceros'!$E:$E,,),FALSE)</f>
        <v>0</v>
      </c>
      <c r="F207" s="26">
        <f ca="1">IFERROR(_xlfn.XLOOKUP($E207,'[1]00.1 Focus List - Terceros'!$A:$A,'[1]00.1 Focus List - Terceros'!$F:$F,,),FALSE)</f>
        <v>7.0139999999999994E-2</v>
      </c>
      <c r="G207" s="27">
        <f ca="1">IFERROR(_xlfn.XLOOKUP($E207,'[1]00.1 Focus List - Terceros'!$A:$A,'[1]00.1 Focus List - Terceros'!$H:$H,,),FALSE)</f>
        <v>-0.177978</v>
      </c>
      <c r="H207" s="27">
        <f ca="1">IFERROR(_xlfn.XLOOKUP($E207,'[1]00.1 Focus List - Terceros'!$A:$A,'[1]00.1 Focus List - Terceros'!$J:$J,,),FALSE)</f>
        <v>11.379854999999999</v>
      </c>
      <c r="I207" s="27">
        <f ca="1">IFERROR(_xlfn.XLOOKUP($E207,'[1]00.1 Focus List - Terceros'!$A:$A,'[1]00.1 Focus List - Terceros'!$L:$L,,),FALSE)</f>
        <v>4.4286709999999996</v>
      </c>
      <c r="J207" s="27">
        <f ca="1">IFERROR(_xlfn.XLOOKUP($E207,'[1]00.1 Focus List - Terceros'!$A:$A,'[1]00.1 Focus List - Terceros'!$N:$N,,),FALSE)</f>
        <v>9.7767350000000004</v>
      </c>
      <c r="K207" s="27">
        <f ca="1">IFERROR(_xlfn.XLOOKUP($E207,'[1]00.1 Focus List - Terceros'!$A:$A,'[1]00.1 Focus List - Terceros'!$O:$O,,),FALSE)</f>
        <v>16.118307999999999</v>
      </c>
      <c r="L207" s="27">
        <f ca="1">IFERROR(_xlfn.XLOOKUP($E207,'[1]00.1 Focus List - Terceros'!$A:$A,'[1]00.1 Focus List - Terceros'!$P:$P,,),FALSE)</f>
        <v>-17.777622999999998</v>
      </c>
      <c r="M207" s="27">
        <f ca="1">IFERROR(_xlfn.XLOOKUP($E207,'[1]00.1 Focus List - Terceros'!$A:$A,'[1]00.1 Focus List - Terceros'!$V:$V,,),FALSE)</f>
        <v>8.9510970000000007</v>
      </c>
      <c r="N207" s="27">
        <f ca="1">IFERROR(_xlfn.XLOOKUP($E207,'[1]00.1 Focus List - Terceros'!$A:$A,'[1]00.1 Focus List - Terceros'!$R:$R,,),FALSE)</f>
        <v>2.3119540000000001</v>
      </c>
      <c r="O207" s="27">
        <f ca="1">IFERROR(_xlfn.XLOOKUP($E207,'[1]00.1 Focus List - Terceros'!$A:$A,'[1]00.1 Focus List - Terceros'!$T:$T,,),FALSE)</f>
        <v>5.122789</v>
      </c>
    </row>
    <row r="208" spans="1:15" x14ac:dyDescent="0.25">
      <c r="A208" s="9" t="s">
        <v>302</v>
      </c>
      <c r="B208" s="42" t="s">
        <v>303</v>
      </c>
      <c r="C208" s="11">
        <f ca="1">IFERROR(_xlfn.XLOOKUP($E208,'[1]00.1 Focus List - Terceros'!$A:$A,'[1]00.1 Focus List - Terceros'!$C:$C,,),FALSE)</f>
        <v>1380358775</v>
      </c>
      <c r="D208" s="13" t="str">
        <f ca="1">IFERROR(_xlfn.XLOOKUP($E208,'[1]00.1 Focus List - Terceros'!$A:$A,'[1]00.1 Focus List - Terceros'!$D:$D,,),FALSE)</f>
        <v>Euro</v>
      </c>
      <c r="E208" s="13">
        <f ca="1">IFERROR(_xlfn.XLOOKUP($E208,'[1]00.1 Focus List - Terceros'!$A:$A,'[1]00.1 Focus List - Terceros'!$E:$E,,),FALSE)</f>
        <v>0</v>
      </c>
      <c r="F208" s="20">
        <f ca="1">IFERROR(_xlfn.XLOOKUP($E208,'[1]00.1 Focus List - Terceros'!$A:$A,'[1]00.1 Focus List - Terceros'!$F:$F,,),FALSE)</f>
        <v>0.35903200000000002</v>
      </c>
      <c r="G208" s="20">
        <f ca="1">IFERROR(_xlfn.XLOOKUP($E208,'[1]00.1 Focus List - Terceros'!$A:$A,'[1]00.1 Focus List - Terceros'!$H:$H,,),FALSE)</f>
        <v>-2.4786510000000002</v>
      </c>
      <c r="H208" s="20">
        <f ca="1">IFERROR(_xlfn.XLOOKUP($E208,'[1]00.1 Focus List - Terceros'!$A:$A,'[1]00.1 Focus List - Terceros'!$J:$J,,),FALSE)</f>
        <v>4.5321369999999996</v>
      </c>
      <c r="I208" s="20">
        <f ca="1">IFERROR(_xlfn.XLOOKUP($E208,'[1]00.1 Focus List - Terceros'!$A:$A,'[1]00.1 Focus List - Terceros'!$L:$L,,),FALSE)</f>
        <v>-2.421808</v>
      </c>
      <c r="J208" s="20">
        <f ca="1">IFERROR(_xlfn.XLOOKUP($E208,'[1]00.1 Focus List - Terceros'!$A:$A,'[1]00.1 Focus List - Terceros'!$N:$N,,),FALSE)</f>
        <v>1.007811</v>
      </c>
      <c r="K208" s="20">
        <f ca="1">IFERROR(_xlfn.XLOOKUP($E208,'[1]00.1 Focus List - Terceros'!$A:$A,'[1]00.1 Focus List - Terceros'!$O:$O,,),FALSE)</f>
        <v>13.239163</v>
      </c>
      <c r="L208" s="20">
        <f ca="1">IFERROR(_xlfn.XLOOKUP($E208,'[1]00.1 Focus List - Terceros'!$A:$A,'[1]00.1 Focus List - Terceros'!$P:$P,,),FALSE)</f>
        <v>-14.345648000000001</v>
      </c>
      <c r="M208" s="20">
        <f ca="1">IFERROR(_xlfn.XLOOKUP($E208,'[1]00.1 Focus List - Terceros'!$A:$A,'[1]00.1 Focus List - Terceros'!$V:$V,,),FALSE)</f>
        <v>4.736243</v>
      </c>
      <c r="N208" s="20">
        <f ca="1">IFERROR(_xlfn.XLOOKUP($E208,'[1]00.1 Focus List - Terceros'!$A:$A,'[1]00.1 Focus List - Terceros'!$R:$R,,),FALSE)</f>
        <v>-0.87184600000000001</v>
      </c>
      <c r="O208" s="20">
        <f ca="1">IFERROR(_xlfn.XLOOKUP($E208,'[1]00.1 Focus List - Terceros'!$A:$A,'[1]00.1 Focus List - Terceros'!$T:$T,,),FALSE)</f>
        <v>4.3930680000000004</v>
      </c>
    </row>
    <row r="209" spans="1:15" x14ac:dyDescent="0.25">
      <c r="A209" s="15" t="s">
        <v>302</v>
      </c>
      <c r="B209" s="45" t="s">
        <v>304</v>
      </c>
      <c r="C209" s="33">
        <f ca="1">IFERROR(_xlfn.XLOOKUP($E209,'[1]00.1 Focus List - Terceros'!$A:$A,'[1]00.1 Focus List - Terceros'!$C:$C,,),FALSE)</f>
        <v>785988322</v>
      </c>
      <c r="D209" s="18" t="str">
        <f ca="1">IFERROR(_xlfn.XLOOKUP($E209,'[1]00.1 Focus List - Terceros'!$A:$A,'[1]00.1 Focus List - Terceros'!$D:$D,,),FALSE)</f>
        <v>Euro</v>
      </c>
      <c r="E209" s="5">
        <f ca="1">IFERROR(_xlfn.XLOOKUP($E209,'[1]00.1 Focus List - Terceros'!$A:$A,'[1]00.1 Focus List - Terceros'!$E:$E,,),FALSE)</f>
        <v>0</v>
      </c>
      <c r="F209" s="19">
        <f ca="1">IFERROR(_xlfn.XLOOKUP($E209,'[1]00.1 Focus List - Terceros'!$A:$A,'[1]00.1 Focus List - Terceros'!$F:$F,,),FALSE)</f>
        <v>-0.24024000000000001</v>
      </c>
      <c r="G209" s="19">
        <f ca="1">IFERROR(_xlfn.XLOOKUP($E209,'[1]00.1 Focus List - Terceros'!$A:$A,'[1]00.1 Focus List - Terceros'!$H:$H,,),FALSE)</f>
        <v>-1.774098</v>
      </c>
      <c r="H209" s="19">
        <f ca="1">IFERROR(_xlfn.XLOOKUP($E209,'[1]00.1 Focus List - Terceros'!$A:$A,'[1]00.1 Focus List - Terceros'!$J:$J,,),FALSE)</f>
        <v>7.6474399999999996</v>
      </c>
      <c r="I209" s="19">
        <f ca="1">IFERROR(_xlfn.XLOOKUP($E209,'[1]00.1 Focus List - Terceros'!$A:$A,'[1]00.1 Focus List - Terceros'!$L:$L,,),FALSE)</f>
        <v>2.4676130000000001</v>
      </c>
      <c r="J209" s="19">
        <f ca="1">IFERROR(_xlfn.XLOOKUP($E209,'[1]00.1 Focus List - Terceros'!$A:$A,'[1]00.1 Focus List - Terceros'!$N:$N,,),FALSE)</f>
        <v>11.551377</v>
      </c>
      <c r="K209" s="19">
        <f ca="1">IFERROR(_xlfn.XLOOKUP($E209,'[1]00.1 Focus List - Terceros'!$A:$A,'[1]00.1 Focus List - Terceros'!$O:$O,,),FALSE)</f>
        <v>12.477698999999999</v>
      </c>
      <c r="L209" s="19">
        <f ca="1">IFERROR(_xlfn.XLOOKUP($E209,'[1]00.1 Focus List - Terceros'!$A:$A,'[1]00.1 Focus List - Terceros'!$P:$P,,),FALSE)</f>
        <v>-9.2680050000000005</v>
      </c>
      <c r="M209" s="19">
        <f ca="1">IFERROR(_xlfn.XLOOKUP($E209,'[1]00.1 Focus List - Terceros'!$A:$A,'[1]00.1 Focus List - Terceros'!$V:$V,,),FALSE)</f>
        <v>10.272122</v>
      </c>
      <c r="N209" s="19">
        <f ca="1">IFERROR(_xlfn.XLOOKUP($E209,'[1]00.1 Focus List - Terceros'!$A:$A,'[1]00.1 Focus List - Terceros'!$R:$R,,),FALSE)</f>
        <v>3.433122</v>
      </c>
      <c r="O209" s="19">
        <f ca="1">IFERROR(_xlfn.XLOOKUP($E209,'[1]00.1 Focus List - Terceros'!$A:$A,'[1]00.1 Focus List - Terceros'!$T:$T,,),FALSE)</f>
        <v>8.1633230000000001</v>
      </c>
    </row>
    <row r="210" spans="1:15" x14ac:dyDescent="0.25">
      <c r="A210" s="15" t="s">
        <v>302</v>
      </c>
      <c r="B210" s="23" t="s">
        <v>305</v>
      </c>
      <c r="C210" s="23">
        <f ca="1">IFERROR(_xlfn.XLOOKUP($E210,'[1]00.1 Focus List - Terceros'!$A:$A,'[1]00.1 Focus List - Terceros'!$C:$C,,),FALSE)</f>
        <v>0</v>
      </c>
      <c r="D210" s="24" t="str">
        <f ca="1">IFERROR(_xlfn.XLOOKUP($E210,'[1]00.1 Focus List - Terceros'!$A:$A,'[1]00.1 Focus List - Terceros'!$D:$D,,),FALSE)</f>
        <v>Euro</v>
      </c>
      <c r="E210" s="25" t="str">
        <f ca="1">IFERROR(_xlfn.XLOOKUP($E210,'[1]00.1 Focus List - Terceros'!$A:$A,'[1]00.1 Focus List - Terceros'!$E:$E,,),FALSE)</f>
        <v>Fully Hedged</v>
      </c>
      <c r="F210" s="26">
        <f ca="1">IFERROR(_xlfn.XLOOKUP($E210,'[1]00.1 Focus List - Terceros'!$A:$A,'[1]00.1 Focus List - Terceros'!$F:$F,,),FALSE)</f>
        <v>-0.38500000000000001</v>
      </c>
      <c r="G210" s="27">
        <f ca="1">IFERROR(_xlfn.XLOOKUP($E210,'[1]00.1 Focus List - Terceros'!$A:$A,'[1]00.1 Focus List - Terceros'!$H:$H,,),FALSE)</f>
        <v>-0.20674200000000001</v>
      </c>
      <c r="H210" s="27">
        <f ca="1">IFERROR(_xlfn.XLOOKUP($E210,'[1]00.1 Focus List - Terceros'!$A:$A,'[1]00.1 Focus List - Terceros'!$J:$J,,),FALSE)</f>
        <v>6.9859349999999996</v>
      </c>
      <c r="I210" s="27">
        <f ca="1">IFERROR(_xlfn.XLOOKUP($E210,'[1]00.1 Focus List - Terceros'!$A:$A,'[1]00.1 Focus List - Terceros'!$L:$L,,),FALSE)</f>
        <v>5.2093340000000001</v>
      </c>
      <c r="J210" s="27">
        <f ca="1">IFERROR(_xlfn.XLOOKUP($E210,'[1]00.1 Focus List - Terceros'!$A:$A,'[1]00.1 Focus List - Terceros'!$N:$N,,),FALSE)</f>
        <v>14.045354</v>
      </c>
      <c r="K210" s="27">
        <f ca="1">IFERROR(_xlfn.XLOOKUP($E210,'[1]00.1 Focus List - Terceros'!$A:$A,'[1]00.1 Focus List - Terceros'!$O:$O,,),FALSE)</f>
        <v>10.997182</v>
      </c>
      <c r="L210" s="27">
        <f ca="1">IFERROR(_xlfn.XLOOKUP($E210,'[1]00.1 Focus List - Terceros'!$A:$A,'[1]00.1 Focus List - Terceros'!$P:$P,,),FALSE)</f>
        <v>-7.5090529999999998</v>
      </c>
      <c r="M210" s="27">
        <f ca="1">IFERROR(_xlfn.XLOOKUP($E210,'[1]00.1 Focus List - Terceros'!$A:$A,'[1]00.1 Focus List - Terceros'!$V:$V,,),FALSE)</f>
        <v>11.351203</v>
      </c>
      <c r="N210" s="27">
        <f ca="1">IFERROR(_xlfn.XLOOKUP($E210,'[1]00.1 Focus List - Terceros'!$A:$A,'[1]00.1 Focus List - Terceros'!$R:$R,,),FALSE)</f>
        <v>4.2091880000000002</v>
      </c>
      <c r="O210" s="27">
        <f ca="1">IFERROR(_xlfn.XLOOKUP($E210,'[1]00.1 Focus List - Terceros'!$A:$A,'[1]00.1 Focus List - Terceros'!$T:$T,,),FALSE)</f>
        <v>6.7141250000000001</v>
      </c>
    </row>
    <row r="211" spans="1:15" x14ac:dyDescent="0.25">
      <c r="A211" s="9" t="s">
        <v>306</v>
      </c>
      <c r="B211" s="42" t="s">
        <v>307</v>
      </c>
      <c r="C211" s="11">
        <f ca="1">IFERROR(_xlfn.XLOOKUP($E211,'[1]00.1 Focus List - Terceros'!$A:$A,'[1]00.1 Focus List - Terceros'!$C:$C,,),FALSE)</f>
        <v>1024263744</v>
      </c>
      <c r="D211" s="13" t="str">
        <f ca="1">IFERROR(_xlfn.XLOOKUP($E211,'[1]00.1 Focus List - Terceros'!$A:$A,'[1]00.1 Focus List - Terceros'!$D:$D,,),FALSE)</f>
        <v>Euro</v>
      </c>
      <c r="E211" s="13">
        <f ca="1">IFERROR(_xlfn.XLOOKUP($E211,'[1]00.1 Focus List - Terceros'!$A:$A,'[1]00.1 Focus List - Terceros'!$E:$E,,),FALSE)</f>
        <v>0</v>
      </c>
      <c r="F211" s="20">
        <f ca="1">IFERROR(_xlfn.XLOOKUP($E211,'[1]00.1 Focus List - Terceros'!$A:$A,'[1]00.1 Focus List - Terceros'!$F:$F,,),FALSE)</f>
        <v>-1.2156690000000001</v>
      </c>
      <c r="G211" s="20">
        <f ca="1">IFERROR(_xlfn.XLOOKUP($E211,'[1]00.1 Focus List - Terceros'!$A:$A,'[1]00.1 Focus List - Terceros'!$H:$H,,),FALSE)</f>
        <v>3.2470590000000001</v>
      </c>
      <c r="H211" s="20">
        <f ca="1">IFERROR(_xlfn.XLOOKUP($E211,'[1]00.1 Focus List - Terceros'!$A:$A,'[1]00.1 Focus List - Terceros'!$J:$J,,),FALSE)</f>
        <v>30.985074999999998</v>
      </c>
      <c r="I211" s="20">
        <f ca="1">IFERROR(_xlfn.XLOOKUP($E211,'[1]00.1 Focus List - Terceros'!$A:$A,'[1]00.1 Focus List - Terceros'!$L:$L,,),FALSE)</f>
        <v>-0.81374299999999999</v>
      </c>
      <c r="J211" s="20">
        <f ca="1">IFERROR(_xlfn.XLOOKUP($E211,'[1]00.1 Focus List - Terceros'!$A:$A,'[1]00.1 Focus List - Terceros'!$N:$N,,),FALSE)</f>
        <v>2.6192700000000002</v>
      </c>
      <c r="K211" s="20">
        <f ca="1">IFERROR(_xlfn.XLOOKUP($E211,'[1]00.1 Focus List - Terceros'!$A:$A,'[1]00.1 Focus List - Terceros'!$O:$O,,),FALSE)</f>
        <v>22.541093</v>
      </c>
      <c r="L211" s="20">
        <f ca="1">IFERROR(_xlfn.XLOOKUP($E211,'[1]00.1 Focus List - Terceros'!$A:$A,'[1]00.1 Focus List - Terceros'!$P:$P,,),FALSE)</f>
        <v>-29.592265999999999</v>
      </c>
      <c r="M211" s="20">
        <f ca="1">IFERROR(_xlfn.XLOOKUP($E211,'[1]00.1 Focus List - Terceros'!$A:$A,'[1]00.1 Focus List - Terceros'!$V:$V,,),FALSE)</f>
        <v>31.823615</v>
      </c>
      <c r="N211" s="20">
        <f ca="1">IFERROR(_xlfn.XLOOKUP($E211,'[1]00.1 Focus List - Terceros'!$A:$A,'[1]00.1 Focus List - Terceros'!$R:$R,,),FALSE)</f>
        <v>17.566859000000001</v>
      </c>
      <c r="O211" s="20">
        <f ca="1">IFERROR(_xlfn.XLOOKUP($E211,'[1]00.1 Focus List - Terceros'!$A:$A,'[1]00.1 Focus List - Terceros'!$T:$T,,),FALSE)</f>
        <v>12.054620999999999</v>
      </c>
    </row>
    <row r="212" spans="1:15" x14ac:dyDescent="0.25">
      <c r="A212" s="15" t="s">
        <v>308</v>
      </c>
      <c r="B212" s="3" t="s">
        <v>309</v>
      </c>
      <c r="C212" s="21">
        <f ca="1">IFERROR(_xlfn.XLOOKUP($E212,'[1]00.1 Focus List - Terceros'!$A:$A,'[1]00.1 Focus List - Terceros'!$C:$C,,),FALSE)</f>
        <v>1015847603</v>
      </c>
      <c r="D212" s="2" t="str">
        <f ca="1">IFERROR(_xlfn.XLOOKUP($E212,'[1]00.1 Focus List - Terceros'!$A:$A,'[1]00.1 Focus List - Terceros'!$D:$D,,),FALSE)</f>
        <v>Euro</v>
      </c>
      <c r="E212" s="4">
        <f ca="1">IFERROR(_xlfn.XLOOKUP($E212,'[1]00.1 Focus List - Terceros'!$A:$A,'[1]00.1 Focus List - Terceros'!$E:$E,,),FALSE)</f>
        <v>0</v>
      </c>
      <c r="F212" s="22">
        <f ca="1">IFERROR(_xlfn.XLOOKUP($E212,'[1]00.1 Focus List - Terceros'!$A:$A,'[1]00.1 Focus List - Terceros'!$F:$F,,),FALSE)</f>
        <v>0.85581700000000005</v>
      </c>
      <c r="G212" s="22">
        <f ca="1">IFERROR(_xlfn.XLOOKUP($E212,'[1]00.1 Focus List - Terceros'!$A:$A,'[1]00.1 Focus List - Terceros'!$H:$H,,),FALSE)</f>
        <v>3.3748849999999999</v>
      </c>
      <c r="H212" s="22">
        <f ca="1">IFERROR(_xlfn.XLOOKUP($E212,'[1]00.1 Focus List - Terceros'!$A:$A,'[1]00.1 Focus List - Terceros'!$J:$J,,),FALSE)</f>
        <v>32.428435999999998</v>
      </c>
      <c r="I212" s="22">
        <f ca="1">IFERROR(_xlfn.XLOOKUP($E212,'[1]00.1 Focus List - Terceros'!$A:$A,'[1]00.1 Focus List - Terceros'!$L:$L,,),FALSE)</f>
        <v>3.2223860000000002</v>
      </c>
      <c r="J212" s="22">
        <f ca="1">IFERROR(_xlfn.XLOOKUP($E212,'[1]00.1 Focus List - Terceros'!$A:$A,'[1]00.1 Focus List - Terceros'!$N:$N,,),FALSE)</f>
        <v>12.721506</v>
      </c>
      <c r="K212" s="22">
        <f ca="1">IFERROR(_xlfn.XLOOKUP($E212,'[1]00.1 Focus List - Terceros'!$A:$A,'[1]00.1 Focus List - Terceros'!$O:$O,,),FALSE)</f>
        <v>29.758210999999999</v>
      </c>
      <c r="L212" s="22">
        <f ca="1">IFERROR(_xlfn.XLOOKUP($E212,'[1]00.1 Focus List - Terceros'!$A:$A,'[1]00.1 Focus List - Terceros'!$P:$P,,),FALSE)</f>
        <v>-29.885732999999998</v>
      </c>
      <c r="M212" s="22">
        <f ca="1">IFERROR(_xlfn.XLOOKUP($E212,'[1]00.1 Focus List - Terceros'!$A:$A,'[1]00.1 Focus List - Terceros'!$V:$V,,),FALSE)</f>
        <v>36.290529999999997</v>
      </c>
      <c r="N212" s="22">
        <f ca="1">IFERROR(_xlfn.XLOOKUP($E212,'[1]00.1 Focus List - Terceros'!$A:$A,'[1]00.1 Focus List - Terceros'!$R:$R,,),FALSE)</f>
        <v>17.545558</v>
      </c>
      <c r="O212" s="22">
        <f ca="1">IFERROR(_xlfn.XLOOKUP($E212,'[1]00.1 Focus List - Terceros'!$A:$A,'[1]00.1 Focus List - Terceros'!$T:$T,,),FALSE)</f>
        <v>5.3916360000000001</v>
      </c>
    </row>
    <row r="213" spans="1:15" x14ac:dyDescent="0.25">
      <c r="A213" s="9" t="s">
        <v>310</v>
      </c>
      <c r="B213" s="42" t="s">
        <v>311</v>
      </c>
      <c r="C213" s="11">
        <f ca="1">IFERROR(_xlfn.XLOOKUP($E213,'[1]00.1 Focus List - Terceros'!$A:$A,'[1]00.1 Focus List - Terceros'!$C:$C,,),FALSE)</f>
        <v>2453408725</v>
      </c>
      <c r="D213" s="13" t="str">
        <f ca="1">IFERROR(_xlfn.XLOOKUP($E213,'[1]00.1 Focus List - Terceros'!$A:$A,'[1]00.1 Focus List - Terceros'!$D:$D,,),FALSE)</f>
        <v>Euro</v>
      </c>
      <c r="E213" s="13">
        <f ca="1">IFERROR(_xlfn.XLOOKUP($E213,'[1]00.1 Focus List - Terceros'!$A:$A,'[1]00.1 Focus List - Terceros'!$E:$E,,),FALSE)</f>
        <v>0</v>
      </c>
      <c r="F213" s="20">
        <f ca="1">IFERROR(_xlfn.XLOOKUP($E213,'[1]00.1 Focus List - Terceros'!$A:$A,'[1]00.1 Focus List - Terceros'!$F:$F,,),FALSE)</f>
        <v>0.60236999999999996</v>
      </c>
      <c r="G213" s="20">
        <f ca="1">IFERROR(_xlfn.XLOOKUP($E213,'[1]00.1 Focus List - Terceros'!$A:$A,'[1]00.1 Focus List - Terceros'!$H:$H,,),FALSE)</f>
        <v>-1.3078019999999999</v>
      </c>
      <c r="H213" s="20">
        <f ca="1">IFERROR(_xlfn.XLOOKUP($E213,'[1]00.1 Focus List - Terceros'!$A:$A,'[1]00.1 Focus List - Terceros'!$J:$J,,),FALSE)</f>
        <v>11.661978</v>
      </c>
      <c r="I213" s="20">
        <f ca="1">IFERROR(_xlfn.XLOOKUP($E213,'[1]00.1 Focus List - Terceros'!$A:$A,'[1]00.1 Focus List - Terceros'!$L:$L,,),FALSE)</f>
        <v>-1.7203679999999999</v>
      </c>
      <c r="J213" s="20">
        <f ca="1">IFERROR(_xlfn.XLOOKUP($E213,'[1]00.1 Focus List - Terceros'!$A:$A,'[1]00.1 Focus List - Terceros'!$N:$N,,),FALSE)</f>
        <v>8.3218150000000009</v>
      </c>
      <c r="K213" s="20">
        <f ca="1">IFERROR(_xlfn.XLOOKUP($E213,'[1]00.1 Focus List - Terceros'!$A:$A,'[1]00.1 Focus List - Terceros'!$O:$O,,),FALSE)</f>
        <v>13.893986999999999</v>
      </c>
      <c r="L213" s="20">
        <f ca="1">IFERROR(_xlfn.XLOOKUP($E213,'[1]00.1 Focus List - Terceros'!$A:$A,'[1]00.1 Focus List - Terceros'!$P:$P,,),FALSE)</f>
        <v>-16.186730000000001</v>
      </c>
      <c r="M213" s="20">
        <f ca="1">IFERROR(_xlfn.XLOOKUP($E213,'[1]00.1 Focus List - Terceros'!$A:$A,'[1]00.1 Focus List - Terceros'!$V:$V,,),FALSE)</f>
        <v>18.140038000000001</v>
      </c>
      <c r="N213" s="20">
        <f ca="1">IFERROR(_xlfn.XLOOKUP($E213,'[1]00.1 Focus List - Terceros'!$A:$A,'[1]00.1 Focus List - Terceros'!$R:$R,,),FALSE)</f>
        <v>10.465210000000001</v>
      </c>
      <c r="O213" s="20">
        <f ca="1">IFERROR(_xlfn.XLOOKUP($E213,'[1]00.1 Focus List - Terceros'!$A:$A,'[1]00.1 Focus List - Terceros'!$T:$T,,),FALSE)</f>
        <v>13.666658999999999</v>
      </c>
    </row>
    <row r="214" spans="1:15" x14ac:dyDescent="0.25">
      <c r="A214" s="9" t="s">
        <v>306</v>
      </c>
      <c r="B214" s="23" t="s">
        <v>312</v>
      </c>
      <c r="C214" s="23">
        <f ca="1">IFERROR(_xlfn.XLOOKUP($E214,'[1]00.1 Focus List - Terceros'!$A:$A,'[1]00.1 Focus List - Terceros'!$C:$C,,),FALSE)</f>
        <v>0</v>
      </c>
      <c r="D214" s="24" t="str">
        <f ca="1">IFERROR(_xlfn.XLOOKUP($E214,'[1]00.1 Focus List - Terceros'!$A:$A,'[1]00.1 Focus List - Terceros'!$D:$D,,),FALSE)</f>
        <v>Euro</v>
      </c>
      <c r="E214" s="25">
        <f ca="1">IFERROR(_xlfn.XLOOKUP($E214,'[1]00.1 Focus List - Terceros'!$A:$A,'[1]00.1 Focus List - Terceros'!$E:$E,,),FALSE)</f>
        <v>0</v>
      </c>
      <c r="F214" s="26">
        <f ca="1">IFERROR(_xlfn.XLOOKUP($E214,'[1]00.1 Focus List - Terceros'!$A:$A,'[1]00.1 Focus List - Terceros'!$F:$F,,),FALSE)</f>
        <v>-7.4959999999999999E-2</v>
      </c>
      <c r="G214" s="27">
        <f ca="1">IFERROR(_xlfn.XLOOKUP($E214,'[1]00.1 Focus List - Terceros'!$A:$A,'[1]00.1 Focus List - Terceros'!$H:$H,,),FALSE)</f>
        <v>2.3332540000000002</v>
      </c>
      <c r="H214" s="27">
        <f ca="1">IFERROR(_xlfn.XLOOKUP($E214,'[1]00.1 Focus List - Terceros'!$A:$A,'[1]00.1 Focus List - Terceros'!$J:$J,,),FALSE)</f>
        <v>24.808316000000001</v>
      </c>
      <c r="I214" s="27">
        <f ca="1">IFERROR(_xlfn.XLOOKUP($E214,'[1]00.1 Focus List - Terceros'!$A:$A,'[1]00.1 Focus List - Terceros'!$L:$L,,),FALSE)</f>
        <v>-4.1315910000000002</v>
      </c>
      <c r="J214" s="27">
        <f ca="1">IFERROR(_xlfn.XLOOKUP($E214,'[1]00.1 Focus List - Terceros'!$A:$A,'[1]00.1 Focus List - Terceros'!$N:$N,,),FALSE)</f>
        <v>5.5603119999999997</v>
      </c>
      <c r="K214" s="27">
        <f ca="1">IFERROR(_xlfn.XLOOKUP($E214,'[1]00.1 Focus List - Terceros'!$A:$A,'[1]00.1 Focus List - Terceros'!$O:$O,,),FALSE)</f>
        <v>27.169962999999999</v>
      </c>
      <c r="L214" s="27">
        <f ca="1">IFERROR(_xlfn.XLOOKUP($E214,'[1]00.1 Focus List - Terceros'!$A:$A,'[1]00.1 Focus List - Terceros'!$P:$P,,),FALSE)</f>
        <v>-29.441210000000002</v>
      </c>
      <c r="M214" s="27">
        <f ca="1">IFERROR(_xlfn.XLOOKUP($E214,'[1]00.1 Focus List - Terceros'!$A:$A,'[1]00.1 Focus List - Terceros'!$V:$V,,),FALSE)</f>
        <v>45.856895999999999</v>
      </c>
      <c r="N214" s="27">
        <f ca="1">IFERROR(_xlfn.XLOOKUP($E214,'[1]00.1 Focus List - Terceros'!$A:$A,'[1]00.1 Focus List - Terceros'!$R:$R,,),FALSE)</f>
        <v>22.682478</v>
      </c>
      <c r="O214" s="27">
        <f ca="1">IFERROR(_xlfn.XLOOKUP($E214,'[1]00.1 Focus List - Terceros'!$A:$A,'[1]00.1 Focus List - Terceros'!$T:$T,,),FALSE)</f>
        <v>17.598564</v>
      </c>
    </row>
    <row r="215" spans="1:15" x14ac:dyDescent="0.25">
      <c r="A215" s="15" t="s">
        <v>313</v>
      </c>
      <c r="B215" s="3" t="s">
        <v>314</v>
      </c>
      <c r="C215" s="21" t="str">
        <f ca="1">IFERROR(VLOOKUP($E215,[2]Hoja1!$A:$ZZ,3,FALSE),"")</f>
        <v/>
      </c>
      <c r="D215" s="2" t="str">
        <f ca="1">IFERROR(VLOOKUP($E215,[2]Hoja1!$A:$ZZ,4,FALSE),"")</f>
        <v/>
      </c>
      <c r="E215" s="4" t="str">
        <f ca="1">IFERROR(VLOOKUP($E215,[2]Hoja1!$A:$ZZ,5,FALSE),"")</f>
        <v/>
      </c>
      <c r="F215" s="22" t="str">
        <f ca="1">IFERROR(VLOOKUP($E215,[2]Hoja1!$A:$ZZ,6,FALSE),"")</f>
        <v/>
      </c>
      <c r="G215" s="22" t="str">
        <f ca="1">IFERROR(VLOOKUP($E215,[2]Hoja1!$A:$ZZ,8,FALSE),"")</f>
        <v/>
      </c>
      <c r="H215" s="22" t="str">
        <f ca="1">IFERROR(VLOOKUP($E215,[2]Hoja1!$A:$ZZ,10,FALSE),"")</f>
        <v/>
      </c>
      <c r="I215" s="22" t="str">
        <f ca="1">IFERROR(VLOOKUP($E215,[2]Hoja1!$A:$ZZ,12,FALSE),"")</f>
        <v/>
      </c>
      <c r="J215" s="22" t="str">
        <f ca="1">IFERROR(VLOOKUP($E215,[2]Hoja1!$A:$ZZ,14,FALSE),"")</f>
        <v/>
      </c>
      <c r="K215" s="22" t="str">
        <f ca="1">IFERROR(VLOOKUP($E215,[2]Hoja1!$A:$ZZ,15,FALSE),"")</f>
        <v/>
      </c>
      <c r="L215" s="22" t="str">
        <f ca="1">IFERROR(VLOOKUP($E215,[2]Hoja1!$A:$ZZ,16,FALSE),"")</f>
        <v/>
      </c>
      <c r="M215" s="22" t="str">
        <f ca="1">IFERROR(VLOOKUP($E215,[2]Hoja1!$A:$ZZ,22,FALSE),"")</f>
        <v/>
      </c>
      <c r="N215" s="22" t="str">
        <f ca="1">IFERROR(VLOOKUP($E215,[2]Hoja1!$A:$ZZ,18,FALSE),"")</f>
        <v/>
      </c>
      <c r="O215" s="22" t="str">
        <f ca="1">IFERROR(VLOOKUP($E215,[2]Hoja1!$A:$ZZ,20,FALSE),"")</f>
        <v/>
      </c>
    </row>
    <row r="216" spans="1:15" x14ac:dyDescent="0.25">
      <c r="A216" s="9" t="s">
        <v>315</v>
      </c>
      <c r="B216" s="42" t="s">
        <v>316</v>
      </c>
      <c r="C216" s="11">
        <f ca="1">IFERROR(_xlfn.XLOOKUP($E216,'[1]00.1 Focus List - Terceros'!$A:$A,'[1]00.1 Focus List - Terceros'!$C:$C,,),FALSE)</f>
        <v>790173632</v>
      </c>
      <c r="D216" s="13" t="str">
        <f ca="1">IFERROR(_xlfn.XLOOKUP($E216,'[1]00.1 Focus List - Terceros'!$A:$A,'[1]00.1 Focus List - Terceros'!$D:$D,,),FALSE)</f>
        <v>Euro</v>
      </c>
      <c r="E216" s="13" t="str">
        <f ca="1">IFERROR(_xlfn.XLOOKUP($E216,'[1]00.1 Focus List - Terceros'!$A:$A,'[1]00.1 Focus List - Terceros'!$E:$E,,),FALSE)</f>
        <v>Fully Hedged</v>
      </c>
      <c r="F216" s="20">
        <f ca="1">IFERROR(_xlfn.XLOOKUP($E216,'[1]00.1 Focus List - Terceros'!$A:$A,'[1]00.1 Focus List - Terceros'!$F:$F,,),FALSE)</f>
        <v>0.64222599999999996</v>
      </c>
      <c r="G216" s="20">
        <f ca="1">IFERROR(_xlfn.XLOOKUP($E216,'[1]00.1 Focus List - Terceros'!$A:$A,'[1]00.1 Focus List - Terceros'!$H:$H,,),FALSE)</f>
        <v>-0.364512</v>
      </c>
      <c r="H216" s="20">
        <f ca="1">IFERROR(_xlfn.XLOOKUP($E216,'[1]00.1 Focus List - Terceros'!$A:$A,'[1]00.1 Focus List - Terceros'!$J:$J,,),FALSE)</f>
        <v>5.9607219999999996</v>
      </c>
      <c r="I216" s="20">
        <f ca="1">IFERROR(_xlfn.XLOOKUP($E216,'[1]00.1 Focus List - Terceros'!$A:$A,'[1]00.1 Focus List - Terceros'!$L:$L,,),FALSE)</f>
        <v>5.3213160000000004</v>
      </c>
      <c r="J216" s="20">
        <f ca="1">IFERROR(_xlfn.XLOOKUP($E216,'[1]00.1 Focus List - Terceros'!$A:$A,'[1]00.1 Focus List - Terceros'!$N:$N,,),FALSE)</f>
        <v>1.8578600000000001</v>
      </c>
      <c r="K216" s="20">
        <f ca="1">IFERROR(_xlfn.XLOOKUP($E216,'[1]00.1 Focus List - Terceros'!$A:$A,'[1]00.1 Focus List - Terceros'!$O:$O,,),FALSE)</f>
        <v>12.782492</v>
      </c>
      <c r="L216" s="20">
        <f ca="1">IFERROR(_xlfn.XLOOKUP($E216,'[1]00.1 Focus List - Terceros'!$A:$A,'[1]00.1 Focus List - Terceros'!$P:$P,,),FALSE)</f>
        <v>-8.7281110000000002</v>
      </c>
      <c r="M216" s="20">
        <f ca="1">IFERROR(_xlfn.XLOOKUP($E216,'[1]00.1 Focus List - Terceros'!$A:$A,'[1]00.1 Focus List - Terceros'!$V:$V,,),FALSE)</f>
        <v>3.0181309999999999</v>
      </c>
      <c r="N216" s="20">
        <f ca="1">IFERROR(_xlfn.XLOOKUP($E216,'[1]00.1 Focus List - Terceros'!$A:$A,'[1]00.1 Focus List - Terceros'!$R:$R,,),FALSE)</f>
        <v>-0.84288600000000002</v>
      </c>
      <c r="O216" s="20">
        <f ca="1">IFERROR(_xlfn.XLOOKUP($E216,'[1]00.1 Focus List - Terceros'!$A:$A,'[1]00.1 Focus List - Terceros'!$T:$T,,),FALSE)</f>
        <v>10.567489</v>
      </c>
    </row>
    <row r="217" spans="1:15" x14ac:dyDescent="0.25">
      <c r="A217" s="9" t="s">
        <v>317</v>
      </c>
      <c r="B217" s="42" t="s">
        <v>318</v>
      </c>
      <c r="C217" s="11">
        <f ca="1">IFERROR(_xlfn.XLOOKUP($E217,'[1]00.1 Focus List - Terceros'!$A:$A,'[1]00.1 Focus List - Terceros'!$C:$C,,),FALSE)</f>
        <v>2774939656</v>
      </c>
      <c r="D217" s="13" t="str">
        <f ca="1">IFERROR(_xlfn.XLOOKUP($E217,'[1]00.1 Focus List - Terceros'!$A:$A,'[1]00.1 Focus List - Terceros'!$D:$D,,),FALSE)</f>
        <v>Euro</v>
      </c>
      <c r="E217" s="13">
        <f ca="1">IFERROR(_xlfn.XLOOKUP($E217,'[1]00.1 Focus List - Terceros'!$A:$A,'[1]00.1 Focus List - Terceros'!$E:$E,,),FALSE)</f>
        <v>0</v>
      </c>
      <c r="F217" s="20">
        <f ca="1">IFERROR(_xlfn.XLOOKUP($E217,'[1]00.1 Focus List - Terceros'!$A:$A,'[1]00.1 Focus List - Terceros'!$F:$F,,),FALSE)</f>
        <v>-0.19667200000000001</v>
      </c>
      <c r="G217" s="20">
        <f ca="1">IFERROR(_xlfn.XLOOKUP($E217,'[1]00.1 Focus List - Terceros'!$A:$A,'[1]00.1 Focus List - Terceros'!$H:$H,,),FALSE)</f>
        <v>-3.4482759999999999</v>
      </c>
      <c r="H217" s="20">
        <f ca="1">IFERROR(_xlfn.XLOOKUP($E217,'[1]00.1 Focus List - Terceros'!$A:$A,'[1]00.1 Focus List - Terceros'!$J:$J,,),FALSE)</f>
        <v>-4.9819069999999996</v>
      </c>
      <c r="I217" s="20">
        <f ca="1">IFERROR(_xlfn.XLOOKUP($E217,'[1]00.1 Focus List - Terceros'!$A:$A,'[1]00.1 Focus List - Terceros'!$L:$L,,),FALSE)</f>
        <v>-13.405936000000001</v>
      </c>
      <c r="J217" s="20">
        <f ca="1">IFERROR(_xlfn.XLOOKUP($E217,'[1]00.1 Focus List - Terceros'!$A:$A,'[1]00.1 Focus List - Terceros'!$N:$N,,),FALSE)</f>
        <v>-17.983547000000002</v>
      </c>
      <c r="K217" s="20">
        <f ca="1">IFERROR(_xlfn.XLOOKUP($E217,'[1]00.1 Focus List - Terceros'!$A:$A,'[1]00.1 Focus List - Terceros'!$O:$O,,),FALSE)</f>
        <v>15.836527999999999</v>
      </c>
      <c r="L217" s="20">
        <f ca="1">IFERROR(_xlfn.XLOOKUP($E217,'[1]00.1 Focus List - Terceros'!$A:$A,'[1]00.1 Focus List - Terceros'!$P:$P,,),FALSE)</f>
        <v>-22.059533999999999</v>
      </c>
      <c r="M217" s="20">
        <f ca="1">IFERROR(_xlfn.XLOOKUP($E217,'[1]00.1 Focus List - Terceros'!$A:$A,'[1]00.1 Focus List - Terceros'!$V:$V,,),FALSE)</f>
        <v>3.8777840000000001</v>
      </c>
      <c r="N217" s="20">
        <f ca="1">IFERROR(_xlfn.XLOOKUP($E217,'[1]00.1 Focus List - Terceros'!$A:$A,'[1]00.1 Focus List - Terceros'!$R:$R,,),FALSE)</f>
        <v>-2.4607329999999998</v>
      </c>
      <c r="O217" s="20">
        <f ca="1">IFERROR(_xlfn.XLOOKUP($E217,'[1]00.1 Focus List - Terceros'!$A:$A,'[1]00.1 Focus List - Terceros'!$T:$T,,),FALSE)</f>
        <v>4.3661300000000001</v>
      </c>
    </row>
    <row r="218" spans="1:15" x14ac:dyDescent="0.25">
      <c r="A218" s="15" t="s">
        <v>319</v>
      </c>
      <c r="B218" s="3" t="s">
        <v>320</v>
      </c>
      <c r="C218" s="21">
        <f ca="1">IFERROR(_xlfn.XLOOKUP($E218,'[1]00.1 Focus List - Terceros'!$A:$A,'[1]00.1 Focus List - Terceros'!$C:$C,,),FALSE)</f>
        <v>1501617269</v>
      </c>
      <c r="D218" s="2" t="str">
        <f ca="1">IFERROR(_xlfn.XLOOKUP($E218,'[1]00.1 Focus List - Terceros'!$A:$A,'[1]00.1 Focus List - Terceros'!$D:$D,,),FALSE)</f>
        <v>Euro</v>
      </c>
      <c r="E218" s="4">
        <f ca="1">IFERROR(_xlfn.XLOOKUP($E218,'[1]00.1 Focus List - Terceros'!$A:$A,'[1]00.1 Focus List - Terceros'!$E:$E,,),FALSE)</f>
        <v>0</v>
      </c>
      <c r="F218" s="22">
        <f ca="1">IFERROR(_xlfn.XLOOKUP($E218,'[1]00.1 Focus List - Terceros'!$A:$A,'[1]00.1 Focus List - Terceros'!$F:$F,,),FALSE)</f>
        <v>0.48780499999999999</v>
      </c>
      <c r="G218" s="22">
        <f ca="1">IFERROR(_xlfn.XLOOKUP($E218,'[1]00.1 Focus List - Terceros'!$A:$A,'[1]00.1 Focus List - Terceros'!$H:$H,,),FALSE)</f>
        <v>-3.1347960000000001</v>
      </c>
      <c r="H218" s="22">
        <f ca="1">IFERROR(_xlfn.XLOOKUP($E218,'[1]00.1 Focus List - Terceros'!$A:$A,'[1]00.1 Focus List - Terceros'!$J:$J,,),FALSE)</f>
        <v>8.8028169999999992</v>
      </c>
      <c r="I218" s="22">
        <f ca="1">IFERROR(_xlfn.XLOOKUP($E218,'[1]00.1 Focus List - Terceros'!$A:$A,'[1]00.1 Focus List - Terceros'!$L:$L,,),FALSE)</f>
        <v>-15.342466</v>
      </c>
      <c r="J218" s="22">
        <f ca="1">IFERROR(_xlfn.XLOOKUP($E218,'[1]00.1 Focus List - Terceros'!$A:$A,'[1]00.1 Focus List - Terceros'!$N:$N,,),FALSE)</f>
        <v>-10.801057999999999</v>
      </c>
      <c r="K218" s="22">
        <f ca="1">IFERROR(_xlfn.XLOOKUP($E218,'[1]00.1 Focus List - Terceros'!$A:$A,'[1]00.1 Focus List - Terceros'!$O:$O,,),FALSE)</f>
        <v>24.400295</v>
      </c>
      <c r="L218" s="22">
        <f ca="1">IFERROR(_xlfn.XLOOKUP($E218,'[1]00.1 Focus List - Terceros'!$A:$A,'[1]00.1 Focus List - Terceros'!$P:$P,,),FALSE)</f>
        <v>-29.867066999999999</v>
      </c>
      <c r="M218" s="22">
        <f ca="1">IFERROR(_xlfn.XLOOKUP($E218,'[1]00.1 Focus List - Terceros'!$A:$A,'[1]00.1 Focus List - Terceros'!$V:$V,,),FALSE)</f>
        <v>14.300634000000001</v>
      </c>
      <c r="N218" s="22">
        <f ca="1">IFERROR(_xlfn.XLOOKUP($E218,'[1]00.1 Focus List - Terceros'!$A:$A,'[1]00.1 Focus List - Terceros'!$R:$R,,),FALSE)</f>
        <v>1.7491140000000001</v>
      </c>
      <c r="O218" s="22">
        <f ca="1">IFERROR(_xlfn.XLOOKUP($E218,'[1]00.1 Focus List - Terceros'!$A:$A,'[1]00.1 Focus List - Terceros'!$T:$T,,),FALSE)</f>
        <v>5.7866119999999999</v>
      </c>
    </row>
    <row r="219" spans="1:15" x14ac:dyDescent="0.25">
      <c r="A219" s="9" t="s">
        <v>317</v>
      </c>
      <c r="B219" s="41" t="s">
        <v>321</v>
      </c>
      <c r="C219" s="30">
        <f ca="1">IFERROR(_xlfn.XLOOKUP($E219,'[1]00.1 Focus List - Terceros'!$A:$A,'[1]00.1 Focus List - Terceros'!$C:$C,,),FALSE)</f>
        <v>10673903522</v>
      </c>
      <c r="D219" s="31" t="str">
        <f ca="1">IFERROR(_xlfn.XLOOKUP($E219,'[1]00.1 Focus List - Terceros'!$A:$A,'[1]00.1 Focus List - Terceros'!$D:$D,,),FALSE)</f>
        <v>Euro</v>
      </c>
      <c r="E219" s="31">
        <f ca="1">IFERROR(_xlfn.XLOOKUP($E219,'[1]00.1 Focus List - Terceros'!$A:$A,'[1]00.1 Focus List - Terceros'!$E:$E,,),FALSE)</f>
        <v>0</v>
      </c>
      <c r="F219" s="32">
        <f ca="1">IFERROR(_xlfn.XLOOKUP($E219,'[1]00.1 Focus List - Terceros'!$A:$A,'[1]00.1 Focus List - Terceros'!$F:$F,,),FALSE)</f>
        <v>0.16019900000000001</v>
      </c>
      <c r="G219" s="32">
        <f ca="1">IFERROR(_xlfn.XLOOKUP($E219,'[1]00.1 Focus List - Terceros'!$A:$A,'[1]00.1 Focus List - Terceros'!$H:$H,,),FALSE)</f>
        <v>-3.0329139999999999</v>
      </c>
      <c r="H219" s="32">
        <f ca="1">IFERROR(_xlfn.XLOOKUP($E219,'[1]00.1 Focus List - Terceros'!$A:$A,'[1]00.1 Focus List - Terceros'!$J:$J,,),FALSE)</f>
        <v>-2.002786</v>
      </c>
      <c r="I219" s="32">
        <f ca="1">IFERROR(_xlfn.XLOOKUP($E219,'[1]00.1 Focus List - Terceros'!$A:$A,'[1]00.1 Focus List - Terceros'!$L:$L,,),FALSE)</f>
        <v>-11.968085</v>
      </c>
      <c r="J219" s="32">
        <f ca="1">IFERROR(_xlfn.XLOOKUP($E219,'[1]00.1 Focus List - Terceros'!$A:$A,'[1]00.1 Focus List - Terceros'!$N:$N,,),FALSE)</f>
        <v>-13.920759</v>
      </c>
      <c r="K219" s="32">
        <f ca="1">IFERROR(_xlfn.XLOOKUP($E219,'[1]00.1 Focus List - Terceros'!$A:$A,'[1]00.1 Focus List - Terceros'!$O:$O,,),FALSE)</f>
        <v>16.864899000000001</v>
      </c>
      <c r="L219" s="32">
        <f ca="1">IFERROR(_xlfn.XLOOKUP($E219,'[1]00.1 Focus List - Terceros'!$A:$A,'[1]00.1 Focus List - Terceros'!$P:$P,,),FALSE)</f>
        <v>-18.969757999999999</v>
      </c>
      <c r="M219" s="32">
        <f ca="1">IFERROR(_xlfn.XLOOKUP($E219,'[1]00.1 Focus List - Terceros'!$A:$A,'[1]00.1 Focus List - Terceros'!$V:$V,,),FALSE)</f>
        <v>8.7444629999999997</v>
      </c>
      <c r="N219" s="32">
        <f ca="1">IFERROR(_xlfn.XLOOKUP($E219,'[1]00.1 Focus List - Terceros'!$A:$A,'[1]00.1 Focus List - Terceros'!$R:$R,,),FALSE)</f>
        <v>-2.4295469999999999</v>
      </c>
      <c r="O219" s="32">
        <f ca="1">IFERROR(_xlfn.XLOOKUP($E219,'[1]00.1 Focus List - Terceros'!$A:$A,'[1]00.1 Focus List - Terceros'!$T:$T,,),FALSE)</f>
        <v>3.3083450000000001</v>
      </c>
    </row>
    <row r="220" spans="1:15" x14ac:dyDescent="0.25">
      <c r="A220" s="9" t="s">
        <v>317</v>
      </c>
      <c r="B220" s="23" t="s">
        <v>322</v>
      </c>
      <c r="C220" s="23">
        <f ca="1">IFERROR(_xlfn.XLOOKUP($E220,'[1]00.1 Focus List - Terceros'!$A:$A,'[1]00.1 Focus List - Terceros'!$C:$C,,),FALSE)</f>
        <v>0</v>
      </c>
      <c r="D220" s="24" t="str">
        <f ca="1">IFERROR(_xlfn.XLOOKUP($E220,'[1]00.1 Focus List - Terceros'!$A:$A,'[1]00.1 Focus List - Terceros'!$D:$D,,),FALSE)</f>
        <v>Euro</v>
      </c>
      <c r="E220" s="25">
        <f ca="1">IFERROR(_xlfn.XLOOKUP($E220,'[1]00.1 Focus List - Terceros'!$A:$A,'[1]00.1 Focus List - Terceros'!$E:$E,,),FALSE)</f>
        <v>0</v>
      </c>
      <c r="F220" s="26">
        <f ca="1">IFERROR(_xlfn.XLOOKUP($E220,'[1]00.1 Focus List - Terceros'!$A:$A,'[1]00.1 Focus List - Terceros'!$F:$F,,),FALSE)</f>
        <v>-0.35820099999999999</v>
      </c>
      <c r="G220" s="27">
        <f ca="1">IFERROR(_xlfn.XLOOKUP($E220,'[1]00.1 Focus List - Terceros'!$A:$A,'[1]00.1 Focus List - Terceros'!$H:$H,,),FALSE)</f>
        <v>-3.2426590000000002</v>
      </c>
      <c r="H220" s="27">
        <f ca="1">IFERROR(_xlfn.XLOOKUP($E220,'[1]00.1 Focus List - Terceros'!$A:$A,'[1]00.1 Focus List - Terceros'!$J:$J,,),FALSE)</f>
        <v>-3.1016710000000001</v>
      </c>
      <c r="I220" s="27">
        <f ca="1">IFERROR(_xlfn.XLOOKUP($E220,'[1]00.1 Focus List - Terceros'!$A:$A,'[1]00.1 Focus List - Terceros'!$L:$L,,),FALSE)</f>
        <v>-11.400270000000001</v>
      </c>
      <c r="J220" s="27">
        <f ca="1">IFERROR(_xlfn.XLOOKUP($E220,'[1]00.1 Focus List - Terceros'!$A:$A,'[1]00.1 Focus List - Terceros'!$N:$N,,),FALSE)</f>
        <v>-12.758276</v>
      </c>
      <c r="K220" s="27">
        <f ca="1">IFERROR(_xlfn.XLOOKUP($E220,'[1]00.1 Focus List - Terceros'!$A:$A,'[1]00.1 Focus List - Terceros'!$O:$O,,),FALSE)</f>
        <v>14.120015</v>
      </c>
      <c r="L220" s="27">
        <f ca="1">IFERROR(_xlfn.XLOOKUP($E220,'[1]00.1 Focus List - Terceros'!$A:$A,'[1]00.1 Focus List - Terceros'!$P:$P,,),FALSE)</f>
        <v>-19.155342000000001</v>
      </c>
      <c r="M220" s="27">
        <f ca="1">IFERROR(_xlfn.XLOOKUP($E220,'[1]00.1 Focus List - Terceros'!$A:$A,'[1]00.1 Focus List - Terceros'!$V:$V,,),FALSE)</f>
        <v>7.8834900000000001</v>
      </c>
      <c r="N220" s="27">
        <f ca="1">IFERROR(_xlfn.XLOOKUP($E220,'[1]00.1 Focus List - Terceros'!$A:$A,'[1]00.1 Focus List - Terceros'!$R:$R,,),FALSE)</f>
        <v>-1.803631</v>
      </c>
      <c r="O220" s="27">
        <f ca="1">IFERROR(_xlfn.XLOOKUP($E220,'[1]00.1 Focus List - Terceros'!$A:$A,'[1]00.1 Focus List - Terceros'!$T:$T,,),FALSE)</f>
        <v>4.8214459999999999</v>
      </c>
    </row>
    <row r="221" spans="1:15" x14ac:dyDescent="0.25">
      <c r="A221" s="15" t="s">
        <v>323</v>
      </c>
      <c r="B221" s="3" t="s">
        <v>324</v>
      </c>
      <c r="C221" s="21">
        <f ca="1">IFERROR(_xlfn.XLOOKUP($E221,'[1]00.1 Focus List - Terceros'!$A:$A,'[1]00.1 Focus List - Terceros'!$C:$C,,),FALSE)</f>
        <v>1471396847</v>
      </c>
      <c r="D221" s="2" t="str">
        <f ca="1">IFERROR(_xlfn.XLOOKUP($E221,'[1]00.1 Focus List - Terceros'!$A:$A,'[1]00.1 Focus List - Terceros'!$D:$D,,),FALSE)</f>
        <v>Euro</v>
      </c>
      <c r="E221" s="4">
        <f ca="1">IFERROR(_xlfn.XLOOKUP($E221,'[1]00.1 Focus List - Terceros'!$A:$A,'[1]00.1 Focus List - Terceros'!$E:$E,,),FALSE)</f>
        <v>0</v>
      </c>
      <c r="F221" s="22">
        <f ca="1">IFERROR(_xlfn.XLOOKUP($E221,'[1]00.1 Focus List - Terceros'!$A:$A,'[1]00.1 Focus List - Terceros'!$F:$F,,),FALSE)</f>
        <v>1.137955</v>
      </c>
      <c r="G221" s="22">
        <f ca="1">IFERROR(_xlfn.XLOOKUP($E221,'[1]00.1 Focus List - Terceros'!$A:$A,'[1]00.1 Focus List - Terceros'!$H:$H,,),FALSE)</f>
        <v>-0.36219400000000002</v>
      </c>
      <c r="H221" s="22">
        <f ca="1">IFERROR(_xlfn.XLOOKUP($E221,'[1]00.1 Focus List - Terceros'!$A:$A,'[1]00.1 Focus List - Terceros'!$J:$J,,),FALSE)</f>
        <v>14.782436000000001</v>
      </c>
      <c r="I221" s="22">
        <f ca="1">IFERROR(_xlfn.XLOOKUP($E221,'[1]00.1 Focus List - Terceros'!$A:$A,'[1]00.1 Focus List - Terceros'!$L:$L,,),FALSE)</f>
        <v>2.1754509999999998</v>
      </c>
      <c r="J221" s="22">
        <f ca="1">IFERROR(_xlfn.XLOOKUP($E221,'[1]00.1 Focus List - Terceros'!$A:$A,'[1]00.1 Focus List - Terceros'!$N:$N,,),FALSE)</f>
        <v>17.946100000000001</v>
      </c>
      <c r="K221" s="22">
        <f ca="1">IFERROR(_xlfn.XLOOKUP($E221,'[1]00.1 Focus List - Terceros'!$A:$A,'[1]00.1 Focus List - Terceros'!$O:$O,,),FALSE)</f>
        <v>18.604738999999999</v>
      </c>
      <c r="L221" s="22">
        <f ca="1">IFERROR(_xlfn.XLOOKUP($E221,'[1]00.1 Focus List - Terceros'!$A:$A,'[1]00.1 Focus List - Terceros'!$P:$P,,),FALSE)</f>
        <v>-18.987755</v>
      </c>
      <c r="M221" s="22">
        <f ca="1">IFERROR(_xlfn.XLOOKUP($E221,'[1]00.1 Focus List - Terceros'!$A:$A,'[1]00.1 Focus List - Terceros'!$V:$V,,),FALSE)</f>
        <v>30.366589000000001</v>
      </c>
      <c r="N221" s="22">
        <f ca="1">IFERROR(_xlfn.XLOOKUP($E221,'[1]00.1 Focus List - Terceros'!$A:$A,'[1]00.1 Focus List - Terceros'!$R:$R,,),FALSE)</f>
        <v>15.366671</v>
      </c>
      <c r="O221" s="22">
        <f ca="1">IFERROR(_xlfn.XLOOKUP($E221,'[1]00.1 Focus List - Terceros'!$A:$A,'[1]00.1 Focus List - Terceros'!$T:$T,,),FALSE)</f>
        <v>14.630919</v>
      </c>
    </row>
    <row r="222" spans="1:15" x14ac:dyDescent="0.25">
      <c r="A222" s="9" t="s">
        <v>325</v>
      </c>
      <c r="B222" s="41" t="s">
        <v>326</v>
      </c>
      <c r="C222" s="30">
        <f ca="1">IFERROR(_xlfn.XLOOKUP($E222,'[1]00.1 Focus List - Terceros'!$A:$A,'[1]00.1 Focus List - Terceros'!$C:$C,,),FALSE)</f>
        <v>2898533030</v>
      </c>
      <c r="D222" s="31" t="str">
        <f ca="1">IFERROR(_xlfn.XLOOKUP($E222,'[1]00.1 Focus List - Terceros'!$A:$A,'[1]00.1 Focus List - Terceros'!$D:$D,,),FALSE)</f>
        <v>Euro</v>
      </c>
      <c r="E222" s="31">
        <f ca="1">IFERROR(_xlfn.XLOOKUP($E222,'[1]00.1 Focus List - Terceros'!$A:$A,'[1]00.1 Focus List - Terceros'!$E:$E,,),FALSE)</f>
        <v>0</v>
      </c>
      <c r="F222" s="32">
        <f ca="1">IFERROR(_xlfn.XLOOKUP($E222,'[1]00.1 Focus List - Terceros'!$A:$A,'[1]00.1 Focus List - Terceros'!$F:$F,,),FALSE)</f>
        <v>-2.117591</v>
      </c>
      <c r="G222" s="32">
        <f ca="1">IFERROR(_xlfn.XLOOKUP($E222,'[1]00.1 Focus List - Terceros'!$A:$A,'[1]00.1 Focus List - Terceros'!$H:$H,,),FALSE)</f>
        <v>-5.715503</v>
      </c>
      <c r="H222" s="32">
        <f ca="1">IFERROR(_xlfn.XLOOKUP($E222,'[1]00.1 Focus List - Terceros'!$A:$A,'[1]00.1 Focus List - Terceros'!$J:$J,,),FALSE)</f>
        <v>2.9129510000000001</v>
      </c>
      <c r="I222" s="32">
        <f ca="1">IFERROR(_xlfn.XLOOKUP($E222,'[1]00.1 Focus List - Terceros'!$A:$A,'[1]00.1 Focus List - Terceros'!$L:$L,,),FALSE)</f>
        <v>-5.9457709999999997</v>
      </c>
      <c r="J222" s="32">
        <f ca="1">IFERROR(_xlfn.XLOOKUP($E222,'[1]00.1 Focus List - Terceros'!$A:$A,'[1]00.1 Focus List - Terceros'!$N:$N,,),FALSE)</f>
        <v>8.4438569999999995</v>
      </c>
      <c r="K222" s="32">
        <f ca="1">IFERROR(_xlfn.XLOOKUP($E222,'[1]00.1 Focus List - Terceros'!$A:$A,'[1]00.1 Focus List - Terceros'!$O:$O,,),FALSE)</f>
        <v>16.975201999999999</v>
      </c>
      <c r="L222" s="32">
        <f ca="1">IFERROR(_xlfn.XLOOKUP($E222,'[1]00.1 Focus List - Terceros'!$A:$A,'[1]00.1 Focus List - Terceros'!$P:$P,,),FALSE)</f>
        <v>-13.299156</v>
      </c>
      <c r="M222" s="32">
        <f ca="1">IFERROR(_xlfn.XLOOKUP($E222,'[1]00.1 Focus List - Terceros'!$A:$A,'[1]00.1 Focus List - Terceros'!$V:$V,,),FALSE)</f>
        <v>32.199136000000003</v>
      </c>
      <c r="N222" s="32">
        <f ca="1">IFERROR(_xlfn.XLOOKUP($E222,'[1]00.1 Focus List - Terceros'!$A:$A,'[1]00.1 Focus List - Terceros'!$R:$R,,),FALSE)</f>
        <v>10.742119000000001</v>
      </c>
      <c r="O222" s="32">
        <f ca="1">IFERROR(_xlfn.XLOOKUP($E222,'[1]00.1 Focus List - Terceros'!$A:$A,'[1]00.1 Focus List - Terceros'!$T:$T,,),FALSE)</f>
        <v>15.512192000000001</v>
      </c>
    </row>
    <row r="223" spans="1:15" x14ac:dyDescent="0.25">
      <c r="A223" s="15" t="s">
        <v>323</v>
      </c>
      <c r="B223" s="23" t="s">
        <v>327</v>
      </c>
      <c r="C223" s="23">
        <f ca="1">IFERROR(_xlfn.XLOOKUP($E223,'[1]00.1 Focus List - Terceros'!$A:$A,'[1]00.1 Focus List - Terceros'!$C:$C,,),FALSE)</f>
        <v>0</v>
      </c>
      <c r="D223" s="24" t="str">
        <f ca="1">IFERROR(_xlfn.XLOOKUP($E223,'[1]00.1 Focus List - Terceros'!$A:$A,'[1]00.1 Focus List - Terceros'!$D:$D,,),FALSE)</f>
        <v>Euro</v>
      </c>
      <c r="E223" s="25">
        <f ca="1">IFERROR(_xlfn.XLOOKUP($E223,'[1]00.1 Focus List - Terceros'!$A:$A,'[1]00.1 Focus List - Terceros'!$E:$E,,),FALSE)</f>
        <v>0</v>
      </c>
      <c r="F223" s="26">
        <f ca="1">IFERROR(_xlfn.XLOOKUP($E223,'[1]00.1 Focus List - Terceros'!$A:$A,'[1]00.1 Focus List - Terceros'!$F:$F,,),FALSE)</f>
        <v>0.39432200000000001</v>
      </c>
      <c r="G223" s="27">
        <f ca="1">IFERROR(_xlfn.XLOOKUP($E223,'[1]00.1 Focus List - Terceros'!$A:$A,'[1]00.1 Focus List - Terceros'!$H:$H,,),FALSE)</f>
        <v>-0.385326</v>
      </c>
      <c r="H223" s="27">
        <f ca="1">IFERROR(_xlfn.XLOOKUP($E223,'[1]00.1 Focus List - Terceros'!$A:$A,'[1]00.1 Focus List - Terceros'!$J:$J,,),FALSE)</f>
        <v>16.646979999999999</v>
      </c>
      <c r="I223" s="27">
        <f ca="1">IFERROR(_xlfn.XLOOKUP($E223,'[1]00.1 Focus List - Terceros'!$A:$A,'[1]00.1 Focus List - Terceros'!$L:$L,,),FALSE)</f>
        <v>3.2644030000000002</v>
      </c>
      <c r="J223" s="27">
        <f ca="1">IFERROR(_xlfn.XLOOKUP($E223,'[1]00.1 Focus List - Terceros'!$A:$A,'[1]00.1 Focus List - Terceros'!$N:$N,,),FALSE)</f>
        <v>22.503644000000001</v>
      </c>
      <c r="K223" s="27">
        <f ca="1">IFERROR(_xlfn.XLOOKUP($E223,'[1]00.1 Focus List - Terceros'!$A:$A,'[1]00.1 Focus List - Terceros'!$O:$O,,),FALSE)</f>
        <v>17.540896</v>
      </c>
      <c r="L223" s="27">
        <f ca="1">IFERROR(_xlfn.XLOOKUP($E223,'[1]00.1 Focus List - Terceros'!$A:$A,'[1]00.1 Focus List - Terceros'!$P:$P,,),FALSE)</f>
        <v>-18.223797999999999</v>
      </c>
      <c r="M223" s="27">
        <f ca="1">IFERROR(_xlfn.XLOOKUP($E223,'[1]00.1 Focus List - Terceros'!$A:$A,'[1]00.1 Focus List - Terceros'!$V:$V,,),FALSE)</f>
        <v>35.126367999999999</v>
      </c>
      <c r="N223" s="27">
        <f ca="1">IFERROR(_xlfn.XLOOKUP($E223,'[1]00.1 Focus List - Terceros'!$A:$A,'[1]00.1 Focus List - Terceros'!$R:$R,,),FALSE)</f>
        <v>17.202378</v>
      </c>
      <c r="O223" s="27">
        <f ca="1">IFERROR(_xlfn.XLOOKUP($E223,'[1]00.1 Focus List - Terceros'!$A:$A,'[1]00.1 Focus List - Terceros'!$T:$T,,),FALSE)</f>
        <v>18.957070999999999</v>
      </c>
    </row>
    <row r="224" spans="1:15" x14ac:dyDescent="0.25">
      <c r="A224" s="9" t="s">
        <v>328</v>
      </c>
      <c r="B224" s="42" t="s">
        <v>329</v>
      </c>
      <c r="C224" s="11">
        <f ca="1">IFERROR(_xlfn.XLOOKUP($E224,'[1]00.1 Focus List - Terceros'!$A:$A,'[1]00.1 Focus List - Terceros'!$C:$C,,),FALSE)</f>
        <v>4284551386</v>
      </c>
      <c r="D224" s="13" t="str">
        <f ca="1">IFERROR(_xlfn.XLOOKUP($E224,'[1]00.1 Focus List - Terceros'!$A:$A,'[1]00.1 Focus List - Terceros'!$D:$D,,),FALSE)</f>
        <v>Euro</v>
      </c>
      <c r="E224" s="13">
        <f ca="1">IFERROR(_xlfn.XLOOKUP($E224,'[1]00.1 Focus List - Terceros'!$A:$A,'[1]00.1 Focus List - Terceros'!$E:$E,,),FALSE)</f>
        <v>0</v>
      </c>
      <c r="F224" s="20">
        <f ca="1">IFERROR(_xlfn.XLOOKUP($E224,'[1]00.1 Focus List - Terceros'!$A:$A,'[1]00.1 Focus List - Terceros'!$F:$F,,),FALSE)</f>
        <v>-0.19258500000000001</v>
      </c>
      <c r="G224" s="20">
        <f ca="1">IFERROR(_xlfn.XLOOKUP($E224,'[1]00.1 Focus List - Terceros'!$A:$A,'[1]00.1 Focus List - Terceros'!$H:$H,,),FALSE)</f>
        <v>0.74617999999999995</v>
      </c>
      <c r="H224" s="20">
        <f ca="1">IFERROR(_xlfn.XLOOKUP($E224,'[1]00.1 Focus List - Terceros'!$A:$A,'[1]00.1 Focus List - Terceros'!$J:$J,,),FALSE)</f>
        <v>22.801874000000002</v>
      </c>
      <c r="I224" s="20">
        <f ca="1">IFERROR(_xlfn.XLOOKUP($E224,'[1]00.1 Focus List - Terceros'!$A:$A,'[1]00.1 Focus List - Terceros'!$L:$L,,),FALSE)</f>
        <v>-6.6006970000000003</v>
      </c>
      <c r="J224" s="20">
        <f ca="1">IFERROR(_xlfn.XLOOKUP($E224,'[1]00.1 Focus List - Terceros'!$A:$A,'[1]00.1 Focus List - Terceros'!$N:$N,,),FALSE)</f>
        <v>-1.953009</v>
      </c>
      <c r="K224" s="20">
        <f ca="1">IFERROR(_xlfn.XLOOKUP($E224,'[1]00.1 Focus List - Terceros'!$A:$A,'[1]00.1 Focus List - Terceros'!$O:$O,,),FALSE)</f>
        <v>27.712060000000001</v>
      </c>
      <c r="L224" s="20">
        <f ca="1">IFERROR(_xlfn.XLOOKUP($E224,'[1]00.1 Focus List - Terceros'!$A:$A,'[1]00.1 Focus List - Terceros'!$P:$P,,),FALSE)</f>
        <v>-28.747322</v>
      </c>
      <c r="M224" s="20">
        <f ca="1">IFERROR(_xlfn.XLOOKUP($E224,'[1]00.1 Focus List - Terceros'!$A:$A,'[1]00.1 Focus List - Terceros'!$V:$V,,),FALSE)</f>
        <v>27.710502999999999</v>
      </c>
      <c r="N224" s="20">
        <f ca="1">IFERROR(_xlfn.XLOOKUP($E224,'[1]00.1 Focus List - Terceros'!$A:$A,'[1]00.1 Focus List - Terceros'!$R:$R,,),FALSE)</f>
        <v>14.907247999999999</v>
      </c>
      <c r="O224" s="20">
        <f ca="1">IFERROR(_xlfn.XLOOKUP($E224,'[1]00.1 Focus List - Terceros'!$A:$A,'[1]00.1 Focus List - Terceros'!$T:$T,,),FALSE)</f>
        <v>13.496535</v>
      </c>
    </row>
    <row r="225" spans="1:15" x14ac:dyDescent="0.25">
      <c r="A225" s="15" t="s">
        <v>330</v>
      </c>
      <c r="B225" s="3" t="s">
        <v>331</v>
      </c>
      <c r="C225" s="21">
        <f ca="1">IFERROR(_xlfn.XLOOKUP($E225,'[1]00.1 Focus List - Terceros'!$A:$A,'[1]00.1 Focus List - Terceros'!$C:$C,,),FALSE)</f>
        <v>532179800</v>
      </c>
      <c r="D225" s="2" t="str">
        <f ca="1">IFERROR(_xlfn.XLOOKUP($E225,'[1]00.1 Focus List - Terceros'!$A:$A,'[1]00.1 Focus List - Terceros'!$D:$D,,),FALSE)</f>
        <v>Euro</v>
      </c>
      <c r="E225" s="4">
        <f ca="1">IFERROR(_xlfn.XLOOKUP($E225,'[1]00.1 Focus List - Terceros'!$A:$A,'[1]00.1 Focus List - Terceros'!$E:$E,,),FALSE)</f>
        <v>0</v>
      </c>
      <c r="F225" s="22">
        <f ca="1">IFERROR(_xlfn.XLOOKUP($E225,'[1]00.1 Focus List - Terceros'!$A:$A,'[1]00.1 Focus List - Terceros'!$F:$F,,),FALSE)</f>
        <v>0.29300500000000002</v>
      </c>
      <c r="G225" s="22">
        <f ca="1">IFERROR(_xlfn.XLOOKUP($E225,'[1]00.1 Focus List - Terceros'!$A:$A,'[1]00.1 Focus List - Terceros'!$H:$H,,),FALSE)</f>
        <v>1.1715390000000001</v>
      </c>
      <c r="H225" s="22">
        <f ca="1">IFERROR(_xlfn.XLOOKUP($E225,'[1]00.1 Focus List - Terceros'!$A:$A,'[1]00.1 Focus List - Terceros'!$J:$J,,),FALSE)</f>
        <v>21.890578999999999</v>
      </c>
      <c r="I225" s="22">
        <f ca="1">IFERROR(_xlfn.XLOOKUP($E225,'[1]00.1 Focus List - Terceros'!$A:$A,'[1]00.1 Focus List - Terceros'!$L:$L,,),FALSE)</f>
        <v>0.550126</v>
      </c>
      <c r="J225" s="22">
        <f ca="1">IFERROR(_xlfn.XLOOKUP($E225,'[1]00.1 Focus List - Terceros'!$A:$A,'[1]00.1 Focus List - Terceros'!$N:$N,,),FALSE)</f>
        <v>27.288709000000001</v>
      </c>
      <c r="K225" s="22">
        <f ca="1">IFERROR(_xlfn.XLOOKUP($E225,'[1]00.1 Focus List - Terceros'!$A:$A,'[1]00.1 Focus List - Terceros'!$O:$O,,),FALSE)</f>
        <v>21.897352000000001</v>
      </c>
      <c r="L225" s="22">
        <f ca="1">IFERROR(_xlfn.XLOOKUP($E225,'[1]00.1 Focus List - Terceros'!$A:$A,'[1]00.1 Focus List - Terceros'!$P:$P,,),FALSE)</f>
        <v>-25.368359999999999</v>
      </c>
      <c r="M225" s="22">
        <f ca="1">IFERROR(_xlfn.XLOOKUP($E225,'[1]00.1 Focus List - Terceros'!$A:$A,'[1]00.1 Focus List - Terceros'!$V:$V,,),FALSE)</f>
        <v>29.624741</v>
      </c>
      <c r="N225" s="22">
        <f ca="1">IFERROR(_xlfn.XLOOKUP($E225,'[1]00.1 Focus List - Terceros'!$A:$A,'[1]00.1 Focus List - Terceros'!$R:$R,,),FALSE)</f>
        <v>13.889207000000001</v>
      </c>
      <c r="O225" s="22">
        <f ca="1">IFERROR(_xlfn.XLOOKUP($E225,'[1]00.1 Focus List - Terceros'!$A:$A,'[1]00.1 Focus List - Terceros'!$T:$T,,),FALSE)</f>
        <v>5.543927</v>
      </c>
    </row>
    <row r="226" spans="1:15" x14ac:dyDescent="0.25">
      <c r="A226" s="9" t="s">
        <v>332</v>
      </c>
      <c r="B226" s="42" t="s">
        <v>333</v>
      </c>
      <c r="C226" s="11">
        <f ca="1">IFERROR(_xlfn.XLOOKUP($E226,'[1]00.1 Focus List - Terceros'!$A:$A,'[1]00.1 Focus List - Terceros'!$C:$C,,),FALSE)</f>
        <v>746410247</v>
      </c>
      <c r="D226" s="13" t="str">
        <f ca="1">IFERROR(_xlfn.XLOOKUP($E226,'[1]00.1 Focus List - Terceros'!$A:$A,'[1]00.1 Focus List - Terceros'!$D:$D,,),FALSE)</f>
        <v>Euro</v>
      </c>
      <c r="E226" s="13">
        <f ca="1">IFERROR(_xlfn.XLOOKUP($E226,'[1]00.1 Focus List - Terceros'!$A:$A,'[1]00.1 Focus List - Terceros'!$E:$E,,),FALSE)</f>
        <v>0</v>
      </c>
      <c r="F226" s="20">
        <f ca="1">IFERROR(_xlfn.XLOOKUP($E226,'[1]00.1 Focus List - Terceros'!$A:$A,'[1]00.1 Focus List - Terceros'!$F:$F,,),FALSE)</f>
        <v>0.90528699999999995</v>
      </c>
      <c r="G226" s="20">
        <f ca="1">IFERROR(_xlfn.XLOOKUP($E226,'[1]00.1 Focus List - Terceros'!$A:$A,'[1]00.1 Focus List - Terceros'!$H:$H,,),FALSE)</f>
        <v>3.2285759999999999</v>
      </c>
      <c r="H226" s="20">
        <f ca="1">IFERROR(_xlfn.XLOOKUP($E226,'[1]00.1 Focus List - Terceros'!$A:$A,'[1]00.1 Focus List - Terceros'!$J:$J,,),FALSE)</f>
        <v>26.165379999999999</v>
      </c>
      <c r="I226" s="20">
        <f ca="1">IFERROR(_xlfn.XLOOKUP($E226,'[1]00.1 Focus List - Terceros'!$A:$A,'[1]00.1 Focus List - Terceros'!$L:$L,,),FALSE)</f>
        <v>-8.1759769999999996</v>
      </c>
      <c r="J226" s="20">
        <f ca="1">IFERROR(_xlfn.XLOOKUP($E226,'[1]00.1 Focus List - Terceros'!$A:$A,'[1]00.1 Focus List - Terceros'!$N:$N,,),FALSE)</f>
        <v>1.6074900000000001</v>
      </c>
      <c r="K226" s="20">
        <f ca="1">IFERROR(_xlfn.XLOOKUP($E226,'[1]00.1 Focus List - Terceros'!$A:$A,'[1]00.1 Focus List - Terceros'!$O:$O,,),FALSE)</f>
        <v>30.171309999999998</v>
      </c>
      <c r="L226" s="20">
        <f ca="1">IFERROR(_xlfn.XLOOKUP($E226,'[1]00.1 Focus List - Terceros'!$A:$A,'[1]00.1 Focus List - Terceros'!$P:$P,,),FALSE)</f>
        <v>-32.411127999999998</v>
      </c>
      <c r="M226" s="20">
        <f ca="1">IFERROR(_xlfn.XLOOKUP($E226,'[1]00.1 Focus List - Terceros'!$A:$A,'[1]00.1 Focus List - Terceros'!$V:$V,,),FALSE)</f>
        <v>33.714264</v>
      </c>
      <c r="N226" s="20">
        <f ca="1">IFERROR(_xlfn.XLOOKUP($E226,'[1]00.1 Focus List - Terceros'!$A:$A,'[1]00.1 Focus List - Terceros'!$R:$R,,),FALSE)</f>
        <v>14.350970999999999</v>
      </c>
      <c r="O226" s="20">
        <f ca="1">IFERROR(_xlfn.XLOOKUP($E226,'[1]00.1 Focus List - Terceros'!$A:$A,'[1]00.1 Focus List - Terceros'!$T:$T,,),FALSE)</f>
        <v>17.591480000000001</v>
      </c>
    </row>
    <row r="227" spans="1:15" x14ac:dyDescent="0.25">
      <c r="A227" s="15" t="s">
        <v>328</v>
      </c>
      <c r="B227" s="16" t="s">
        <v>334</v>
      </c>
      <c r="C227" s="33">
        <f ca="1">IFERROR(_xlfn.XLOOKUP($E227,'[1]00.1 Focus List - Terceros'!$A:$A,'[1]00.1 Focus List - Terceros'!$C:$C,,),FALSE)</f>
        <v>1542743469</v>
      </c>
      <c r="D227" s="18" t="str">
        <f ca="1">IFERROR(_xlfn.XLOOKUP($E227,'[1]00.1 Focus List - Terceros'!$A:$A,'[1]00.1 Focus List - Terceros'!$D:$D,,),FALSE)</f>
        <v>Euro</v>
      </c>
      <c r="E227" s="5">
        <f ca="1">IFERROR(_xlfn.XLOOKUP($E227,'[1]00.1 Focus List - Terceros'!$A:$A,'[1]00.1 Focus List - Terceros'!$E:$E,,),FALSE)</f>
        <v>0</v>
      </c>
      <c r="F227" s="19">
        <f ca="1">IFERROR(_xlfn.XLOOKUP($E227,'[1]00.1 Focus List - Terceros'!$A:$A,'[1]00.1 Focus List - Terceros'!$F:$F,,),FALSE)</f>
        <v>-8.5481000000000001E-2</v>
      </c>
      <c r="G227" s="19">
        <f ca="1">IFERROR(_xlfn.XLOOKUP($E227,'[1]00.1 Focus List - Terceros'!$A:$A,'[1]00.1 Focus List - Terceros'!$H:$H,,),FALSE)</f>
        <v>2.9520729999999999</v>
      </c>
      <c r="H227" s="19">
        <f ca="1">IFERROR(_xlfn.XLOOKUP($E227,'[1]00.1 Focus List - Terceros'!$A:$A,'[1]00.1 Focus List - Terceros'!$J:$J,,),FALSE)</f>
        <v>30.144127999999998</v>
      </c>
      <c r="I227" s="19">
        <f ca="1">IFERROR(_xlfn.XLOOKUP($E227,'[1]00.1 Focus List - Terceros'!$A:$A,'[1]00.1 Focus List - Terceros'!$L:$L,,),FALSE)</f>
        <v>1.579474</v>
      </c>
      <c r="J227" s="19">
        <f ca="1">IFERROR(_xlfn.XLOOKUP($E227,'[1]00.1 Focus List - Terceros'!$A:$A,'[1]00.1 Focus List - Terceros'!$N:$N,,),FALSE)</f>
        <v>-1.601502</v>
      </c>
      <c r="K227" s="19">
        <f ca="1">IFERROR(_xlfn.XLOOKUP($E227,'[1]00.1 Focus List - Terceros'!$A:$A,'[1]00.1 Focus List - Terceros'!$O:$O,,),FALSE)</f>
        <v>29.519924</v>
      </c>
      <c r="L227" s="19">
        <f ca="1">IFERROR(_xlfn.XLOOKUP($E227,'[1]00.1 Focus List - Terceros'!$A:$A,'[1]00.1 Focus List - Terceros'!$P:$P,,),FALSE)</f>
        <v>-27.996670000000002</v>
      </c>
      <c r="M227" s="19">
        <f ca="1">IFERROR(_xlfn.XLOOKUP($E227,'[1]00.1 Focus List - Terceros'!$A:$A,'[1]00.1 Focus List - Terceros'!$V:$V,,),FALSE)</f>
        <v>22.691893</v>
      </c>
      <c r="N227" s="19">
        <f ca="1">IFERROR(_xlfn.XLOOKUP($E227,'[1]00.1 Focus List - Terceros'!$A:$A,'[1]00.1 Focus List - Terceros'!$R:$R,,),FALSE)</f>
        <v>19.666308999999998</v>
      </c>
      <c r="O227" s="19">
        <f ca="1">IFERROR(_xlfn.XLOOKUP($E227,'[1]00.1 Focus List - Terceros'!$A:$A,'[1]00.1 Focus List - Terceros'!$T:$T,,),FALSE)</f>
        <v>0</v>
      </c>
    </row>
    <row r="228" spans="1:15" x14ac:dyDescent="0.25">
      <c r="A228" s="9" t="s">
        <v>335</v>
      </c>
      <c r="B228" s="42" t="s">
        <v>336</v>
      </c>
      <c r="C228" s="11">
        <f ca="1">IFERROR(_xlfn.XLOOKUP($E228,'[1]00.1 Focus List - Terceros'!$A:$A,'[1]00.1 Focus List - Terceros'!$C:$C,,),FALSE)</f>
        <v>24553115163</v>
      </c>
      <c r="D228" s="13" t="str">
        <f ca="1">IFERROR(_xlfn.XLOOKUP($E228,'[1]00.1 Focus List - Terceros'!$A:$A,'[1]00.1 Focus List - Terceros'!$D:$D,,),FALSE)</f>
        <v>Euro</v>
      </c>
      <c r="E228" s="13">
        <f ca="1">IFERROR(_xlfn.XLOOKUP($E228,'[1]00.1 Focus List - Terceros'!$A:$A,'[1]00.1 Focus List - Terceros'!$E:$E,,),FALSE)</f>
        <v>0</v>
      </c>
      <c r="F228" s="20">
        <f ca="1">IFERROR(_xlfn.XLOOKUP($E228,'[1]00.1 Focus List - Terceros'!$A:$A,'[1]00.1 Focus List - Terceros'!$F:$F,,),FALSE)</f>
        <v>1.528934</v>
      </c>
      <c r="G228" s="20">
        <f ca="1">IFERROR(_xlfn.XLOOKUP($E228,'[1]00.1 Focus List - Terceros'!$A:$A,'[1]00.1 Focus List - Terceros'!$H:$H,,),FALSE)</f>
        <v>1.176471</v>
      </c>
      <c r="H228" s="20">
        <f ca="1">IFERROR(_xlfn.XLOOKUP($E228,'[1]00.1 Focus List - Terceros'!$A:$A,'[1]00.1 Focus List - Terceros'!$J:$J,,),FALSE)</f>
        <v>23.14554</v>
      </c>
      <c r="I228" s="20">
        <f ca="1">IFERROR(_xlfn.XLOOKUP($E228,'[1]00.1 Focus List - Terceros'!$A:$A,'[1]00.1 Focus List - Terceros'!$L:$L,,),FALSE)</f>
        <v>-0.62511799999999995</v>
      </c>
      <c r="J228" s="20">
        <f ca="1">IFERROR(_xlfn.XLOOKUP($E228,'[1]00.1 Focus List - Terceros'!$A:$A,'[1]00.1 Focus List - Terceros'!$N:$N,,),FALSE)</f>
        <v>6.1084139999999998</v>
      </c>
      <c r="K228" s="20">
        <f ca="1">IFERROR(_xlfn.XLOOKUP($E228,'[1]00.1 Focus List - Terceros'!$A:$A,'[1]00.1 Focus List - Terceros'!$O:$O,,),FALSE)</f>
        <v>20.311620999999999</v>
      </c>
      <c r="L228" s="20">
        <f ca="1">IFERROR(_xlfn.XLOOKUP($E228,'[1]00.1 Focus List - Terceros'!$A:$A,'[1]00.1 Focus List - Terceros'!$P:$P,,),FALSE)</f>
        <v>-25.869486999999999</v>
      </c>
      <c r="M228" s="20">
        <f ca="1">IFERROR(_xlfn.XLOOKUP($E228,'[1]00.1 Focus List - Terceros'!$A:$A,'[1]00.1 Focus List - Terceros'!$V:$V,,),FALSE)</f>
        <v>24.710618</v>
      </c>
      <c r="N228" s="20">
        <f ca="1">IFERROR(_xlfn.XLOOKUP($E228,'[1]00.1 Focus List - Terceros'!$A:$A,'[1]00.1 Focus List - Terceros'!$R:$R,,),FALSE)</f>
        <v>16.705003000000001</v>
      </c>
      <c r="O228" s="20">
        <f ca="1">IFERROR(_xlfn.XLOOKUP($E228,'[1]00.1 Focus List - Terceros'!$A:$A,'[1]00.1 Focus List - Terceros'!$T:$T,,),FALSE)</f>
        <v>16.912337999999998</v>
      </c>
    </row>
    <row r="229" spans="1:15" x14ac:dyDescent="0.25">
      <c r="A229" s="9" t="s">
        <v>328</v>
      </c>
      <c r="B229" s="23" t="s">
        <v>337</v>
      </c>
      <c r="C229" s="23">
        <f ca="1">IFERROR(_xlfn.XLOOKUP($E229,'[1]00.1 Focus List - Terceros'!$A:$A,'[1]00.1 Focus List - Terceros'!$C:$C,,),FALSE)</f>
        <v>0</v>
      </c>
      <c r="D229" s="24" t="str">
        <f ca="1">IFERROR(_xlfn.XLOOKUP($E229,'[1]00.1 Focus List - Terceros'!$A:$A,'[1]00.1 Focus List - Terceros'!$D:$D,,),FALSE)</f>
        <v>Euro</v>
      </c>
      <c r="E229" s="25">
        <f ca="1">IFERROR(_xlfn.XLOOKUP($E229,'[1]00.1 Focus List - Terceros'!$A:$A,'[1]00.1 Focus List - Terceros'!$E:$E,,),FALSE)</f>
        <v>0</v>
      </c>
      <c r="F229" s="26">
        <f ca="1">IFERROR(_xlfn.XLOOKUP($E229,'[1]00.1 Focus List - Terceros'!$A:$A,'[1]00.1 Focus List - Terceros'!$F:$F,,),FALSE)</f>
        <v>0.48174499999999998</v>
      </c>
      <c r="G229" s="27">
        <f ca="1">IFERROR(_xlfn.XLOOKUP($E229,'[1]00.1 Focus List - Terceros'!$A:$A,'[1]00.1 Focus List - Terceros'!$H:$H,,),FALSE)</f>
        <v>3.4468749999999999</v>
      </c>
      <c r="H229" s="27">
        <f ca="1">IFERROR(_xlfn.XLOOKUP($E229,'[1]00.1 Focus List - Terceros'!$A:$A,'[1]00.1 Focus List - Terceros'!$J:$J,,),FALSE)</f>
        <v>29.732250000000001</v>
      </c>
      <c r="I229" s="27">
        <f ca="1">IFERROR(_xlfn.XLOOKUP($E229,'[1]00.1 Focus List - Terceros'!$A:$A,'[1]00.1 Focus List - Terceros'!$L:$L,,),FALSE)</f>
        <v>-3.8373080000000002</v>
      </c>
      <c r="J229" s="27">
        <f ca="1">IFERROR(_xlfn.XLOOKUP($E229,'[1]00.1 Focus List - Terceros'!$A:$A,'[1]00.1 Focus List - Terceros'!$N:$N,,),FALSE)</f>
        <v>2.9026800000000001</v>
      </c>
      <c r="K229" s="27">
        <f ca="1">IFERROR(_xlfn.XLOOKUP($E229,'[1]00.1 Focus List - Terceros'!$A:$A,'[1]00.1 Focus List - Terceros'!$O:$O,,),FALSE)</f>
        <v>29.429528000000001</v>
      </c>
      <c r="L229" s="27">
        <f ca="1">IFERROR(_xlfn.XLOOKUP($E229,'[1]00.1 Focus List - Terceros'!$A:$A,'[1]00.1 Focus List - Terceros'!$P:$P,,),FALSE)</f>
        <v>-29.387951000000001</v>
      </c>
      <c r="M229" s="27">
        <f ca="1">IFERROR(_xlfn.XLOOKUP($E229,'[1]00.1 Focus List - Terceros'!$A:$A,'[1]00.1 Focus List - Terceros'!$V:$V,,),FALSE)</f>
        <v>41.719065000000001</v>
      </c>
      <c r="N229" s="27">
        <f ca="1">IFERROR(_xlfn.XLOOKUP($E229,'[1]00.1 Focus List - Terceros'!$A:$A,'[1]00.1 Focus List - Terceros'!$R:$R,,),FALSE)</f>
        <v>21.971534999999999</v>
      </c>
      <c r="O229" s="27">
        <f ca="1">IFERROR(_xlfn.XLOOKUP($E229,'[1]00.1 Focus List - Terceros'!$A:$A,'[1]00.1 Focus List - Terceros'!$T:$T,,),FALSE)</f>
        <v>18.907785000000001</v>
      </c>
    </row>
    <row r="230" spans="1:15" x14ac:dyDescent="0.25">
      <c r="A230" s="9" t="s">
        <v>328</v>
      </c>
      <c r="B230" s="3" t="s">
        <v>338</v>
      </c>
      <c r="C230" s="21">
        <f ca="1">IFERROR(_xlfn.XLOOKUP($E230,'[1]00.1 Focus List - Terceros'!$A:$A,'[1]00.1 Focus List - Terceros'!$C:$C,,),FALSE)</f>
        <v>908647141</v>
      </c>
      <c r="D230" s="2" t="str">
        <f ca="1">IFERROR(_xlfn.XLOOKUP($E230,'[1]00.1 Focus List - Terceros'!$A:$A,'[1]00.1 Focus List - Terceros'!$D:$D,,),FALSE)</f>
        <v>Euro</v>
      </c>
      <c r="E230" s="4">
        <f ca="1">IFERROR(_xlfn.XLOOKUP($E230,'[1]00.1 Focus List - Terceros'!$A:$A,'[1]00.1 Focus List - Terceros'!$E:$E,,),FALSE)</f>
        <v>0</v>
      </c>
      <c r="F230" s="22">
        <f ca="1">IFERROR(_xlfn.XLOOKUP($E230,'[1]00.1 Focus List - Terceros'!$A:$A,'[1]00.1 Focus List - Terceros'!$F:$F,,),FALSE)</f>
        <v>-0.493421</v>
      </c>
      <c r="G230" s="22">
        <f ca="1">IFERROR(_xlfn.XLOOKUP($E230,'[1]00.1 Focus List - Terceros'!$A:$A,'[1]00.1 Focus List - Terceros'!$H:$H,,),FALSE)</f>
        <v>4.0711009999999996</v>
      </c>
      <c r="H230" s="22">
        <f ca="1">IFERROR(_xlfn.XLOOKUP($E230,'[1]00.1 Focus List - Terceros'!$A:$A,'[1]00.1 Focus List - Terceros'!$J:$J,,),FALSE)</f>
        <v>33.259912</v>
      </c>
      <c r="I230" s="22">
        <f ca="1">IFERROR(_xlfn.XLOOKUP($E230,'[1]00.1 Focus List - Terceros'!$A:$A,'[1]00.1 Focus List - Terceros'!$L:$L,,),FALSE)</f>
        <v>2.023609</v>
      </c>
      <c r="J230" s="22">
        <f ca="1">IFERROR(_xlfn.XLOOKUP($E230,'[1]00.1 Focus List - Terceros'!$A:$A,'[1]00.1 Focus List - Terceros'!$N:$N,,),FALSE)</f>
        <v>7.4600359999999997</v>
      </c>
      <c r="K230" s="22">
        <f ca="1">IFERROR(_xlfn.XLOOKUP($E230,'[1]00.1 Focus List - Terceros'!$A:$A,'[1]00.1 Focus List - Terceros'!$O:$O,,),FALSE)</f>
        <v>32.062258999999997</v>
      </c>
      <c r="L230" s="22">
        <f ca="1">IFERROR(_xlfn.XLOOKUP($E230,'[1]00.1 Focus List - Terceros'!$A:$A,'[1]00.1 Focus List - Terceros'!$P:$P,,),FALSE)</f>
        <v>-31.043388</v>
      </c>
      <c r="M230" s="22">
        <f ca="1">IFERROR(_xlfn.XLOOKUP($E230,'[1]00.1 Focus List - Terceros'!$A:$A,'[1]00.1 Focus List - Terceros'!$V:$V,,),FALSE)</f>
        <v>42.548071999999998</v>
      </c>
      <c r="N230" s="22">
        <f ca="1">IFERROR(_xlfn.XLOOKUP($E230,'[1]00.1 Focus List - Terceros'!$A:$A,'[1]00.1 Focus List - Terceros'!$R:$R,,),FALSE)</f>
        <v>18.522245999999999</v>
      </c>
      <c r="O230" s="22">
        <f ca="1">IFERROR(_xlfn.XLOOKUP($E230,'[1]00.1 Focus List - Terceros'!$A:$A,'[1]00.1 Focus List - Terceros'!$T:$T,,),FALSE)</f>
        <v>10.059557</v>
      </c>
    </row>
    <row r="231" spans="1:15" x14ac:dyDescent="0.25">
      <c r="A231" s="9" t="s">
        <v>339</v>
      </c>
      <c r="B231" s="42" t="s">
        <v>340</v>
      </c>
      <c r="C231" s="11">
        <f ca="1">IFERROR(_xlfn.XLOOKUP($E231,'[1]00.1 Focus List - Terceros'!$A:$A,'[1]00.1 Focus List - Terceros'!$C:$C,,),FALSE)</f>
        <v>1577982535</v>
      </c>
      <c r="D231" s="13" t="str">
        <f ca="1">IFERROR(_xlfn.XLOOKUP($E231,'[1]00.1 Focus List - Terceros'!$A:$A,'[1]00.1 Focus List - Terceros'!$D:$D,,),FALSE)</f>
        <v>Euro</v>
      </c>
      <c r="E231" s="36">
        <f ca="1">IFERROR(_xlfn.XLOOKUP($E231,'[1]00.1 Focus List - Terceros'!$A:$A,'[1]00.1 Focus List - Terceros'!$E:$E,,),FALSE)</f>
        <v>0</v>
      </c>
      <c r="F231" s="20">
        <f ca="1">IFERROR(_xlfn.XLOOKUP($E231,'[1]00.1 Focus List - Terceros'!$A:$A,'[1]00.1 Focus List - Terceros'!$F:$F,,),FALSE)</f>
        <v>0.45918500000000001</v>
      </c>
      <c r="G231" s="20">
        <f ca="1">IFERROR(_xlfn.XLOOKUP($E231,'[1]00.1 Focus List - Terceros'!$A:$A,'[1]00.1 Focus List - Terceros'!$H:$H,,),FALSE)</f>
        <v>0.94270699999999996</v>
      </c>
      <c r="H231" s="20">
        <f ca="1">IFERROR(_xlfn.XLOOKUP($E231,'[1]00.1 Focus List - Terceros'!$A:$A,'[1]00.1 Focus List - Terceros'!$J:$J,,),FALSE)</f>
        <v>19.040163</v>
      </c>
      <c r="I231" s="20">
        <f ca="1">IFERROR(_xlfn.XLOOKUP($E231,'[1]00.1 Focus List - Terceros'!$A:$A,'[1]00.1 Focus List - Terceros'!$L:$L,,),FALSE)</f>
        <v>-6.9859910000000003</v>
      </c>
      <c r="J231" s="20">
        <f ca="1">IFERROR(_xlfn.XLOOKUP($E231,'[1]00.1 Focus List - Terceros'!$A:$A,'[1]00.1 Focus List - Terceros'!$N:$N,,),FALSE)</f>
        <v>-4.1359310000000002</v>
      </c>
      <c r="K231" s="20">
        <f ca="1">IFERROR(_xlfn.XLOOKUP($E231,'[1]00.1 Focus List - Terceros'!$A:$A,'[1]00.1 Focus List - Terceros'!$O:$O,,),FALSE)</f>
        <v>22.388131999999999</v>
      </c>
      <c r="L231" s="20">
        <f ca="1">IFERROR(_xlfn.XLOOKUP($E231,'[1]00.1 Focus List - Terceros'!$A:$A,'[1]00.1 Focus List - Terceros'!$P:$P,,),FALSE)</f>
        <v>-26.636503000000001</v>
      </c>
      <c r="M231" s="20">
        <f ca="1">IFERROR(_xlfn.XLOOKUP($E231,'[1]00.1 Focus List - Terceros'!$A:$A,'[1]00.1 Focus List - Terceros'!$V:$V,,),FALSE)</f>
        <v>22.863593999999999</v>
      </c>
      <c r="N231" s="20">
        <f ca="1">IFERROR(_xlfn.XLOOKUP($E231,'[1]00.1 Focus List - Terceros'!$A:$A,'[1]00.1 Focus List - Terceros'!$R:$R,,),FALSE)</f>
        <v>9.3953520000000008</v>
      </c>
      <c r="O231" s="20">
        <f ca="1">IFERROR(_xlfn.XLOOKUP($E231,'[1]00.1 Focus List - Terceros'!$A:$A,'[1]00.1 Focus List - Terceros'!$T:$T,,),FALSE)</f>
        <v>8.4476680000000002</v>
      </c>
    </row>
    <row r="232" spans="1:15" x14ac:dyDescent="0.25">
      <c r="A232" s="15" t="s">
        <v>339</v>
      </c>
      <c r="B232" s="3" t="s">
        <v>341</v>
      </c>
      <c r="C232" s="21">
        <f ca="1">IFERROR(_xlfn.XLOOKUP($E232,'[1]00.1 Focus List - Terceros'!$A:$A,'[1]00.1 Focus List - Terceros'!$C:$C,,),FALSE)</f>
        <v>9848786211</v>
      </c>
      <c r="D232" s="2" t="str">
        <f ca="1">IFERROR(_xlfn.XLOOKUP($E232,'[1]00.1 Focus List - Terceros'!$A:$A,'[1]00.1 Focus List - Terceros'!$D:$D,,),FALSE)</f>
        <v>Euro</v>
      </c>
      <c r="E232" s="4">
        <f ca="1">IFERROR(_xlfn.XLOOKUP($E232,'[1]00.1 Focus List - Terceros'!$A:$A,'[1]00.1 Focus List - Terceros'!$E:$E,,),FALSE)</f>
        <v>0</v>
      </c>
      <c r="F232" s="22">
        <f ca="1">IFERROR(_xlfn.XLOOKUP($E232,'[1]00.1 Focus List - Terceros'!$A:$A,'[1]00.1 Focus List - Terceros'!$F:$F,,),FALSE)</f>
        <v>0.96184999999999998</v>
      </c>
      <c r="G232" s="22">
        <f ca="1">IFERROR(_xlfn.XLOOKUP($E232,'[1]00.1 Focus List - Terceros'!$A:$A,'[1]00.1 Focus List - Terceros'!$H:$H,,),FALSE)</f>
        <v>-0.83972100000000005</v>
      </c>
      <c r="H232" s="22">
        <f ca="1">IFERROR(_xlfn.XLOOKUP($E232,'[1]00.1 Focus List - Terceros'!$A:$A,'[1]00.1 Focus List - Terceros'!$J:$J,,),FALSE)</f>
        <v>14.344924000000001</v>
      </c>
      <c r="I232" s="22">
        <f ca="1">IFERROR(_xlfn.XLOOKUP($E232,'[1]00.1 Focus List - Terceros'!$A:$A,'[1]00.1 Focus List - Terceros'!$L:$L,,),FALSE)</f>
        <v>-7.0401959999999999</v>
      </c>
      <c r="J232" s="22">
        <f ca="1">IFERROR(_xlfn.XLOOKUP($E232,'[1]00.1 Focus List - Terceros'!$A:$A,'[1]00.1 Focus List - Terceros'!$N:$N,,),FALSE)</f>
        <v>-2.0947179999999999</v>
      </c>
      <c r="K232" s="22">
        <f ca="1">IFERROR(_xlfn.XLOOKUP($E232,'[1]00.1 Focus List - Terceros'!$A:$A,'[1]00.1 Focus List - Terceros'!$O:$O,,),FALSE)</f>
        <v>19.283397999999998</v>
      </c>
      <c r="L232" s="22">
        <f ca="1">IFERROR(_xlfn.XLOOKUP($E232,'[1]00.1 Focus List - Terceros'!$A:$A,'[1]00.1 Focus List - Terceros'!$P:$P,,),FALSE)</f>
        <v>-23.990492</v>
      </c>
      <c r="M232" s="22">
        <f ca="1">IFERROR(_xlfn.XLOOKUP($E232,'[1]00.1 Focus List - Terceros'!$A:$A,'[1]00.1 Focus List - Terceros'!$V:$V,,),FALSE)</f>
        <v>13.102433</v>
      </c>
      <c r="N232" s="22">
        <f ca="1">IFERROR(_xlfn.XLOOKUP($E232,'[1]00.1 Focus List - Terceros'!$A:$A,'[1]00.1 Focus List - Terceros'!$R:$R,,),FALSE)</f>
        <v>4.1728019999999999</v>
      </c>
      <c r="O232" s="22">
        <f ca="1">IFERROR(_xlfn.XLOOKUP($E232,'[1]00.1 Focus List - Terceros'!$A:$A,'[1]00.1 Focus List - Terceros'!$T:$T,,),FALSE)</f>
        <v>4.6183500000000004</v>
      </c>
    </row>
    <row r="233" spans="1:15" x14ac:dyDescent="0.25">
      <c r="A233" s="9" t="s">
        <v>342</v>
      </c>
      <c r="B233" s="42" t="s">
        <v>343</v>
      </c>
      <c r="C233" s="11">
        <f ca="1">IFERROR(_xlfn.XLOOKUP($E233,'[1]00.1 Focus List - Terceros'!$A:$A,'[1]00.1 Focus List - Terceros'!$C:$C,,),FALSE)</f>
        <v>201501853</v>
      </c>
      <c r="D233" s="13" t="str">
        <f ca="1">IFERROR(_xlfn.XLOOKUP($E233,'[1]00.1 Focus List - Terceros'!$A:$A,'[1]00.1 Focus List - Terceros'!$D:$D,,),FALSE)</f>
        <v>Euro</v>
      </c>
      <c r="E233" s="36">
        <f ca="1">IFERROR(_xlfn.XLOOKUP($E233,'[1]00.1 Focus List - Terceros'!$A:$A,'[1]00.1 Focus List - Terceros'!$E:$E,,),FALSE)</f>
        <v>0</v>
      </c>
      <c r="F233" s="20">
        <f ca="1">IFERROR(_xlfn.XLOOKUP($E233,'[1]00.1 Focus List - Terceros'!$A:$A,'[1]00.1 Focus List - Terceros'!$F:$F,,),FALSE)</f>
        <v>1.5146999999999999</v>
      </c>
      <c r="G233" s="20">
        <f ca="1">IFERROR(_xlfn.XLOOKUP($E233,'[1]00.1 Focus List - Terceros'!$A:$A,'[1]00.1 Focus List - Terceros'!$H:$H,,),FALSE)</f>
        <v>3.0073820000000002</v>
      </c>
      <c r="H233" s="20">
        <f ca="1">IFERROR(_xlfn.XLOOKUP($E233,'[1]00.1 Focus List - Terceros'!$A:$A,'[1]00.1 Focus List - Terceros'!$J:$J,,),FALSE)</f>
        <v>23.435573999999999</v>
      </c>
      <c r="I233" s="20">
        <f ca="1">IFERROR(_xlfn.XLOOKUP($E233,'[1]00.1 Focus List - Terceros'!$A:$A,'[1]00.1 Focus List - Terceros'!$L:$L,,),FALSE)</f>
        <v>0.38922000000000001</v>
      </c>
      <c r="J233" s="20">
        <f ca="1">IFERROR(_xlfn.XLOOKUP($E233,'[1]00.1 Focus List - Terceros'!$A:$A,'[1]00.1 Focus List - Terceros'!$N:$N,,),FALSE)</f>
        <v>0.64443700000000004</v>
      </c>
      <c r="K233" s="20">
        <f ca="1">IFERROR(_xlfn.XLOOKUP($E233,'[1]00.1 Focus List - Terceros'!$A:$A,'[1]00.1 Focus List - Terceros'!$O:$O,,),FALSE)</f>
        <v>19.657817999999999</v>
      </c>
      <c r="L233" s="20">
        <f ca="1">IFERROR(_xlfn.XLOOKUP($E233,'[1]00.1 Focus List - Terceros'!$A:$A,'[1]00.1 Focus List - Terceros'!$P:$P,,),FALSE)</f>
        <v>-23.601652000000001</v>
      </c>
      <c r="M233" s="20">
        <f ca="1">IFERROR(_xlfn.XLOOKUP($E233,'[1]00.1 Focus List - Terceros'!$A:$A,'[1]00.1 Focus List - Terceros'!$V:$V,,),FALSE)</f>
        <v>9.0833080000000006</v>
      </c>
      <c r="N233" s="20">
        <f ca="1">IFERROR(_xlfn.XLOOKUP($E233,'[1]00.1 Focus List - Terceros'!$A:$A,'[1]00.1 Focus List - Terceros'!$R:$R,,),FALSE)</f>
        <v>4.3713230000000003</v>
      </c>
      <c r="O233" s="20">
        <f ca="1">IFERROR(_xlfn.XLOOKUP($E233,'[1]00.1 Focus List - Terceros'!$A:$A,'[1]00.1 Focus List - Terceros'!$T:$T,,),FALSE)</f>
        <v>6.5417059999999996</v>
      </c>
    </row>
    <row r="234" spans="1:15" x14ac:dyDescent="0.25">
      <c r="A234" s="15" t="s">
        <v>344</v>
      </c>
      <c r="B234" s="3" t="s">
        <v>345</v>
      </c>
      <c r="C234" s="21">
        <f ca="1">IFERROR(_xlfn.XLOOKUP($E234,'[1]00.1 Focus List - Terceros'!$A:$A,'[1]00.1 Focus List - Terceros'!$C:$C,,),FALSE)</f>
        <v>3245541254</v>
      </c>
      <c r="D234" s="2" t="str">
        <f ca="1">IFERROR(_xlfn.XLOOKUP($E234,'[1]00.1 Focus List - Terceros'!$A:$A,'[1]00.1 Focus List - Terceros'!$D:$D,,),FALSE)</f>
        <v>Euro</v>
      </c>
      <c r="E234" s="4">
        <f ca="1">IFERROR(_xlfn.XLOOKUP($E234,'[1]00.1 Focus List - Terceros'!$A:$A,'[1]00.1 Focus List - Terceros'!$E:$E,,),FALSE)</f>
        <v>0</v>
      </c>
      <c r="F234" s="22">
        <f ca="1">IFERROR(_xlfn.XLOOKUP($E234,'[1]00.1 Focus List - Terceros'!$A:$A,'[1]00.1 Focus List - Terceros'!$F:$F,,),FALSE)</f>
        <v>-0.10005600000000001</v>
      </c>
      <c r="G234" s="22">
        <f ca="1">IFERROR(_xlfn.XLOOKUP($E234,'[1]00.1 Focus List - Terceros'!$A:$A,'[1]00.1 Focus List - Terceros'!$H:$H,,),FALSE)</f>
        <v>-0.49878600000000001</v>
      </c>
      <c r="H234" s="22">
        <f ca="1">IFERROR(_xlfn.XLOOKUP($E234,'[1]00.1 Focus List - Terceros'!$A:$A,'[1]00.1 Focus List - Terceros'!$J:$J,,),FALSE)</f>
        <v>20.921047000000002</v>
      </c>
      <c r="I234" s="22">
        <f ca="1">IFERROR(_xlfn.XLOOKUP($E234,'[1]00.1 Focus List - Terceros'!$A:$A,'[1]00.1 Focus List - Terceros'!$L:$L,,),FALSE)</f>
        <v>-9.0251830000000002</v>
      </c>
      <c r="J234" s="22">
        <f ca="1">IFERROR(_xlfn.XLOOKUP($E234,'[1]00.1 Focus List - Terceros'!$A:$A,'[1]00.1 Focus List - Terceros'!$N:$N,,),FALSE)</f>
        <v>-1.0453809999999999</v>
      </c>
      <c r="K234" s="22">
        <f ca="1">IFERROR(_xlfn.XLOOKUP($E234,'[1]00.1 Focus List - Terceros'!$A:$A,'[1]00.1 Focus List - Terceros'!$O:$O,,),FALSE)</f>
        <v>24.720095000000001</v>
      </c>
      <c r="L234" s="22">
        <f ca="1">IFERROR(_xlfn.XLOOKUP($E234,'[1]00.1 Focus List - Terceros'!$A:$A,'[1]00.1 Focus List - Terceros'!$P:$P,,),FALSE)</f>
        <v>-29.034130000000001</v>
      </c>
      <c r="M234" s="22">
        <f ca="1">IFERROR(_xlfn.XLOOKUP($E234,'[1]00.1 Focus List - Terceros'!$A:$A,'[1]00.1 Focus List - Terceros'!$V:$V,,),FALSE)</f>
        <v>28.895163</v>
      </c>
      <c r="N234" s="22">
        <f ca="1">IFERROR(_xlfn.XLOOKUP($E234,'[1]00.1 Focus List - Terceros'!$A:$A,'[1]00.1 Focus List - Terceros'!$R:$R,,),FALSE)</f>
        <v>7.5490779999999997</v>
      </c>
      <c r="O234" s="22">
        <f ca="1">IFERROR(_xlfn.XLOOKUP($E234,'[1]00.1 Focus List - Terceros'!$A:$A,'[1]00.1 Focus List - Terceros'!$T:$T,,),FALSE)</f>
        <v>4.0546379999999997</v>
      </c>
    </row>
    <row r="235" spans="1:15" x14ac:dyDescent="0.25">
      <c r="A235" s="9" t="s">
        <v>346</v>
      </c>
      <c r="B235" s="42" t="s">
        <v>347</v>
      </c>
      <c r="C235" s="11">
        <f ca="1">IFERROR(_xlfn.XLOOKUP($E235,'[1]00.1 Focus List - Terceros'!$A:$A,'[1]00.1 Focus List - Terceros'!$C:$C,,),FALSE)</f>
        <v>1204575803</v>
      </c>
      <c r="D235" s="13" t="str">
        <f ca="1">IFERROR(_xlfn.XLOOKUP($E235,'[1]00.1 Focus List - Terceros'!$A:$A,'[1]00.1 Focus List - Terceros'!$D:$D,,),FALSE)</f>
        <v>Euro</v>
      </c>
      <c r="E235" s="36">
        <f ca="1">IFERROR(_xlfn.XLOOKUP($E235,'[1]00.1 Focus List - Terceros'!$A:$A,'[1]00.1 Focus List - Terceros'!$E:$E,,),FALSE)</f>
        <v>0</v>
      </c>
      <c r="F235" s="20">
        <f ca="1">IFERROR(_xlfn.XLOOKUP($E235,'[1]00.1 Focus List - Terceros'!$A:$A,'[1]00.1 Focus List - Terceros'!$F:$F,,),FALSE)</f>
        <v>0.26380599999999998</v>
      </c>
      <c r="G235" s="20">
        <f ca="1">IFERROR(_xlfn.XLOOKUP($E235,'[1]00.1 Focus List - Terceros'!$A:$A,'[1]00.1 Focus List - Terceros'!$H:$H,,),FALSE)</f>
        <v>-3.1609120000000002</v>
      </c>
      <c r="H235" s="20">
        <f ca="1">IFERROR(_xlfn.XLOOKUP($E235,'[1]00.1 Focus List - Terceros'!$A:$A,'[1]00.1 Focus List - Terceros'!$J:$J,,),FALSE)</f>
        <v>12.656451000000001</v>
      </c>
      <c r="I235" s="20">
        <f ca="1">IFERROR(_xlfn.XLOOKUP($E235,'[1]00.1 Focus List - Terceros'!$A:$A,'[1]00.1 Focus List - Terceros'!$L:$L,,),FALSE)</f>
        <v>1.9375150000000001</v>
      </c>
      <c r="J235" s="20">
        <f ca="1">IFERROR(_xlfn.XLOOKUP($E235,'[1]00.1 Focus List - Terceros'!$A:$A,'[1]00.1 Focus List - Terceros'!$N:$N,,),FALSE)</f>
        <v>4.4391749999999996</v>
      </c>
      <c r="K235" s="20">
        <f ca="1">IFERROR(_xlfn.XLOOKUP($E235,'[1]00.1 Focus List - Terceros'!$A:$A,'[1]00.1 Focus List - Terceros'!$O:$O,,),FALSE)</f>
        <v>14.8256</v>
      </c>
      <c r="L235" s="20">
        <f ca="1">IFERROR(_xlfn.XLOOKUP($E235,'[1]00.1 Focus List - Terceros'!$A:$A,'[1]00.1 Focus List - Terceros'!$P:$P,,),FALSE)</f>
        <v>-17.506791</v>
      </c>
      <c r="M235" s="20">
        <f ca="1">IFERROR(_xlfn.XLOOKUP($E235,'[1]00.1 Focus List - Terceros'!$A:$A,'[1]00.1 Focus List - Terceros'!$V:$V,,),FALSE)</f>
        <v>8.4204019999999993</v>
      </c>
      <c r="N235" s="20">
        <f ca="1">IFERROR(_xlfn.XLOOKUP($E235,'[1]00.1 Focus List - Terceros'!$A:$A,'[1]00.1 Focus List - Terceros'!$R:$R,,),FALSE)</f>
        <v>6.4778130000000003</v>
      </c>
      <c r="O235" s="20">
        <f ca="1">IFERROR(_xlfn.XLOOKUP($E235,'[1]00.1 Focus List - Terceros'!$A:$A,'[1]00.1 Focus List - Terceros'!$T:$T,,),FALSE)</f>
        <v>4.9611970000000003</v>
      </c>
    </row>
    <row r="236" spans="1:15" x14ac:dyDescent="0.25">
      <c r="A236" s="15" t="s">
        <v>348</v>
      </c>
      <c r="B236" s="3" t="s">
        <v>349</v>
      </c>
      <c r="C236" s="21">
        <f ca="1">IFERROR(_xlfn.XLOOKUP($E236,'[1]00.1 Focus List - Terceros'!$A:$A,'[1]00.1 Focus List - Terceros'!$C:$C,,),FALSE)</f>
        <v>29854899</v>
      </c>
      <c r="D236" s="2" t="str">
        <f ca="1">IFERROR(_xlfn.XLOOKUP($E236,'[1]00.1 Focus List - Terceros'!$A:$A,'[1]00.1 Focus List - Terceros'!$D:$D,,),FALSE)</f>
        <v>Euro</v>
      </c>
      <c r="E236" s="4">
        <f ca="1">IFERROR(_xlfn.XLOOKUP($E236,'[1]00.1 Focus List - Terceros'!$A:$A,'[1]00.1 Focus List - Terceros'!$E:$E,,),FALSE)</f>
        <v>0</v>
      </c>
      <c r="F236" s="22">
        <f ca="1">IFERROR(_xlfn.XLOOKUP($E236,'[1]00.1 Focus List - Terceros'!$A:$A,'[1]00.1 Focus List - Terceros'!$F:$F,,),FALSE)</f>
        <v>0.49553399999999997</v>
      </c>
      <c r="G236" s="22">
        <f ca="1">IFERROR(_xlfn.XLOOKUP($E236,'[1]00.1 Focus List - Terceros'!$A:$A,'[1]00.1 Focus List - Terceros'!$H:$H,,),FALSE)</f>
        <v>-2.9251860000000001</v>
      </c>
      <c r="H236" s="22">
        <f ca="1">IFERROR(_xlfn.XLOOKUP($E236,'[1]00.1 Focus List - Terceros'!$A:$A,'[1]00.1 Focus List - Terceros'!$J:$J,,),FALSE)</f>
        <v>7.3730310000000001</v>
      </c>
      <c r="I236" s="22">
        <f ca="1">IFERROR(_xlfn.XLOOKUP($E236,'[1]00.1 Focus List - Terceros'!$A:$A,'[1]00.1 Focus List - Terceros'!$L:$L,,),FALSE)</f>
        <v>-7.1868470000000002</v>
      </c>
      <c r="J236" s="22">
        <f ca="1">IFERROR(_xlfn.XLOOKUP($E236,'[1]00.1 Focus List - Terceros'!$A:$A,'[1]00.1 Focus List - Terceros'!$N:$N,,),FALSE)</f>
        <v>-0.87497000000000003</v>
      </c>
      <c r="K236" s="22">
        <f ca="1">IFERROR(_xlfn.XLOOKUP($E236,'[1]00.1 Focus List - Terceros'!$A:$A,'[1]00.1 Focus List - Terceros'!$O:$O,,),FALSE)</f>
        <v>12.040035</v>
      </c>
      <c r="L236" s="22">
        <f ca="1">IFERROR(_xlfn.XLOOKUP($E236,'[1]00.1 Focus List - Terceros'!$A:$A,'[1]00.1 Focus List - Terceros'!$P:$P,,),FALSE)</f>
        <v>-18.086416</v>
      </c>
      <c r="M236" s="22">
        <f ca="1">IFERROR(_xlfn.XLOOKUP($E236,'[1]00.1 Focus List - Terceros'!$A:$A,'[1]00.1 Focus List - Terceros'!$V:$V,,),FALSE)</f>
        <v>5.8299570000000003</v>
      </c>
      <c r="N236" s="22">
        <f ca="1">IFERROR(_xlfn.XLOOKUP($E236,'[1]00.1 Focus List - Terceros'!$A:$A,'[1]00.1 Focus List - Terceros'!$R:$R,,),FALSE)</f>
        <v>-4.740297</v>
      </c>
      <c r="O236" s="22">
        <f ca="1">IFERROR(_xlfn.XLOOKUP($E236,'[1]00.1 Focus List - Terceros'!$A:$A,'[1]00.1 Focus List - Terceros'!$T:$T,,),FALSE)</f>
        <v>2.1068030000000002</v>
      </c>
    </row>
    <row r="237" spans="1:15" x14ac:dyDescent="0.25">
      <c r="A237" s="9" t="s">
        <v>350</v>
      </c>
      <c r="B237" s="42" t="s">
        <v>351</v>
      </c>
      <c r="C237" s="11">
        <f ca="1">IFERROR(_xlfn.XLOOKUP($E237,'[1]00.1 Focus List - Terceros'!$A:$A,'[1]00.1 Focus List - Terceros'!$C:$C,,),FALSE)</f>
        <v>761085101</v>
      </c>
      <c r="D237" s="13" t="str">
        <f ca="1">IFERROR(_xlfn.XLOOKUP($E237,'[1]00.1 Focus List - Terceros'!$A:$A,'[1]00.1 Focus List - Terceros'!$D:$D,,),FALSE)</f>
        <v>Euro</v>
      </c>
      <c r="E237" s="36" t="str">
        <f ca="1">IFERROR(_xlfn.XLOOKUP($E237,'[1]00.1 Focus List - Terceros'!$A:$A,'[1]00.1 Focus List - Terceros'!$E:$E,,),FALSE)</f>
        <v>Fully Hedged</v>
      </c>
      <c r="F237" s="20">
        <f ca="1">IFERROR(_xlfn.XLOOKUP($E237,'[1]00.1 Focus List - Terceros'!$A:$A,'[1]00.1 Focus List - Terceros'!$F:$F,,),FALSE)</f>
        <v>0.73672000000000004</v>
      </c>
      <c r="G237" s="20">
        <f ca="1">IFERROR(_xlfn.XLOOKUP($E237,'[1]00.1 Focus List - Terceros'!$A:$A,'[1]00.1 Focus List - Terceros'!$H:$H,,),FALSE)</f>
        <v>2.0825149999999999</v>
      </c>
      <c r="H237" s="20">
        <f ca="1">IFERROR(_xlfn.XLOOKUP($E237,'[1]00.1 Focus List - Terceros'!$A:$A,'[1]00.1 Focus List - Terceros'!$J:$J,,),FALSE)</f>
        <v>20.500927999999998</v>
      </c>
      <c r="I237" s="20">
        <f ca="1">IFERROR(_xlfn.XLOOKUP($E237,'[1]00.1 Focus List - Terceros'!$A:$A,'[1]00.1 Focus List - Terceros'!$L:$L,,),FALSE)</f>
        <v>0.54179600000000006</v>
      </c>
      <c r="J237" s="20">
        <f ca="1">IFERROR(_xlfn.XLOOKUP($E237,'[1]00.1 Focus List - Terceros'!$A:$A,'[1]00.1 Focus List - Terceros'!$N:$N,,),FALSE)</f>
        <v>-2.1468929999999999</v>
      </c>
      <c r="K237" s="20">
        <f ca="1">IFERROR(_xlfn.XLOOKUP($E237,'[1]00.1 Focus List - Terceros'!$A:$A,'[1]00.1 Focus List - Terceros'!$O:$O,,),FALSE)</f>
        <v>17.305658999999999</v>
      </c>
      <c r="L237" s="20">
        <f ca="1">IFERROR(_xlfn.XLOOKUP($E237,'[1]00.1 Focus List - Terceros'!$A:$A,'[1]00.1 Focus List - Terceros'!$P:$P,,),FALSE)</f>
        <v>-21.420684999999999</v>
      </c>
      <c r="M237" s="20">
        <f ca="1">IFERROR(_xlfn.XLOOKUP($E237,'[1]00.1 Focus List - Terceros'!$A:$A,'[1]00.1 Focus List - Terceros'!$V:$V,,),FALSE)</f>
        <v>7.6218240000000002</v>
      </c>
      <c r="N237" s="20">
        <f ca="1">IFERROR(_xlfn.XLOOKUP($E237,'[1]00.1 Focus List - Terceros'!$A:$A,'[1]00.1 Focus List - Terceros'!$R:$R,,),FALSE)</f>
        <v>6.9268489999999998</v>
      </c>
      <c r="O237" s="20">
        <f ca="1">IFERROR(_xlfn.XLOOKUP($E237,'[1]00.1 Focus List - Terceros'!$A:$A,'[1]00.1 Focus List - Terceros'!$T:$T,,),FALSE)</f>
        <v>4.8425339999999997</v>
      </c>
    </row>
    <row r="238" spans="1:15" x14ac:dyDescent="0.25">
      <c r="A238" s="15" t="s">
        <v>352</v>
      </c>
      <c r="B238" s="3" t="s">
        <v>353</v>
      </c>
      <c r="C238" s="21">
        <f ca="1">IFERROR(_xlfn.XLOOKUP($E238,'[1]00.1 Focus List - Terceros'!$A:$A,'[1]00.1 Focus List - Terceros'!$C:$C,,),FALSE)</f>
        <v>555184867</v>
      </c>
      <c r="D238" s="2" t="str">
        <f ca="1">IFERROR(_xlfn.XLOOKUP($E238,'[1]00.1 Focus List - Terceros'!$A:$A,'[1]00.1 Focus List - Terceros'!$D:$D,,),FALSE)</f>
        <v>Euro</v>
      </c>
      <c r="E238" s="4">
        <f ca="1">IFERROR(_xlfn.XLOOKUP($E238,'[1]00.1 Focus List - Terceros'!$A:$A,'[1]00.1 Focus List - Terceros'!$E:$E,,),FALSE)</f>
        <v>0</v>
      </c>
      <c r="F238" s="22">
        <f ca="1">IFERROR(_xlfn.XLOOKUP($E238,'[1]00.1 Focus List - Terceros'!$A:$A,'[1]00.1 Focus List - Terceros'!$F:$F,,),FALSE)</f>
        <v>-1.1357459999999999</v>
      </c>
      <c r="G238" s="22">
        <f ca="1">IFERROR(_xlfn.XLOOKUP($E238,'[1]00.1 Focus List - Terceros'!$A:$A,'[1]00.1 Focus List - Terceros'!$H:$H,,),FALSE)</f>
        <v>0.53047500000000003</v>
      </c>
      <c r="H238" s="22">
        <f ca="1">IFERROR(_xlfn.XLOOKUP($E238,'[1]00.1 Focus List - Terceros'!$A:$A,'[1]00.1 Focus List - Terceros'!$J:$J,,),FALSE)</f>
        <v>3.9124970000000001</v>
      </c>
      <c r="I238" s="22">
        <f ca="1">IFERROR(_xlfn.XLOOKUP($E238,'[1]00.1 Focus List - Terceros'!$A:$A,'[1]00.1 Focus List - Terceros'!$L:$L,,),FALSE)</f>
        <v>5.0828860000000002</v>
      </c>
      <c r="J238" s="22">
        <f ca="1">IFERROR(_xlfn.XLOOKUP($E238,'[1]00.1 Focus List - Terceros'!$A:$A,'[1]00.1 Focus List - Terceros'!$N:$N,,),FALSE)</f>
        <v>3.1524640000000002</v>
      </c>
      <c r="K238" s="22">
        <f ca="1">IFERROR(_xlfn.XLOOKUP($E238,'[1]00.1 Focus List - Terceros'!$A:$A,'[1]00.1 Focus List - Terceros'!$O:$O,,),FALSE)</f>
        <v>6.8054649999999999</v>
      </c>
      <c r="L238" s="22">
        <f ca="1">IFERROR(_xlfn.XLOOKUP($E238,'[1]00.1 Focus List - Terceros'!$A:$A,'[1]00.1 Focus List - Terceros'!$P:$P,,),FALSE)</f>
        <v>-5.2198419999999999</v>
      </c>
      <c r="M238" s="22">
        <f ca="1">IFERROR(_xlfn.XLOOKUP($E238,'[1]00.1 Focus List - Terceros'!$A:$A,'[1]00.1 Focus List - Terceros'!$V:$V,,),FALSE)</f>
        <v>17.408110000000001</v>
      </c>
      <c r="N238" s="22">
        <f ca="1">IFERROR(_xlfn.XLOOKUP($E238,'[1]00.1 Focus List - Terceros'!$A:$A,'[1]00.1 Focus List - Terceros'!$R:$R,,),FALSE)</f>
        <v>5.3029409999999997</v>
      </c>
      <c r="O238" s="22">
        <f ca="1">IFERROR(_xlfn.XLOOKUP($E238,'[1]00.1 Focus List - Terceros'!$A:$A,'[1]00.1 Focus List - Terceros'!$T:$T,,),FALSE)</f>
        <v>5.6868429999999996</v>
      </c>
    </row>
    <row r="239" spans="1:15" x14ac:dyDescent="0.25">
      <c r="A239" s="9" t="s">
        <v>352</v>
      </c>
      <c r="B239" s="10" t="s">
        <v>354</v>
      </c>
      <c r="C239" s="11">
        <f ca="1">IFERROR(_xlfn.XLOOKUP($E239,'[1]00.1 Focus List - Terceros'!$A:$A,'[1]00.1 Focus List - Terceros'!$C:$C,,),FALSE)</f>
        <v>4352810669</v>
      </c>
      <c r="D239" s="13" t="str">
        <f ca="1">IFERROR(_xlfn.XLOOKUP($E239,'[1]00.1 Focus List - Terceros'!$A:$A,'[1]00.1 Focus List - Terceros'!$D:$D,,),FALSE)</f>
        <v>Euro</v>
      </c>
      <c r="E239" s="36">
        <f ca="1">IFERROR(_xlfn.XLOOKUP($E239,'[1]00.1 Focus List - Terceros'!$A:$A,'[1]00.1 Focus List - Terceros'!$E:$E,,),FALSE)</f>
        <v>0</v>
      </c>
      <c r="F239" s="20">
        <f ca="1">IFERROR(_xlfn.XLOOKUP($E239,'[1]00.1 Focus List - Terceros'!$A:$A,'[1]00.1 Focus List - Terceros'!$F:$F,,),FALSE)</f>
        <v>-8.7784000000000001E-2</v>
      </c>
      <c r="G239" s="20">
        <f ca="1">IFERROR(_xlfn.XLOOKUP($E239,'[1]00.1 Focus List - Terceros'!$A:$A,'[1]00.1 Focus List - Terceros'!$H:$H,,),FALSE)</f>
        <v>-0.44408599999999998</v>
      </c>
      <c r="H239" s="20">
        <f ca="1">IFERROR(_xlfn.XLOOKUP($E239,'[1]00.1 Focus List - Terceros'!$A:$A,'[1]00.1 Focus List - Terceros'!$J:$J,,),FALSE)</f>
        <v>4.7504419999999996</v>
      </c>
      <c r="I239" s="20">
        <f ca="1">IFERROR(_xlfn.XLOOKUP($E239,'[1]00.1 Focus List - Terceros'!$A:$A,'[1]00.1 Focus List - Terceros'!$L:$L,,),FALSE)</f>
        <v>0.87264799999999998</v>
      </c>
      <c r="J239" s="20">
        <f ca="1">IFERROR(_xlfn.XLOOKUP($E239,'[1]00.1 Focus List - Terceros'!$A:$A,'[1]00.1 Focus List - Terceros'!$N:$N,,),FALSE)</f>
        <v>2.7928299999999999</v>
      </c>
      <c r="K239" s="20">
        <f ca="1">IFERROR(_xlfn.XLOOKUP($E239,'[1]00.1 Focus List - Terceros'!$A:$A,'[1]00.1 Focus List - Terceros'!$O:$O,,),FALSE)</f>
        <v>4.8565180000000003</v>
      </c>
      <c r="L239" s="20">
        <f ca="1">IFERROR(_xlfn.XLOOKUP($E239,'[1]00.1 Focus List - Terceros'!$A:$A,'[1]00.1 Focus List - Terceros'!$P:$P,,),FALSE)</f>
        <v>-5.7201979999999999</v>
      </c>
      <c r="M239" s="20">
        <f ca="1">IFERROR(_xlfn.XLOOKUP($E239,'[1]00.1 Focus List - Terceros'!$A:$A,'[1]00.1 Focus List - Terceros'!$V:$V,,),FALSE)</f>
        <v>7.6313459999999997</v>
      </c>
      <c r="N239" s="20">
        <f ca="1">IFERROR(_xlfn.XLOOKUP($E239,'[1]00.1 Focus List - Terceros'!$A:$A,'[1]00.1 Focus List - Terceros'!$R:$R,,),FALSE)</f>
        <v>5.1067580000000001</v>
      </c>
      <c r="O239" s="20">
        <f ca="1">IFERROR(_xlfn.XLOOKUP($E239,'[1]00.1 Focus List - Terceros'!$A:$A,'[1]00.1 Focus List - Terceros'!$T:$T,,),FALSE)</f>
        <v>3.9548320000000001</v>
      </c>
    </row>
    <row r="240" spans="1:15" x14ac:dyDescent="0.25">
      <c r="A240" s="15" t="s">
        <v>355</v>
      </c>
      <c r="B240" s="3" t="s">
        <v>356</v>
      </c>
      <c r="C240" s="21">
        <f ca="1">IFERROR(_xlfn.XLOOKUP($E240,'[1]00.1 Focus List - Terceros'!$A:$A,'[1]00.1 Focus List - Terceros'!$C:$C,,),FALSE)</f>
        <v>1630718544</v>
      </c>
      <c r="D240" s="2" t="str">
        <f ca="1">IFERROR(_xlfn.XLOOKUP($E240,'[1]00.1 Focus List - Terceros'!$A:$A,'[1]00.1 Focus List - Terceros'!$D:$D,,),FALSE)</f>
        <v>Euro</v>
      </c>
      <c r="E240" s="4" t="str">
        <f ca="1">IFERROR(_xlfn.XLOOKUP($E240,'[1]00.1 Focus List - Terceros'!$A:$A,'[1]00.1 Focus List - Terceros'!$E:$E,,),FALSE)</f>
        <v>Fully Hedged</v>
      </c>
      <c r="F240" s="22">
        <f ca="1">IFERROR(_xlfn.XLOOKUP($E240,'[1]00.1 Focus List - Terceros'!$A:$A,'[1]00.1 Focus List - Terceros'!$F:$F,,),FALSE)</f>
        <v>-0.17971699999999999</v>
      </c>
      <c r="G240" s="22">
        <f ca="1">IFERROR(_xlfn.XLOOKUP($E240,'[1]00.1 Focus List - Terceros'!$A:$A,'[1]00.1 Focus List - Terceros'!$H:$H,,),FALSE)</f>
        <v>0.15438199999999999</v>
      </c>
      <c r="H240" s="22">
        <f ca="1">IFERROR(_xlfn.XLOOKUP($E240,'[1]00.1 Focus List - Terceros'!$A:$A,'[1]00.1 Focus List - Terceros'!$J:$J,,),FALSE)</f>
        <v>2.4160140000000001</v>
      </c>
      <c r="I240" s="22">
        <f ca="1">IFERROR(_xlfn.XLOOKUP($E240,'[1]00.1 Focus List - Terceros'!$A:$A,'[1]00.1 Focus List - Terceros'!$L:$L,,),FALSE)</f>
        <v>2.8055270000000001</v>
      </c>
      <c r="J240" s="22">
        <f ca="1">IFERROR(_xlfn.XLOOKUP($E240,'[1]00.1 Focus List - Terceros'!$A:$A,'[1]00.1 Focus List - Terceros'!$N:$N,,),FALSE)</f>
        <v>5.3265269999999996</v>
      </c>
      <c r="K240" s="22">
        <f ca="1">IFERROR(_xlfn.XLOOKUP($E240,'[1]00.1 Focus List - Terceros'!$A:$A,'[1]00.1 Focus List - Terceros'!$O:$O,,),FALSE)</f>
        <v>2.6372719999999998</v>
      </c>
      <c r="L240" s="22">
        <f ca="1">IFERROR(_xlfn.XLOOKUP($E240,'[1]00.1 Focus List - Terceros'!$A:$A,'[1]00.1 Focus List - Terceros'!$P:$P,,),FALSE)</f>
        <v>-1.406291</v>
      </c>
      <c r="M240" s="22">
        <f ca="1">IFERROR(_xlfn.XLOOKUP($E240,'[1]00.1 Focus List - Terceros'!$A:$A,'[1]00.1 Focus List - Terceros'!$V:$V,,),FALSE)</f>
        <v>5.8337300000000001</v>
      </c>
      <c r="N240" s="22">
        <f ca="1">IFERROR(_xlfn.XLOOKUP($E240,'[1]00.1 Focus List - Terceros'!$A:$A,'[1]00.1 Focus List - Terceros'!$R:$R,,),FALSE)</f>
        <v>5.246346</v>
      </c>
      <c r="O240" s="22">
        <f ca="1">IFERROR(_xlfn.XLOOKUP($E240,'[1]00.1 Focus List - Terceros'!$A:$A,'[1]00.1 Focus List - Terceros'!$T:$T,,),FALSE)</f>
        <v>2.948814</v>
      </c>
    </row>
    <row r="241" spans="1:15" x14ac:dyDescent="0.25">
      <c r="A241" s="9" t="s">
        <v>357</v>
      </c>
      <c r="B241" s="10" t="s">
        <v>358</v>
      </c>
      <c r="C241" s="11">
        <f ca="1">IFERROR(_xlfn.XLOOKUP($E241,'[1]00.1 Focus List - Terceros'!$A:$A,'[1]00.1 Focus List - Terceros'!$C:$C,,),FALSE)</f>
        <v>2247106543</v>
      </c>
      <c r="D241" s="13" t="str">
        <f ca="1">IFERROR(_xlfn.XLOOKUP($E241,'[1]00.1 Focus List - Terceros'!$A:$A,'[1]00.1 Focus List - Terceros'!$D:$D,,),FALSE)</f>
        <v>Euro</v>
      </c>
      <c r="E241" s="36">
        <f ca="1">IFERROR(_xlfn.XLOOKUP($E241,'[1]00.1 Focus List - Terceros'!$A:$A,'[1]00.1 Focus List - Terceros'!$E:$E,,),FALSE)</f>
        <v>0</v>
      </c>
      <c r="F241" s="20">
        <f ca="1">IFERROR(_xlfn.XLOOKUP($E241,'[1]00.1 Focus List - Terceros'!$A:$A,'[1]00.1 Focus List - Terceros'!$F:$F,,),FALSE)</f>
        <v>-0.215726</v>
      </c>
      <c r="G241" s="20">
        <f ca="1">IFERROR(_xlfn.XLOOKUP($E241,'[1]00.1 Focus List - Terceros'!$A:$A,'[1]00.1 Focus List - Terceros'!$H:$H,,),FALSE)</f>
        <v>0.72082900000000005</v>
      </c>
      <c r="H241" s="20">
        <f ca="1">IFERROR(_xlfn.XLOOKUP($E241,'[1]00.1 Focus List - Terceros'!$A:$A,'[1]00.1 Focus List - Terceros'!$J:$J,,),FALSE)</f>
        <v>3.7512569999999998</v>
      </c>
      <c r="I241" s="20">
        <f ca="1">IFERROR(_xlfn.XLOOKUP($E241,'[1]00.1 Focus List - Terceros'!$A:$A,'[1]00.1 Focus List - Terceros'!$L:$L,,),FALSE)</f>
        <v>2.8838780000000002</v>
      </c>
      <c r="J241" s="20">
        <f ca="1">IFERROR(_xlfn.XLOOKUP($E241,'[1]00.1 Focus List - Terceros'!$A:$A,'[1]00.1 Focus List - Terceros'!$N:$N,,),FALSE)</f>
        <v>4.8214430000000004</v>
      </c>
      <c r="K241" s="20">
        <f ca="1">IFERROR(_xlfn.XLOOKUP($E241,'[1]00.1 Focus List - Terceros'!$A:$A,'[1]00.1 Focus List - Terceros'!$O:$O,,),FALSE)</f>
        <v>2.8081680000000002</v>
      </c>
      <c r="L241" s="20">
        <f ca="1">IFERROR(_xlfn.XLOOKUP($E241,'[1]00.1 Focus List - Terceros'!$A:$A,'[1]00.1 Focus List - Terceros'!$P:$P,,),FALSE)</f>
        <v>-2.8280539999999998</v>
      </c>
      <c r="M241" s="20">
        <f ca="1">IFERROR(_xlfn.XLOOKUP($E241,'[1]00.1 Focus List - Terceros'!$A:$A,'[1]00.1 Focus List - Terceros'!$V:$V,,),FALSE)</f>
        <v>8.5143459999999997</v>
      </c>
      <c r="N241" s="20">
        <f ca="1">IFERROR(_xlfn.XLOOKUP($E241,'[1]00.1 Focus List - Terceros'!$A:$A,'[1]00.1 Focus List - Terceros'!$R:$R,,),FALSE)</f>
        <v>4.6524000000000001</v>
      </c>
      <c r="O241" s="20">
        <f ca="1">IFERROR(_xlfn.XLOOKUP($E241,'[1]00.1 Focus List - Terceros'!$A:$A,'[1]00.1 Focus List - Terceros'!$T:$T,,),FALSE)</f>
        <v>4.2080830000000002</v>
      </c>
    </row>
    <row r="242" spans="1:15" x14ac:dyDescent="0.25">
      <c r="A242" s="15" t="s">
        <v>359</v>
      </c>
      <c r="B242" s="3" t="s">
        <v>360</v>
      </c>
      <c r="C242" s="21">
        <f ca="1">IFERROR(_xlfn.XLOOKUP($E242,'[1]00.1 Focus List - Terceros'!$A:$A,'[1]00.1 Focus List - Terceros'!$C:$C,,),FALSE)</f>
        <v>491124647</v>
      </c>
      <c r="D242" s="2" t="str">
        <f ca="1">IFERROR(_xlfn.XLOOKUP($E242,'[1]00.1 Focus List - Terceros'!$A:$A,'[1]00.1 Focus List - Terceros'!$D:$D,,),FALSE)</f>
        <v>Euro</v>
      </c>
      <c r="E242" s="4" t="str">
        <f ca="1">IFERROR(_xlfn.XLOOKUP($E242,'[1]00.1 Focus List - Terceros'!$A:$A,'[1]00.1 Focus List - Terceros'!$E:$E,,),FALSE)</f>
        <v>Fully Hedged</v>
      </c>
      <c r="F242" s="22">
        <f ca="1">IFERROR(_xlfn.XLOOKUP($E242,'[1]00.1 Focus List - Terceros'!$A:$A,'[1]00.1 Focus List - Terceros'!$F:$F,,),FALSE)</f>
        <v>-0.64685199999999998</v>
      </c>
      <c r="G242" s="22">
        <f ca="1">IFERROR(_xlfn.XLOOKUP($E242,'[1]00.1 Focus List - Terceros'!$A:$A,'[1]00.1 Focus List - Terceros'!$H:$H,,),FALSE)</f>
        <v>8.2480999999999999E-2</v>
      </c>
      <c r="H242" s="22">
        <f ca="1">IFERROR(_xlfn.XLOOKUP($E242,'[1]00.1 Focus List - Terceros'!$A:$A,'[1]00.1 Focus List - Terceros'!$J:$J,,),FALSE)</f>
        <v>5.1017760000000001</v>
      </c>
      <c r="I242" s="22">
        <f ca="1">IFERROR(_xlfn.XLOOKUP($E242,'[1]00.1 Focus List - Terceros'!$A:$A,'[1]00.1 Focus List - Terceros'!$L:$L,,),FALSE)</f>
        <v>5.7060719999999998</v>
      </c>
      <c r="J242" s="22">
        <f ca="1">IFERROR(_xlfn.XLOOKUP($E242,'[1]00.1 Focus List - Terceros'!$A:$A,'[1]00.1 Focus List - Terceros'!$N:$N,,),FALSE)</f>
        <v>6.4666139999999999</v>
      </c>
      <c r="K242" s="22">
        <f ca="1">IFERROR(_xlfn.XLOOKUP($E242,'[1]00.1 Focus List - Terceros'!$A:$A,'[1]00.1 Focus List - Terceros'!$O:$O,,),FALSE)</f>
        <v>11.890578</v>
      </c>
      <c r="L242" s="22">
        <f ca="1">IFERROR(_xlfn.XLOOKUP($E242,'[1]00.1 Focus List - Terceros'!$A:$A,'[1]00.1 Focus List - Terceros'!$P:$P,,),FALSE)</f>
        <v>-9.9518850000000008</v>
      </c>
      <c r="M242" s="22">
        <f ca="1">IFERROR(_xlfn.XLOOKUP($E242,'[1]00.1 Focus List - Terceros'!$A:$A,'[1]00.1 Focus List - Terceros'!$V:$V,,),FALSE)</f>
        <v>9.4280139999999992</v>
      </c>
      <c r="N242" s="22">
        <f ca="1">IFERROR(_xlfn.XLOOKUP($E242,'[1]00.1 Focus List - Terceros'!$A:$A,'[1]00.1 Focus List - Terceros'!$R:$R,,),FALSE)</f>
        <v>3.7308340000000002</v>
      </c>
      <c r="O242" s="22">
        <f ca="1">IFERROR(_xlfn.XLOOKUP($E242,'[1]00.1 Focus List - Terceros'!$A:$A,'[1]00.1 Focus List - Terceros'!$T:$T,,),FALSE)</f>
        <v>1.4040649999999999</v>
      </c>
    </row>
    <row r="243" spans="1:15" x14ac:dyDescent="0.25">
      <c r="A243" s="9" t="s">
        <v>361</v>
      </c>
      <c r="B243" s="10" t="s">
        <v>353</v>
      </c>
      <c r="C243" s="11">
        <f ca="1">IFERROR(_xlfn.XLOOKUP($E243,'[1]00.1 Focus List - Terceros'!$A:$A,'[1]00.1 Focus List - Terceros'!$C:$C,,),FALSE)</f>
        <v>555184867</v>
      </c>
      <c r="D243" s="13" t="str">
        <f ca="1">IFERROR(_xlfn.XLOOKUP($E243,'[1]00.1 Focus List - Terceros'!$A:$A,'[1]00.1 Focus List - Terceros'!$D:$D,,),FALSE)</f>
        <v>Euro</v>
      </c>
      <c r="E243" s="36">
        <f ca="1">IFERROR(_xlfn.XLOOKUP($E243,'[1]00.1 Focus List - Terceros'!$A:$A,'[1]00.1 Focus List - Terceros'!$E:$E,,),FALSE)</f>
        <v>0</v>
      </c>
      <c r="F243" s="20">
        <f ca="1">IFERROR(_xlfn.XLOOKUP($E243,'[1]00.1 Focus List - Terceros'!$A:$A,'[1]00.1 Focus List - Terceros'!$F:$F,,),FALSE)</f>
        <v>-1.1357459999999999</v>
      </c>
      <c r="G243" s="20">
        <f ca="1">IFERROR(_xlfn.XLOOKUP($E243,'[1]00.1 Focus List - Terceros'!$A:$A,'[1]00.1 Focus List - Terceros'!$H:$H,,),FALSE)</f>
        <v>0.53047500000000003</v>
      </c>
      <c r="H243" s="20">
        <f ca="1">IFERROR(_xlfn.XLOOKUP($E243,'[1]00.1 Focus List - Terceros'!$A:$A,'[1]00.1 Focus List - Terceros'!$J:$J,,),FALSE)</f>
        <v>3.9124970000000001</v>
      </c>
      <c r="I243" s="20">
        <f ca="1">IFERROR(_xlfn.XLOOKUP($E243,'[1]00.1 Focus List - Terceros'!$A:$A,'[1]00.1 Focus List - Terceros'!$L:$L,,),FALSE)</f>
        <v>5.0828860000000002</v>
      </c>
      <c r="J243" s="20">
        <f ca="1">IFERROR(_xlfn.XLOOKUP($E243,'[1]00.1 Focus List - Terceros'!$A:$A,'[1]00.1 Focus List - Terceros'!$N:$N,,),FALSE)</f>
        <v>3.1524640000000002</v>
      </c>
      <c r="K243" s="20">
        <f ca="1">IFERROR(_xlfn.XLOOKUP($E243,'[1]00.1 Focus List - Terceros'!$A:$A,'[1]00.1 Focus List - Terceros'!$O:$O,,),FALSE)</f>
        <v>6.8054649999999999</v>
      </c>
      <c r="L243" s="20">
        <f ca="1">IFERROR(_xlfn.XLOOKUP($E243,'[1]00.1 Focus List - Terceros'!$A:$A,'[1]00.1 Focus List - Terceros'!$P:$P,,),FALSE)</f>
        <v>-5.2198419999999999</v>
      </c>
      <c r="M243" s="20">
        <f ca="1">IFERROR(_xlfn.XLOOKUP($E243,'[1]00.1 Focus List - Terceros'!$A:$A,'[1]00.1 Focus List - Terceros'!$V:$V,,),FALSE)</f>
        <v>17.408110000000001</v>
      </c>
      <c r="N243" s="20">
        <f ca="1">IFERROR(_xlfn.XLOOKUP($E243,'[1]00.1 Focus List - Terceros'!$A:$A,'[1]00.1 Focus List - Terceros'!$R:$R,,),FALSE)</f>
        <v>5.3029409999999997</v>
      </c>
      <c r="O243" s="20">
        <f ca="1">IFERROR(_xlfn.XLOOKUP($E243,'[1]00.1 Focus List - Terceros'!$A:$A,'[1]00.1 Focus List - Terceros'!$T:$T,,),FALSE)</f>
        <v>5.6868429999999996</v>
      </c>
    </row>
    <row r="244" spans="1:15" x14ac:dyDescent="0.25">
      <c r="A244" s="15" t="s">
        <v>362</v>
      </c>
      <c r="B244" s="35" t="s">
        <v>363</v>
      </c>
      <c r="C244" s="33">
        <f ca="1">IFERROR(_xlfn.XLOOKUP($E244,'[1]00.1 Focus List - Terceros'!$A:$A,'[1]00.1 Focus List - Terceros'!$C:$C,,),FALSE)</f>
        <v>269766157</v>
      </c>
      <c r="D244" s="18" t="str">
        <f ca="1">IFERROR(_xlfn.XLOOKUP($E244,'[1]00.1 Focus List - Terceros'!$A:$A,'[1]00.1 Focus List - Terceros'!$D:$D,,),FALSE)</f>
        <v>Euro</v>
      </c>
      <c r="E244" s="5">
        <f ca="1">IFERROR(_xlfn.XLOOKUP($E244,'[1]00.1 Focus List - Terceros'!$A:$A,'[1]00.1 Focus List - Terceros'!$E:$E,,),FALSE)</f>
        <v>0</v>
      </c>
      <c r="F244" s="19">
        <f ca="1">IFERROR(_xlfn.XLOOKUP($E244,'[1]00.1 Focus List - Terceros'!$A:$A,'[1]00.1 Focus List - Terceros'!$F:$F,,),FALSE)</f>
        <v>0</v>
      </c>
      <c r="G244" s="19">
        <f ca="1">IFERROR(_xlfn.XLOOKUP($E244,'[1]00.1 Focus List - Terceros'!$A:$A,'[1]00.1 Focus List - Terceros'!$H:$H,,),FALSE)</f>
        <v>-0.29985000000000001</v>
      </c>
      <c r="H244" s="19">
        <f ca="1">IFERROR(_xlfn.XLOOKUP($E244,'[1]00.1 Focus List - Terceros'!$A:$A,'[1]00.1 Focus List - Terceros'!$J:$J,,),FALSE)</f>
        <v>-7.5131000000000003E-2</v>
      </c>
      <c r="I244" s="19">
        <f ca="1">IFERROR(_xlfn.XLOOKUP($E244,'[1]00.1 Focus List - Terceros'!$A:$A,'[1]00.1 Focus List - Terceros'!$L:$L,,),FALSE)</f>
        <v>-0.15015000000000001</v>
      </c>
      <c r="J244" s="19">
        <f ca="1">IFERROR(_xlfn.XLOOKUP($E244,'[1]00.1 Focus List - Terceros'!$A:$A,'[1]00.1 Focus List - Terceros'!$N:$N,,),FALSE)</f>
        <v>0.60514400000000002</v>
      </c>
      <c r="K244" s="19">
        <f ca="1">IFERROR(_xlfn.XLOOKUP($E244,'[1]00.1 Focus List - Terceros'!$A:$A,'[1]00.1 Focus List - Terceros'!$O:$O,,),FALSE)</f>
        <v>2.6860940000000002</v>
      </c>
      <c r="L244" s="19">
        <f ca="1">IFERROR(_xlfn.XLOOKUP($E244,'[1]00.1 Focus List - Terceros'!$A:$A,'[1]00.1 Focus List - Terceros'!$P:$P,,),FALSE)</f>
        <v>-2.3633679999999999</v>
      </c>
      <c r="M244" s="19">
        <f ca="1">IFERROR(_xlfn.XLOOKUP($E244,'[1]00.1 Focus List - Terceros'!$A:$A,'[1]00.1 Focus List - Terceros'!$V:$V,,),FALSE)</f>
        <v>3.2558039999999999</v>
      </c>
      <c r="N244" s="19">
        <f ca="1">IFERROR(_xlfn.XLOOKUP($E244,'[1]00.1 Focus List - Terceros'!$A:$A,'[1]00.1 Focus List - Terceros'!$R:$R,,),FALSE)</f>
        <v>1.899079</v>
      </c>
      <c r="O244" s="19">
        <f ca="1">IFERROR(_xlfn.XLOOKUP($E244,'[1]00.1 Focus List - Terceros'!$A:$A,'[1]00.1 Focus List - Terceros'!$T:$T,,),FALSE)</f>
        <v>1.8086500000000001</v>
      </c>
    </row>
    <row r="245" spans="1:15" x14ac:dyDescent="0.25">
      <c r="A245" s="9" t="s">
        <v>364</v>
      </c>
      <c r="B245" s="10" t="s">
        <v>365</v>
      </c>
      <c r="C245" s="11">
        <f ca="1">IFERROR(_xlfn.XLOOKUP($E245,'[1]00.1 Focus List - Terceros'!$A:$A,'[1]00.1 Focus List - Terceros'!$C:$C,,),FALSE)</f>
        <v>1217510665</v>
      </c>
      <c r="D245" s="13" t="str">
        <f ca="1">IFERROR(_xlfn.XLOOKUP($E245,'[1]00.1 Focus List - Terceros'!$A:$A,'[1]00.1 Focus List - Terceros'!$D:$D,,),FALSE)</f>
        <v>Euro</v>
      </c>
      <c r="E245" s="36" t="str">
        <f ca="1">IFERROR(_xlfn.XLOOKUP($E245,'[1]00.1 Focus List - Terceros'!$A:$A,'[1]00.1 Focus List - Terceros'!$E:$E,,),FALSE)</f>
        <v>Fully Hedged</v>
      </c>
      <c r="F245" s="20">
        <f ca="1">IFERROR(_xlfn.XLOOKUP($E245,'[1]00.1 Focus List - Terceros'!$A:$A,'[1]00.1 Focus List - Terceros'!$F:$F,,),FALSE)</f>
        <v>-0.56406100000000003</v>
      </c>
      <c r="G245" s="20">
        <f ca="1">IFERROR(_xlfn.XLOOKUP($E245,'[1]00.1 Focus List - Terceros'!$A:$A,'[1]00.1 Focus List - Terceros'!$H:$H,,),FALSE)</f>
        <v>-0.82378899999999999</v>
      </c>
      <c r="H245" s="20">
        <f ca="1">IFERROR(_xlfn.XLOOKUP($E245,'[1]00.1 Focus List - Terceros'!$A:$A,'[1]00.1 Focus List - Terceros'!$J:$J,,),FALSE)</f>
        <v>1.2305170000000001</v>
      </c>
      <c r="I245" s="20">
        <f ca="1">IFERROR(_xlfn.XLOOKUP($E245,'[1]00.1 Focus List - Terceros'!$A:$A,'[1]00.1 Focus List - Terceros'!$L:$L,,),FALSE)</f>
        <v>2.8619059999999998</v>
      </c>
      <c r="J245" s="20">
        <f ca="1">IFERROR(_xlfn.XLOOKUP($E245,'[1]00.1 Focus List - Terceros'!$A:$A,'[1]00.1 Focus List - Terceros'!$N:$N,,),FALSE)</f>
        <v>2.1523180000000002</v>
      </c>
      <c r="K245" s="20">
        <f ca="1">IFERROR(_xlfn.XLOOKUP($E245,'[1]00.1 Focus List - Terceros'!$A:$A,'[1]00.1 Focus List - Terceros'!$O:$O,,),FALSE)</f>
        <v>5.58561</v>
      </c>
      <c r="L245" s="20">
        <f ca="1">IFERROR(_xlfn.XLOOKUP($E245,'[1]00.1 Focus List - Terceros'!$A:$A,'[1]00.1 Focus List - Terceros'!$P:$P,,),FALSE)</f>
        <v>-4.7679210000000003</v>
      </c>
      <c r="M245" s="20">
        <f ca="1">IFERROR(_xlfn.XLOOKUP($E245,'[1]00.1 Focus List - Terceros'!$A:$A,'[1]00.1 Focus List - Terceros'!$V:$V,,),FALSE)</f>
        <v>6.2670729999999999</v>
      </c>
      <c r="N245" s="20">
        <f ca="1">IFERROR(_xlfn.XLOOKUP($E245,'[1]00.1 Focus List - Terceros'!$A:$A,'[1]00.1 Focus List - Terceros'!$R:$R,,),FALSE)</f>
        <v>6.6633950000000004</v>
      </c>
      <c r="O245" s="20">
        <f ca="1">IFERROR(_xlfn.XLOOKUP($E245,'[1]00.1 Focus List - Terceros'!$A:$A,'[1]00.1 Focus List - Terceros'!$T:$T,,),FALSE)</f>
        <v>3.5286369999999998</v>
      </c>
    </row>
    <row r="246" spans="1:15" x14ac:dyDescent="0.25">
      <c r="A246" s="15" t="s">
        <v>366</v>
      </c>
      <c r="B246" s="3" t="s">
        <v>367</v>
      </c>
      <c r="C246" s="21">
        <f ca="1">IFERROR(_xlfn.XLOOKUP($E246,'[1]00.1 Focus List - Terceros'!$A:$A,'[1]00.1 Focus List - Terceros'!$C:$C,,),FALSE)</f>
        <v>707975748</v>
      </c>
      <c r="D246" s="2" t="str">
        <f ca="1">IFERROR(_xlfn.XLOOKUP($E246,'[1]00.1 Focus List - Terceros'!$A:$A,'[1]00.1 Focus List - Terceros'!$D:$D,,),FALSE)</f>
        <v>Euro</v>
      </c>
      <c r="E246" s="4">
        <f ca="1">IFERROR(_xlfn.XLOOKUP($E246,'[1]00.1 Focus List - Terceros'!$A:$A,'[1]00.1 Focus List - Terceros'!$E:$E,,),FALSE)</f>
        <v>0</v>
      </c>
      <c r="F246" s="22">
        <f ca="1">IFERROR(_xlfn.XLOOKUP($E246,'[1]00.1 Focus List - Terceros'!$A:$A,'[1]00.1 Focus List - Terceros'!$F:$F,,),FALSE)</f>
        <v>-0.79749700000000001</v>
      </c>
      <c r="G246" s="22">
        <f ca="1">IFERROR(_xlfn.XLOOKUP($E246,'[1]00.1 Focus List - Terceros'!$A:$A,'[1]00.1 Focus List - Terceros'!$H:$H,,),FALSE)</f>
        <v>-1.1673389999999999</v>
      </c>
      <c r="H246" s="22">
        <f ca="1">IFERROR(_xlfn.XLOOKUP($E246,'[1]00.1 Focus List - Terceros'!$A:$A,'[1]00.1 Focus List - Terceros'!$J:$J,,),FALSE)</f>
        <v>1.4046529999999999</v>
      </c>
      <c r="I246" s="22">
        <f ca="1">IFERROR(_xlfn.XLOOKUP($E246,'[1]00.1 Focus List - Terceros'!$A:$A,'[1]00.1 Focus List - Terceros'!$L:$L,,),FALSE)</f>
        <v>-2.6429860000000001</v>
      </c>
      <c r="J246" s="22">
        <f ca="1">IFERROR(_xlfn.XLOOKUP($E246,'[1]00.1 Focus List - Terceros'!$A:$A,'[1]00.1 Focus List - Terceros'!$N:$N,,),FALSE)</f>
        <v>-2.0651649999999999</v>
      </c>
      <c r="K246" s="22">
        <f ca="1">IFERROR(_xlfn.XLOOKUP($E246,'[1]00.1 Focus List - Terceros'!$A:$A,'[1]00.1 Focus List - Terceros'!$O:$O,,),FALSE)</f>
        <v>8.0044789999999999</v>
      </c>
      <c r="L246" s="22">
        <f ca="1">IFERROR(_xlfn.XLOOKUP($E246,'[1]00.1 Focus List - Terceros'!$A:$A,'[1]00.1 Focus List - Terceros'!$P:$P,,),FALSE)</f>
        <v>-6.6878609999999998</v>
      </c>
      <c r="M246" s="22">
        <f ca="1">IFERROR(_xlfn.XLOOKUP($E246,'[1]00.1 Focus List - Terceros'!$A:$A,'[1]00.1 Focus List - Terceros'!$V:$V,,),FALSE)</f>
        <v>6.6247290000000003</v>
      </c>
      <c r="N246" s="22">
        <f ca="1">IFERROR(_xlfn.XLOOKUP($E246,'[1]00.1 Focus List - Terceros'!$A:$A,'[1]00.1 Focus List - Terceros'!$R:$R,,),FALSE)</f>
        <v>2.154585</v>
      </c>
      <c r="O246" s="22">
        <f ca="1">IFERROR(_xlfn.XLOOKUP($E246,'[1]00.1 Focus List - Terceros'!$A:$A,'[1]00.1 Focus List - Terceros'!$T:$T,,),FALSE)</f>
        <v>2.3899720000000002</v>
      </c>
    </row>
    <row r="247" spans="1:15" x14ac:dyDescent="0.25">
      <c r="A247" s="9" t="s">
        <v>368</v>
      </c>
      <c r="B247" s="3" t="s">
        <v>369</v>
      </c>
      <c r="C247" s="21">
        <f ca="1">IFERROR(_xlfn.XLOOKUP($E247,'[1]00.1 Focus List - Terceros'!$A:$A,'[1]00.1 Focus List - Terceros'!$C:$C,,),FALSE)</f>
        <v>390617314</v>
      </c>
      <c r="D247" s="2" t="str">
        <f ca="1">IFERROR(_xlfn.XLOOKUP($E247,'[1]00.1 Focus List - Terceros'!$A:$A,'[1]00.1 Focus List - Terceros'!$D:$D,,),FALSE)</f>
        <v>Euro</v>
      </c>
      <c r="E247" s="4" t="str">
        <f ca="1">IFERROR(_xlfn.XLOOKUP($E247,'[1]00.1 Focus List - Terceros'!$A:$A,'[1]00.1 Focus List - Terceros'!$E:$E,,),FALSE)</f>
        <v>Fully Hedged</v>
      </c>
      <c r="F247" s="22">
        <f ca="1">IFERROR(_xlfn.XLOOKUP($E247,'[1]00.1 Focus List - Terceros'!$A:$A,'[1]00.1 Focus List - Terceros'!$F:$F,,),FALSE)</f>
        <v>0.29175600000000002</v>
      </c>
      <c r="G247" s="22">
        <f ca="1">IFERROR(_xlfn.XLOOKUP($E247,'[1]00.1 Focus List - Terceros'!$A:$A,'[1]00.1 Focus List - Terceros'!$H:$H,,),FALSE)</f>
        <v>1.754246</v>
      </c>
      <c r="H247" s="22">
        <f ca="1">IFERROR(_xlfn.XLOOKUP($E247,'[1]00.1 Focus List - Terceros'!$A:$A,'[1]00.1 Focus List - Terceros'!$J:$J,,),FALSE)</f>
        <v>7.9221209999999997</v>
      </c>
      <c r="I247" s="22">
        <f ca="1">IFERROR(_xlfn.XLOOKUP($E247,'[1]00.1 Focus List - Terceros'!$A:$A,'[1]00.1 Focus List - Terceros'!$L:$L,,),FALSE)</f>
        <v>6.6567559999999997</v>
      </c>
      <c r="J247" s="22">
        <f ca="1">IFERROR(_xlfn.XLOOKUP($E247,'[1]00.1 Focus List - Terceros'!$A:$A,'[1]00.1 Focus List - Terceros'!$N:$N,,),FALSE)</f>
        <v>9.7697230000000008</v>
      </c>
      <c r="K247" s="22">
        <f ca="1">IFERROR(_xlfn.XLOOKUP($E247,'[1]00.1 Focus List - Terceros'!$A:$A,'[1]00.1 Focus List - Terceros'!$O:$O,,),FALSE)</f>
        <v>5.4842360000000001</v>
      </c>
      <c r="L247" s="22">
        <f ca="1">IFERROR(_xlfn.XLOOKUP($E247,'[1]00.1 Focus List - Terceros'!$A:$A,'[1]00.1 Focus List - Terceros'!$P:$P,,),FALSE)</f>
        <v>-4.0500590000000001</v>
      </c>
      <c r="M247" s="22">
        <f ca="1">IFERROR(_xlfn.XLOOKUP($E247,'[1]00.1 Focus List - Terceros'!$A:$A,'[1]00.1 Focus List - Terceros'!$V:$V,,),FALSE)</f>
        <v>0.967526</v>
      </c>
      <c r="N247" s="22">
        <f ca="1">IFERROR(_xlfn.XLOOKUP($E247,'[1]00.1 Focus List - Terceros'!$A:$A,'[1]00.1 Focus List - Terceros'!$R:$R,,),FALSE)</f>
        <v>4.0570430000000002</v>
      </c>
      <c r="O247" s="22">
        <f ca="1">IFERROR(_xlfn.XLOOKUP($E247,'[1]00.1 Focus List - Terceros'!$A:$A,'[1]00.1 Focus List - Terceros'!$T:$T,,),FALSE)</f>
        <v>4.5516300000000003</v>
      </c>
    </row>
  </sheetData>
  <conditionalFormatting sqref="D3:D4">
    <cfRule type="cellIs" dxfId="115" priority="116" operator="equal">
      <formula>#REF!</formula>
    </cfRule>
  </conditionalFormatting>
  <conditionalFormatting sqref="D99">
    <cfRule type="cellIs" dxfId="113" priority="115" operator="equal">
      <formula>#REF!</formula>
    </cfRule>
  </conditionalFormatting>
  <conditionalFormatting sqref="D238 E7 D44:E46 E11 D240 D242 D21:E21 D168:E169 E99 D148:E149 E9 D23:E23 D25:E25 D27:E27 D29:E29 D31:E31 D33:E33 D93:E97 D111:E118 D225 D70:E81 D36:E41 D227 D130:E135 D61:E68 D137:E142 D100:E109 D121:E128 D153:E163 D85:D91">
    <cfRule type="cellIs" dxfId="112" priority="113" operator="equal">
      <formula>#REF!</formula>
    </cfRule>
  </conditionalFormatting>
  <conditionalFormatting sqref="D5">
    <cfRule type="cellIs" dxfId="111" priority="112" operator="equal">
      <formula>#REF!</formula>
    </cfRule>
  </conditionalFormatting>
  <conditionalFormatting sqref="D9">
    <cfRule type="cellIs" dxfId="110" priority="111" operator="equal">
      <formula>#REF!</formula>
    </cfRule>
  </conditionalFormatting>
  <conditionalFormatting sqref="D7">
    <cfRule type="cellIs" dxfId="109" priority="110" operator="equal">
      <formula>#REF!</formula>
    </cfRule>
  </conditionalFormatting>
  <conditionalFormatting sqref="D11">
    <cfRule type="cellIs" dxfId="108" priority="109" operator="equal">
      <formula>#REF!</formula>
    </cfRule>
  </conditionalFormatting>
  <conditionalFormatting sqref="D15">
    <cfRule type="cellIs" dxfId="107" priority="108" operator="equal">
      <formula>#REF!</formula>
    </cfRule>
  </conditionalFormatting>
  <conditionalFormatting sqref="D17 D19">
    <cfRule type="cellIs" dxfId="106" priority="107" operator="equal">
      <formula>#REF!</formula>
    </cfRule>
  </conditionalFormatting>
  <conditionalFormatting sqref="D48:D55">
    <cfRule type="cellIs" dxfId="105" priority="106" operator="equal">
      <formula>#REF!</formula>
    </cfRule>
  </conditionalFormatting>
  <conditionalFormatting sqref="D57:D58">
    <cfRule type="cellIs" dxfId="104" priority="105" operator="equal">
      <formula>#REF!</formula>
    </cfRule>
  </conditionalFormatting>
  <conditionalFormatting sqref="D119">
    <cfRule type="cellIs" dxfId="103" priority="104" operator="equal">
      <formula>#REF!</formula>
    </cfRule>
  </conditionalFormatting>
  <conditionalFormatting sqref="D165">
    <cfRule type="cellIs" dxfId="102" priority="103" operator="equal">
      <formula>#REF!</formula>
    </cfRule>
  </conditionalFormatting>
  <conditionalFormatting sqref="D171">
    <cfRule type="cellIs" dxfId="101" priority="102" operator="equal">
      <formula>#REF!</formula>
    </cfRule>
  </conditionalFormatting>
  <conditionalFormatting sqref="D191">
    <cfRule type="cellIs" dxfId="100" priority="101" operator="equal">
      <formula>#REF!</formula>
    </cfRule>
  </conditionalFormatting>
  <conditionalFormatting sqref="D193">
    <cfRule type="cellIs" dxfId="99" priority="100" operator="equal">
      <formula>#REF!</formula>
    </cfRule>
  </conditionalFormatting>
  <conditionalFormatting sqref="D196 D198">
    <cfRule type="cellIs" dxfId="98" priority="99" operator="equal">
      <formula>#REF!</formula>
    </cfRule>
  </conditionalFormatting>
  <conditionalFormatting sqref="D201">
    <cfRule type="cellIs" dxfId="97" priority="98" operator="equal">
      <formula>#REF!</formula>
    </cfRule>
  </conditionalFormatting>
  <conditionalFormatting sqref="D204 D206">
    <cfRule type="cellIs" dxfId="96" priority="97" operator="equal">
      <formula>#REF!</formula>
    </cfRule>
  </conditionalFormatting>
  <conditionalFormatting sqref="D209">
    <cfRule type="cellIs" dxfId="95" priority="96" operator="equal">
      <formula>#REF!</formula>
    </cfRule>
  </conditionalFormatting>
  <conditionalFormatting sqref="D212">
    <cfRule type="cellIs" dxfId="94" priority="95" operator="equal">
      <formula>#REF!</formula>
    </cfRule>
  </conditionalFormatting>
  <conditionalFormatting sqref="D215">
    <cfRule type="cellIs" dxfId="93" priority="94" operator="equal">
      <formula>#REF!</formula>
    </cfRule>
  </conditionalFormatting>
  <conditionalFormatting sqref="D221">
    <cfRule type="cellIs" dxfId="92" priority="93" operator="equal">
      <formula>#REF!</formula>
    </cfRule>
  </conditionalFormatting>
  <conditionalFormatting sqref="D230">
    <cfRule type="cellIs" dxfId="91" priority="92" operator="equal">
      <formula>#REF!</formula>
    </cfRule>
  </conditionalFormatting>
  <conditionalFormatting sqref="D233">
    <cfRule type="cellIs" dxfId="90" priority="91" operator="equal">
      <formula>#REF!</formula>
    </cfRule>
  </conditionalFormatting>
  <conditionalFormatting sqref="D234">
    <cfRule type="cellIs" dxfId="89" priority="90" operator="equal">
      <formula>#REF!</formula>
    </cfRule>
  </conditionalFormatting>
  <conditionalFormatting sqref="D244 D246">
    <cfRule type="cellIs" dxfId="88" priority="89" operator="equal">
      <formula>#REF!</formula>
    </cfRule>
  </conditionalFormatting>
  <conditionalFormatting sqref="E119">
    <cfRule type="cellIs" dxfId="87" priority="88" operator="equal">
      <formula>#REF!</formula>
    </cfRule>
  </conditionalFormatting>
  <conditionalFormatting sqref="E57:E58">
    <cfRule type="cellIs" dxfId="86" priority="87" operator="equal">
      <formula>#REF!</formula>
    </cfRule>
  </conditionalFormatting>
  <conditionalFormatting sqref="E48:E55">
    <cfRule type="cellIs" dxfId="85" priority="86" operator="equal">
      <formula>#REF!</formula>
    </cfRule>
  </conditionalFormatting>
  <conditionalFormatting sqref="E15 E17 E19">
    <cfRule type="cellIs" dxfId="84" priority="85" operator="equal">
      <formula>#REF!</formula>
    </cfRule>
  </conditionalFormatting>
  <conditionalFormatting sqref="E4:E5">
    <cfRule type="cellIs" dxfId="83" priority="84" operator="equal">
      <formula>#REF!</formula>
    </cfRule>
  </conditionalFormatting>
  <conditionalFormatting sqref="E165">
    <cfRule type="cellIs" dxfId="82" priority="83" operator="equal">
      <formula>#REF!</formula>
    </cfRule>
  </conditionalFormatting>
  <conditionalFormatting sqref="E171">
    <cfRule type="cellIs" dxfId="81" priority="82" operator="equal">
      <formula>#REF!</formula>
    </cfRule>
  </conditionalFormatting>
  <conditionalFormatting sqref="E191">
    <cfRule type="cellIs" dxfId="80" priority="81" operator="equal">
      <formula>#REF!</formula>
    </cfRule>
  </conditionalFormatting>
  <conditionalFormatting sqref="E3">
    <cfRule type="cellIs" dxfId="79" priority="80" operator="equal">
      <formula>#REF!</formula>
    </cfRule>
  </conditionalFormatting>
  <conditionalFormatting sqref="D35">
    <cfRule type="cellIs" dxfId="78" priority="79" operator="equal">
      <formula>#REF!</formula>
    </cfRule>
  </conditionalFormatting>
  <conditionalFormatting sqref="E35">
    <cfRule type="cellIs" dxfId="77" priority="78" operator="equal">
      <formula>#REF!</formula>
    </cfRule>
  </conditionalFormatting>
  <conditionalFormatting sqref="E13">
    <cfRule type="cellIs" dxfId="76" priority="77" operator="equal">
      <formula>#REF!</formula>
    </cfRule>
  </conditionalFormatting>
  <conditionalFormatting sqref="D13">
    <cfRule type="cellIs" dxfId="75" priority="76" operator="equal">
      <formula>#REF!</formula>
    </cfRule>
  </conditionalFormatting>
  <conditionalFormatting sqref="D59">
    <cfRule type="cellIs" dxfId="74" priority="75" operator="equal">
      <formula>#REF!</formula>
    </cfRule>
  </conditionalFormatting>
  <conditionalFormatting sqref="E59">
    <cfRule type="cellIs" dxfId="73" priority="74" operator="equal">
      <formula>#REF!</formula>
    </cfRule>
  </conditionalFormatting>
  <conditionalFormatting sqref="D247">
    <cfRule type="cellIs" dxfId="72" priority="73" operator="equal">
      <formula>#REF!</formula>
    </cfRule>
  </conditionalFormatting>
  <conditionalFormatting sqref="D43:E43">
    <cfRule type="cellIs" dxfId="71" priority="72" operator="equal">
      <formula>#REF!</formula>
    </cfRule>
  </conditionalFormatting>
  <conditionalFormatting sqref="D8">
    <cfRule type="cellIs" dxfId="70" priority="71" operator="equal">
      <formula>#REF!</formula>
    </cfRule>
  </conditionalFormatting>
  <conditionalFormatting sqref="E8">
    <cfRule type="cellIs" dxfId="69" priority="70" operator="equal">
      <formula>#REF!</formula>
    </cfRule>
  </conditionalFormatting>
  <conditionalFormatting sqref="D10">
    <cfRule type="cellIs" dxfId="68" priority="69" operator="equal">
      <formula>#REF!</formula>
    </cfRule>
  </conditionalFormatting>
  <conditionalFormatting sqref="E10">
    <cfRule type="cellIs" dxfId="67" priority="68" operator="equal">
      <formula>#REF!</formula>
    </cfRule>
  </conditionalFormatting>
  <conditionalFormatting sqref="D12">
    <cfRule type="cellIs" dxfId="66" priority="67" operator="equal">
      <formula>#REF!</formula>
    </cfRule>
  </conditionalFormatting>
  <conditionalFormatting sqref="E12">
    <cfRule type="cellIs" dxfId="65" priority="66" operator="equal">
      <formula>#REF!</formula>
    </cfRule>
  </conditionalFormatting>
  <conditionalFormatting sqref="D14">
    <cfRule type="cellIs" dxfId="64" priority="65" operator="equal">
      <formula>#REF!</formula>
    </cfRule>
  </conditionalFormatting>
  <conditionalFormatting sqref="E14">
    <cfRule type="cellIs" dxfId="63" priority="64" operator="equal">
      <formula>#REF!</formula>
    </cfRule>
  </conditionalFormatting>
  <conditionalFormatting sqref="D16">
    <cfRule type="cellIs" dxfId="62" priority="63" operator="equal">
      <formula>#REF!</formula>
    </cfRule>
  </conditionalFormatting>
  <conditionalFormatting sqref="E16">
    <cfRule type="cellIs" dxfId="61" priority="62" operator="equal">
      <formula>#REF!</formula>
    </cfRule>
  </conditionalFormatting>
  <conditionalFormatting sqref="D18">
    <cfRule type="cellIs" dxfId="60" priority="61" operator="equal">
      <formula>#REF!</formula>
    </cfRule>
  </conditionalFormatting>
  <conditionalFormatting sqref="E18">
    <cfRule type="cellIs" dxfId="59" priority="60" operator="equal">
      <formula>#REF!</formula>
    </cfRule>
  </conditionalFormatting>
  <conditionalFormatting sqref="D22">
    <cfRule type="cellIs" dxfId="58" priority="59" operator="equal">
      <formula>#REF!</formula>
    </cfRule>
  </conditionalFormatting>
  <conditionalFormatting sqref="E22">
    <cfRule type="cellIs" dxfId="57" priority="58" operator="equal">
      <formula>#REF!</formula>
    </cfRule>
  </conditionalFormatting>
  <conditionalFormatting sqref="D24">
    <cfRule type="cellIs" dxfId="56" priority="57" operator="equal">
      <formula>#REF!</formula>
    </cfRule>
  </conditionalFormatting>
  <conditionalFormatting sqref="E24">
    <cfRule type="cellIs" dxfId="55" priority="56" operator="equal">
      <formula>#REF!</formula>
    </cfRule>
  </conditionalFormatting>
  <conditionalFormatting sqref="D26">
    <cfRule type="cellIs" dxfId="54" priority="55" operator="equal">
      <formula>#REF!</formula>
    </cfRule>
  </conditionalFormatting>
  <conditionalFormatting sqref="E26">
    <cfRule type="cellIs" dxfId="53" priority="54" operator="equal">
      <formula>#REF!</formula>
    </cfRule>
  </conditionalFormatting>
  <conditionalFormatting sqref="D28">
    <cfRule type="cellIs" dxfId="52" priority="53" operator="equal">
      <formula>#REF!</formula>
    </cfRule>
  </conditionalFormatting>
  <conditionalFormatting sqref="E28">
    <cfRule type="cellIs" dxfId="51" priority="52" operator="equal">
      <formula>#REF!</formula>
    </cfRule>
  </conditionalFormatting>
  <conditionalFormatting sqref="D30">
    <cfRule type="cellIs" dxfId="50" priority="51" operator="equal">
      <formula>#REF!</formula>
    </cfRule>
  </conditionalFormatting>
  <conditionalFormatting sqref="E30">
    <cfRule type="cellIs" dxfId="49" priority="50" operator="equal">
      <formula>#REF!</formula>
    </cfRule>
  </conditionalFormatting>
  <conditionalFormatting sqref="D32">
    <cfRule type="cellIs" dxfId="48" priority="49" operator="equal">
      <formula>#REF!</formula>
    </cfRule>
  </conditionalFormatting>
  <conditionalFormatting sqref="E32">
    <cfRule type="cellIs" dxfId="47" priority="48" operator="equal">
      <formula>#REF!</formula>
    </cfRule>
  </conditionalFormatting>
  <conditionalFormatting sqref="D83:E83">
    <cfRule type="cellIs" dxfId="46" priority="47" operator="equal">
      <formula>#REF!</formula>
    </cfRule>
  </conditionalFormatting>
  <conditionalFormatting sqref="D146:E146">
    <cfRule type="cellIs" dxfId="45" priority="46" operator="equal">
      <formula>#REF!</formula>
    </cfRule>
  </conditionalFormatting>
  <conditionalFormatting sqref="D144:E144">
    <cfRule type="cellIs" dxfId="44" priority="45" operator="equal">
      <formula>#REF!</formula>
    </cfRule>
  </conditionalFormatting>
  <conditionalFormatting sqref="D192:E192">
    <cfRule type="cellIs" dxfId="43" priority="44" operator="equal">
      <formula>#REF!</formula>
    </cfRule>
  </conditionalFormatting>
  <conditionalFormatting sqref="D194:E194">
    <cfRule type="cellIs" dxfId="42" priority="43" operator="equal">
      <formula>#REF!</formula>
    </cfRule>
  </conditionalFormatting>
  <conditionalFormatting sqref="D185 D187">
    <cfRule type="cellIs" dxfId="41" priority="42" operator="equal">
      <formula>#REF!</formula>
    </cfRule>
  </conditionalFormatting>
  <conditionalFormatting sqref="D173 D175 D177 D179 D181">
    <cfRule type="cellIs" dxfId="40" priority="41" operator="equal">
      <formula>#REF!</formula>
    </cfRule>
  </conditionalFormatting>
  <conditionalFormatting sqref="D183">
    <cfRule type="cellIs" dxfId="39" priority="40" operator="equal">
      <formula>#REF!</formula>
    </cfRule>
  </conditionalFormatting>
  <conditionalFormatting sqref="D189">
    <cfRule type="cellIs" dxfId="38" priority="39" operator="equal">
      <formula>#REF!</formula>
    </cfRule>
  </conditionalFormatting>
  <conditionalFormatting sqref="D174:E174">
    <cfRule type="cellIs" dxfId="37" priority="38" operator="equal">
      <formula>#REF!</formula>
    </cfRule>
  </conditionalFormatting>
  <conditionalFormatting sqref="D176:E176">
    <cfRule type="cellIs" dxfId="36" priority="37" operator="equal">
      <formula>#REF!</formula>
    </cfRule>
  </conditionalFormatting>
  <conditionalFormatting sqref="D178:E178">
    <cfRule type="cellIs" dxfId="35" priority="36" operator="equal">
      <formula>#REF!</formula>
    </cfRule>
  </conditionalFormatting>
  <conditionalFormatting sqref="D180:E180">
    <cfRule type="cellIs" dxfId="34" priority="35" operator="equal">
      <formula>#REF!</formula>
    </cfRule>
  </conditionalFormatting>
  <conditionalFormatting sqref="D182:E182">
    <cfRule type="cellIs" dxfId="33" priority="34" operator="equal">
      <formula>#REF!</formula>
    </cfRule>
  </conditionalFormatting>
  <conditionalFormatting sqref="D184:E184">
    <cfRule type="cellIs" dxfId="32" priority="33" operator="equal">
      <formula>#REF!</formula>
    </cfRule>
  </conditionalFormatting>
  <conditionalFormatting sqref="D186:E186">
    <cfRule type="cellIs" dxfId="31" priority="32" operator="equal">
      <formula>#REF!</formula>
    </cfRule>
  </conditionalFormatting>
  <conditionalFormatting sqref="D205:E205">
    <cfRule type="cellIs" dxfId="28" priority="29" operator="equal">
      <formula>#REF!</formula>
    </cfRule>
  </conditionalFormatting>
  <conditionalFormatting sqref="D202:E202">
    <cfRule type="cellIs" dxfId="27" priority="28" operator="equal">
      <formula>#REF!</formula>
    </cfRule>
  </conditionalFormatting>
  <conditionalFormatting sqref="D208:E208">
    <cfRule type="cellIs" dxfId="26" priority="27" operator="equal">
      <formula>#REF!</formula>
    </cfRule>
  </conditionalFormatting>
  <conditionalFormatting sqref="D211:E211">
    <cfRule type="cellIs" dxfId="25" priority="26" operator="equal">
      <formula>#REF!</formula>
    </cfRule>
  </conditionalFormatting>
  <conditionalFormatting sqref="D213:E213">
    <cfRule type="cellIs" dxfId="24" priority="25" operator="equal">
      <formula>#REF!</formula>
    </cfRule>
  </conditionalFormatting>
  <conditionalFormatting sqref="D216:E216">
    <cfRule type="cellIs" dxfId="23" priority="24" operator="equal">
      <formula>#REF!</formula>
    </cfRule>
  </conditionalFormatting>
  <conditionalFormatting sqref="D219:E219">
    <cfRule type="cellIs" dxfId="22" priority="23" operator="equal">
      <formula>#REF!</formula>
    </cfRule>
  </conditionalFormatting>
  <conditionalFormatting sqref="D226:E226">
    <cfRule type="cellIs" dxfId="21" priority="22" operator="equal">
      <formula>#REF!</formula>
    </cfRule>
  </conditionalFormatting>
  <conditionalFormatting sqref="D222:E222">
    <cfRule type="cellIs" dxfId="20" priority="21" operator="equal">
      <formula>#REF!</formula>
    </cfRule>
  </conditionalFormatting>
  <conditionalFormatting sqref="D235">
    <cfRule type="cellIs" dxfId="19" priority="20" operator="equal">
      <formula>#REF!</formula>
    </cfRule>
  </conditionalFormatting>
  <conditionalFormatting sqref="D239">
    <cfRule type="cellIs" dxfId="18" priority="19" operator="equal">
      <formula>#REF!</formula>
    </cfRule>
  </conditionalFormatting>
  <conditionalFormatting sqref="D241">
    <cfRule type="cellIs" dxfId="17" priority="18" operator="equal">
      <formula>#REF!</formula>
    </cfRule>
  </conditionalFormatting>
  <conditionalFormatting sqref="D243">
    <cfRule type="cellIs" dxfId="16" priority="17" operator="equal">
      <formula>#REF!</formula>
    </cfRule>
  </conditionalFormatting>
  <conditionalFormatting sqref="D245">
    <cfRule type="cellIs" dxfId="15" priority="16" operator="equal">
      <formula>#REF!</formula>
    </cfRule>
  </conditionalFormatting>
  <conditionalFormatting sqref="D143:E143">
    <cfRule type="cellIs" dxfId="14" priority="15" operator="equal">
      <formula>#REF!</formula>
    </cfRule>
  </conditionalFormatting>
  <conditionalFormatting sqref="D145:E145">
    <cfRule type="cellIs" dxfId="13" priority="14" operator="equal">
      <formula>#REF!</formula>
    </cfRule>
  </conditionalFormatting>
  <conditionalFormatting sqref="D200:E200">
    <cfRule type="cellIs" dxfId="12" priority="13" operator="equal">
      <formula>#REF!</formula>
    </cfRule>
  </conditionalFormatting>
  <conditionalFormatting sqref="D197:E197">
    <cfRule type="cellIs" dxfId="11" priority="12" operator="equal">
      <formula>#REF!</formula>
    </cfRule>
  </conditionalFormatting>
  <conditionalFormatting sqref="D231">
    <cfRule type="cellIs" dxfId="10" priority="11" operator="equal">
      <formula>#REF!</formula>
    </cfRule>
  </conditionalFormatting>
  <conditionalFormatting sqref="D232">
    <cfRule type="cellIs" dxfId="9" priority="10" operator="equal">
      <formula>#REF!</formula>
    </cfRule>
  </conditionalFormatting>
  <conditionalFormatting sqref="D236">
    <cfRule type="cellIs" dxfId="8" priority="9" operator="equal">
      <formula>#REF!</formula>
    </cfRule>
  </conditionalFormatting>
  <conditionalFormatting sqref="D237">
    <cfRule type="cellIs" dxfId="7" priority="8" operator="equal">
      <formula>#REF!</formula>
    </cfRule>
  </conditionalFormatting>
  <conditionalFormatting sqref="D92">
    <cfRule type="cellIs" dxfId="6" priority="7" operator="equal">
      <formula>#REF!</formula>
    </cfRule>
  </conditionalFormatting>
  <conditionalFormatting sqref="D166:E166">
    <cfRule type="cellIs" dxfId="5" priority="6" operator="equal">
      <formula>#REF!</formula>
    </cfRule>
  </conditionalFormatting>
  <conditionalFormatting sqref="D228:E228">
    <cfRule type="cellIs" dxfId="4" priority="5" operator="equal">
      <formula>#REF!</formula>
    </cfRule>
  </conditionalFormatting>
  <conditionalFormatting sqref="D224:E224">
    <cfRule type="cellIs" dxfId="3" priority="4" operator="equal">
      <formula>#REF!</formula>
    </cfRule>
  </conditionalFormatting>
  <conditionalFormatting sqref="D152:E152">
    <cfRule type="cellIs" dxfId="2" priority="3" operator="equal">
      <formula>#REF!</formula>
    </cfRule>
  </conditionalFormatting>
  <conditionalFormatting sqref="D217:E217">
    <cfRule type="cellIs" dxfId="1" priority="2" operator="equal">
      <formula>#REF!</formula>
    </cfRule>
  </conditionalFormatting>
  <conditionalFormatting sqref="D218">
    <cfRule type="cellIs" dxfId="0" priority="1" operator="equal">
      <formula>#REF!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e9697c1-c883-4e8f-93a4-98f7448f71fa}" enabled="0" method="" siteId="{7e9697c1-c883-4e8f-93a4-98f7448f71f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Andbank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ORTIZ ACOSTA</dc:creator>
  <cp:lastModifiedBy>Diego ORTIZ ACOSTA</cp:lastModifiedBy>
  <dcterms:created xsi:type="dcterms:W3CDTF">2025-07-24T13:44:09Z</dcterms:created>
  <dcterms:modified xsi:type="dcterms:W3CDTF">2025-07-24T14:07:47Z</dcterms:modified>
</cp:coreProperties>
</file>