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PS\Desktop\Tops Tech\Statistics\Projects\"/>
    </mc:Choice>
  </mc:AlternateContent>
  <xr:revisionPtr revIDLastSave="0" documentId="13_ncr:1_{B7E36CC9-9E29-4125-9CDA-2E9C55820A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J34" i="1"/>
  <c r="J22" i="1"/>
  <c r="J23" i="1" s="1"/>
  <c r="G2" i="1"/>
  <c r="J33" i="1"/>
  <c r="J32" i="1"/>
  <c r="J30" i="1"/>
  <c r="J28" i="1"/>
  <c r="J27" i="1"/>
  <c r="J26" i="1"/>
  <c r="J21" i="1"/>
  <c r="J18" i="1"/>
  <c r="J19" i="1"/>
  <c r="J38" i="1" l="1"/>
  <c r="J37" i="1"/>
</calcChain>
</file>

<file path=xl/sharedStrings.xml><?xml version="1.0" encoding="utf-8"?>
<sst xmlns="http://schemas.openxmlformats.org/spreadsheetml/2006/main" count="626" uniqueCount="38">
  <si>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</si>
  <si>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</si>
  <si>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</si>
  <si>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</si>
  <si>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</si>
  <si>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</si>
  <si>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</si>
  <si>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</si>
  <si>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</si>
  <si>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</si>
  <si>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</si>
  <si>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</si>
  <si>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</si>
  <si>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</si>
  <si>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</si>
  <si>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</si>
  <si>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</si>
  <si>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</si>
  <si>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  Find the Variance and Standard Deviation of Sales</t>
  </si>
  <si>
    <t>2. Question: Is there a significant difference between the average sales of North and South regions?</t>
  </si>
  <si>
    <t>3. Calculate the Coefficient of Variation (CV) for Sales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</si>
  <si>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</si>
  <si>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</si>
  <si>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VARIANCE</t>
  </si>
  <si>
    <t>STD</t>
  </si>
  <si>
    <t>South AVG</t>
  </si>
  <si>
    <t>North AVG</t>
  </si>
  <si>
    <t>CORELATION</t>
  </si>
  <si>
    <t>MEAN</t>
  </si>
  <si>
    <t>SIZE</t>
  </si>
  <si>
    <t>Z-Score</t>
  </si>
  <si>
    <t>Mean</t>
  </si>
  <si>
    <t>Stdev</t>
  </si>
  <si>
    <t>CV</t>
  </si>
  <si>
    <t>Diff</t>
  </si>
  <si>
    <t>Margin of error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</si>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</sst>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EC3E17-3627-4BC8-AC2C-901DE5F29E88}" name="Table2" displayName="Table2" ref="A1:E201" totalsRowShown="0" headerRowDxfId="2" headerRowBorderDxfId="1" tableBorderDxfId="0">
  <tableColumns count="5">
    <tableColumn id="1" xr3:uid="{EC3E475B-174D-4C0D-9D19-5C4D6D30F246}" name="Month"/>
    <tableColumn id="2" xr3:uid="{4E0C69BE-9022-4C53-8259-D9DC39F36473}" name="Region"/>
    <tableColumn id="3" xr3:uid="{9DA49FEA-B20D-4495-A9FA-21CFE6792D44}" name="Salesperson"/>
    <tableColumn id="4" xr3:uid="{A4F16E4C-B829-4A65-9DAF-82DC0B10F9F7}" name="Sales ($)"/>
    <tableColumn id="5" xr3:uid="{644FC996-7CF7-4D75-98D5-E97E627C3976}" name="Customer Complai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A36" zoomScale="113" workbookViewId="0">
      <selection activeCell="M20" sqref="M20"/>
    </sheetView>
  </sheetViews>
  <sheetFormatPr defaultRowHeight="14.4" x14ac:dyDescent="0.3"/>
  <cols>
    <col min="1" max="1" width="8.21875" customWidth="1"/>
    <col min="2" max="2" width="8.44140625" customWidth="1"/>
    <col min="3" max="3" width="12.6640625" customWidth="1"/>
    <col min="4" max="4" width="9.77734375" customWidth="1"/>
    <col min="5" max="5" width="20.6640625" customWidth="1"/>
    <col min="9" max="9" width="13.21875" customWidth="1"/>
    <col min="11" max="11" width="8.4414062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" t="s">
        <v>30</v>
      </c>
    </row>
    <row r="2" spans="1:9" x14ac:dyDescent="0.3">
      <c r="A2" t="s">
        <v>5</v>
      </c>
      <c r="B2" t="s">
        <v>10</v>
      </c>
      <c r="C2" t="s">
        <v>14</v>
      </c>
      <c r="D2">
        <v>4004</v>
      </c>
      <c r="E2">
        <v>2</v>
      </c>
      <c r="G2">
        <f>4004-J32/J33</f>
        <v>3993.3777210297967</v>
      </c>
    </row>
    <row r="3" spans="1:9" x14ac:dyDescent="0.3">
      <c r="A3" t="s">
        <v>5</v>
      </c>
      <c r="B3" t="s">
        <v>11</v>
      </c>
      <c r="C3" t="s">
        <v>15</v>
      </c>
      <c r="D3">
        <v>4138</v>
      </c>
      <c r="E3">
        <v>2</v>
      </c>
    </row>
    <row r="4" spans="1:9" x14ac:dyDescent="0.3">
      <c r="A4" t="s">
        <v>6</v>
      </c>
      <c r="B4" t="s">
        <v>11</v>
      </c>
      <c r="C4" t="s">
        <v>14</v>
      </c>
      <c r="D4">
        <v>4840</v>
      </c>
      <c r="E4">
        <v>1</v>
      </c>
    </row>
    <row r="5" spans="1:9" x14ac:dyDescent="0.3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9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I6" t="s">
        <v>18</v>
      </c>
    </row>
    <row r="7" spans="1:9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9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I8" t="s">
        <v>19</v>
      </c>
    </row>
    <row r="9" spans="1:9" x14ac:dyDescent="0.3">
      <c r="A9" t="s">
        <v>8</v>
      </c>
      <c r="B9" t="s">
        <v>13</v>
      </c>
      <c r="C9" t="s">
        <v>16</v>
      </c>
      <c r="D9">
        <v>5182</v>
      </c>
      <c r="E9">
        <v>4</v>
      </c>
      <c r="I9" t="s">
        <v>20</v>
      </c>
    </row>
    <row r="10" spans="1:9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  <c r="I10" t="s">
        <v>21</v>
      </c>
    </row>
    <row r="11" spans="1:9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  <c r="I11" t="s">
        <v>22</v>
      </c>
    </row>
    <row r="12" spans="1:9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9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</row>
    <row r="14" spans="1:9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</row>
    <row r="15" spans="1:9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</row>
    <row r="16" spans="1:9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</row>
    <row r="17" spans="1:11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</row>
    <row r="18" spans="1:11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  <c r="H18">
        <v>1</v>
      </c>
      <c r="I18" t="s">
        <v>23</v>
      </c>
      <c r="J18">
        <f>VAR(D2:D201)</f>
        <v>195641.86610552762</v>
      </c>
    </row>
    <row r="19" spans="1:11" x14ac:dyDescent="0.3">
      <c r="A19" t="s">
        <v>7</v>
      </c>
      <c r="B19" t="s">
        <v>12</v>
      </c>
      <c r="C19" t="s">
        <v>14</v>
      </c>
      <c r="D19">
        <v>5378</v>
      </c>
      <c r="E19">
        <v>5</v>
      </c>
      <c r="I19" t="s">
        <v>24</v>
      </c>
      <c r="J19">
        <f>STDEV(D2:D201)</f>
        <v>442.31421648589094</v>
      </c>
    </row>
    <row r="20" spans="1:11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</row>
    <row r="21" spans="1:11" x14ac:dyDescent="0.3">
      <c r="A21" t="s">
        <v>5</v>
      </c>
      <c r="B21" t="s">
        <v>12</v>
      </c>
      <c r="C21" t="s">
        <v>17</v>
      </c>
      <c r="D21">
        <v>4234</v>
      </c>
      <c r="E21">
        <v>5</v>
      </c>
      <c r="H21">
        <v>2</v>
      </c>
      <c r="I21" t="s">
        <v>25</v>
      </c>
      <c r="J21">
        <f>AVERAGEIF(B2:B201,"South",D2:D201)</f>
        <v>4678.2075471698117</v>
      </c>
    </row>
    <row r="22" spans="1:11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  <c r="I22" t="s">
        <v>26</v>
      </c>
      <c r="J22">
        <f>AVERAGEIF(B2:B201,"North",D2:D201)</f>
        <v>4692.3809523809523</v>
      </c>
    </row>
    <row r="23" spans="1:11" x14ac:dyDescent="0.3">
      <c r="A23" t="s">
        <v>8</v>
      </c>
      <c r="B23" t="s">
        <v>12</v>
      </c>
      <c r="C23" t="s">
        <v>15</v>
      </c>
      <c r="D23">
        <v>5044</v>
      </c>
      <c r="E23">
        <v>3</v>
      </c>
      <c r="I23" t="s">
        <v>34</v>
      </c>
      <c r="J23">
        <f>J22-J21</f>
        <v>14.173405211140562</v>
      </c>
    </row>
    <row r="24" spans="1:11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</row>
    <row r="25" spans="1:11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</row>
    <row r="26" spans="1:11" x14ac:dyDescent="0.3">
      <c r="A26" t="s">
        <v>6</v>
      </c>
      <c r="B26" t="s">
        <v>12</v>
      </c>
      <c r="C26" t="s">
        <v>14</v>
      </c>
      <c r="D26">
        <v>5362</v>
      </c>
      <c r="E26">
        <v>5</v>
      </c>
      <c r="H26">
        <v>3</v>
      </c>
      <c r="I26" t="s">
        <v>31</v>
      </c>
      <c r="J26">
        <f>AVERAGE(Table2[Sales ($)])</f>
        <v>4698.3850000000002</v>
      </c>
    </row>
    <row r="27" spans="1:11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  <c r="I27" s="5" t="s">
        <v>32</v>
      </c>
      <c r="J27" s="4">
        <f>_xlfn.STDEV.P(Table2[Sales ($)])</f>
        <v>441.20704524633328</v>
      </c>
    </row>
    <row r="28" spans="1:11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  <c r="I28" t="s">
        <v>33</v>
      </c>
      <c r="J28" s="6">
        <f>(J27 / J26) * 100</f>
        <v>9.3906107150932332</v>
      </c>
    </row>
    <row r="29" spans="1:11" x14ac:dyDescent="0.3">
      <c r="A29" t="s">
        <v>9</v>
      </c>
      <c r="B29" t="s">
        <v>13</v>
      </c>
      <c r="C29" t="s">
        <v>14</v>
      </c>
      <c r="D29">
        <v>4267</v>
      </c>
      <c r="E29">
        <v>1</v>
      </c>
      <c r="K29" s="2"/>
    </row>
    <row r="30" spans="1:11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  <c r="H30">
        <v>4</v>
      </c>
      <c r="I30" t="s">
        <v>27</v>
      </c>
      <c r="J30">
        <f>CORREL(Table2[Sales ($)], Table2[Customer Complaints])</f>
        <v>4.6024028266518399E-2</v>
      </c>
    </row>
    <row r="31" spans="1:11" x14ac:dyDescent="0.3">
      <c r="A31" t="s">
        <v>7</v>
      </c>
      <c r="B31" t="s">
        <v>11</v>
      </c>
      <c r="C31" t="s">
        <v>17</v>
      </c>
      <c r="D31">
        <v>5072</v>
      </c>
      <c r="E31">
        <v>3</v>
      </c>
    </row>
    <row r="32" spans="1:11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  <c r="H32">
        <v>5</v>
      </c>
      <c r="I32" t="s">
        <v>28</v>
      </c>
      <c r="J32">
        <f>AVERAGE(D2:D201)</f>
        <v>4698.3850000000002</v>
      </c>
    </row>
    <row r="33" spans="1:10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  <c r="I33" t="s">
        <v>24</v>
      </c>
      <c r="J33">
        <f>STDEV(D2:D201)</f>
        <v>442.31421648589094</v>
      </c>
    </row>
    <row r="34" spans="1:10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  <c r="I34" t="s">
        <v>29</v>
      </c>
      <c r="J34">
        <f>COUNT(D2:D201)</f>
        <v>200</v>
      </c>
    </row>
    <row r="35" spans="1:10" x14ac:dyDescent="0.3">
      <c r="A35" t="s">
        <v>5</v>
      </c>
      <c r="B35" t="s">
        <v>10</v>
      </c>
      <c r="C35" t="s">
        <v>17</v>
      </c>
      <c r="D35">
        <v>4610</v>
      </c>
      <c r="E35">
        <v>2</v>
      </c>
    </row>
    <row r="36" spans="1:10" x14ac:dyDescent="0.3">
      <c r="A36" t="s">
        <v>5</v>
      </c>
      <c r="B36" t="s">
        <v>10</v>
      </c>
      <c r="C36" t="s">
        <v>15</v>
      </c>
      <c r="D36">
        <v>4319</v>
      </c>
      <c r="E36">
        <v>4</v>
      </c>
      <c r="I36" t="s">
        <v>35</v>
      </c>
      <c r="J36">
        <f>1.96 * (J33 / SQRT(J34))</f>
        <v>61.301622850908061</v>
      </c>
    </row>
    <row r="37" spans="1:10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  <c r="I37" t="s">
        <v>36</v>
      </c>
      <c r="J37">
        <f>J32+J36</f>
        <v>4759.686622850908</v>
      </c>
    </row>
    <row r="38" spans="1:10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  <c r="I38" t="s">
        <v>37</v>
      </c>
      <c r="J38">
        <f>J32-J36</f>
        <v>4637.0833771490925</v>
      </c>
    </row>
    <row r="39" spans="1:10" x14ac:dyDescent="0.3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10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10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10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10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10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10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10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10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10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</dc:creator>
  <cp:lastModifiedBy>Dipak Desai</cp:lastModifiedBy>
  <dcterms:created xsi:type="dcterms:W3CDTF">2025-01-04T05:22:31Z</dcterms:created>
  <dcterms:modified xsi:type="dcterms:W3CDTF">2025-01-21T07:27:11Z</dcterms:modified>
</cp:coreProperties>
</file>