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PS\Documents\"/>
    </mc:Choice>
  </mc:AlternateContent>
  <xr:revisionPtr revIDLastSave="0" documentId="13_ncr:1_{DA656AE1-FD48-4C84-A3F0-603ED9E996CA}" xr6:coauthVersionLast="47" xr6:coauthVersionMax="47" xr10:uidLastSave="{00000000-0000-0000-0000-000000000000}"/>
  <bookViews>
    <workbookView xWindow="-108" yWindow="-108" windowWidth="23256" windowHeight="12456" xr2:uid="{A4882BFD-9435-437F-AF1D-41713F5D2F0C}"/>
  </bookViews>
  <sheets>
    <sheet name="Q_1" sheetId="1" r:id="rId1"/>
    <sheet name="Q_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I10" i="2"/>
  <c r="I8" i="2"/>
  <c r="D8" i="2"/>
  <c r="I9" i="2"/>
  <c r="C26" i="1"/>
  <c r="C24" i="1"/>
  <c r="C23" i="1"/>
  <c r="C22" i="1"/>
  <c r="C21" i="1"/>
  <c r="C20" i="1"/>
  <c r="C18" i="1"/>
  <c r="C16" i="1"/>
  <c r="C14" i="1"/>
  <c r="C12" i="1"/>
  <c r="C11" i="1"/>
  <c r="C9" i="1"/>
  <c r="L3" i="2"/>
  <c r="L2" i="2"/>
  <c r="K2" i="2"/>
  <c r="H3" i="2"/>
  <c r="H2" i="2"/>
  <c r="G3" i="2"/>
  <c r="G2" i="2" l="1"/>
  <c r="D9" i="2"/>
  <c r="D7" i="2"/>
</calcChain>
</file>

<file path=xl/sharedStrings.xml><?xml version="1.0" encoding="utf-8"?>
<sst xmlns="http://schemas.openxmlformats.org/spreadsheetml/2006/main" count="44" uniqueCount="32">
  <si>
    <t>Girls</t>
  </si>
  <si>
    <t>Boys</t>
  </si>
  <si>
    <t>Mean</t>
  </si>
  <si>
    <t>Standard Deviation</t>
  </si>
  <si>
    <t>Size</t>
  </si>
  <si>
    <t>DF</t>
  </si>
  <si>
    <t>Diagnosed as Cancer</t>
  </si>
  <si>
    <t>Without Cancer</t>
  </si>
  <si>
    <t>Total</t>
  </si>
  <si>
    <t>Smokers</t>
  </si>
  <si>
    <t>Non-Smokers</t>
  </si>
  <si>
    <t>non -Smoker</t>
  </si>
  <si>
    <t>probability cancer smoker</t>
  </si>
  <si>
    <t>Cancer</t>
  </si>
  <si>
    <t>CHI-Square</t>
  </si>
  <si>
    <t>P value</t>
  </si>
  <si>
    <t>category</t>
  </si>
  <si>
    <t>P value is &lt; then Alpha 0.05 , reject all the null hypothesis</t>
  </si>
  <si>
    <t>Diff. in means</t>
  </si>
  <si>
    <t>var of girls</t>
  </si>
  <si>
    <t>var of boys</t>
  </si>
  <si>
    <t>combine var</t>
  </si>
  <si>
    <t>Standard Error</t>
  </si>
  <si>
    <t>T value</t>
  </si>
  <si>
    <t>Numerator</t>
  </si>
  <si>
    <t>Denominator</t>
  </si>
  <si>
    <t>for Girls</t>
  </si>
  <si>
    <t>For Boys</t>
  </si>
  <si>
    <t>Combine</t>
  </si>
  <si>
    <t>T test</t>
  </si>
  <si>
    <t xml:space="preserve">Based on the calculations, the null hypothesis is rejected because 7.02&gt;1.977.02 </t>
  </si>
  <si>
    <t>Column1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</si>
</sst>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248230</xdr:colOff>
      <xdr:row>0</xdr:row>
      <xdr:rowOff>2940</xdr:rowOff>
    </xdr:from>
    <xdr:ext cx="2456869" cy="45719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4D468A-D33D-E229-DD34-DCFCF64CAD2B}"/>
            </a:ext>
          </a:extLst>
        </xdr:cNvPr>
        <xdr:cNvSpPr txBox="1"/>
      </xdr:nvSpPr>
      <xdr:spPr>
        <a:xfrm flipH="1" flipV="1">
          <a:off x="4431610" y="2940"/>
          <a:ext cx="2456869" cy="4571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n-IN" sz="1100" kern="1200"/>
        </a:p>
      </xdr:txBody>
    </xdr:sp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3FAEA1-C7AA-40A7-B6E1-78C6E3252C17}" name="Table1" displayName="Table1" ref="A1:D3" totalsRowShown="0">
  <autoFilter ref="A1:D3" xr:uid="{583FAEA1-C7AA-40A7-B6E1-78C6E3252C17}"/>
  <tableColumns count="4">
    <tableColumn id="1" xr3:uid="{511485ED-6A68-450E-95BA-5A2BEDA96039}" name="Column1"/>
    <tableColumn id="2" xr3:uid="{D3282AB6-676E-47C1-9743-3E2478CB4EEB}" name="Mean"/>
    <tableColumn id="3" xr3:uid="{910AF8F5-8C77-4DCD-B69A-F9D3E9FDD5BF}" name="Standard Deviation"/>
    <tableColumn id="4" xr3:uid="{BEF5AA2F-ED92-4FFD-8144-A7C10B0985BA}" name="Siz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5B94943-8260-491C-A8D7-982119FDACF6}" name="Table2" displayName="Table2" ref="A1:D4" totalsRowShown="0" headerRowDxfId="4" dataDxfId="5">
  <autoFilter ref="A1:D4" xr:uid="{25B94943-8260-491C-A8D7-982119FDACF6}"/>
  <tableColumns count="4">
    <tableColumn id="1" xr3:uid="{FBA6F6DD-0A96-4461-8EB8-87EF9A8FBDCD}" name="category" dataDxfId="9"/>
    <tableColumn id="2" xr3:uid="{EB6CA4CD-8569-443C-8C38-E7419F5FF1C2}" name="Diagnosed as Cancer" dataDxfId="8"/>
    <tableColumn id="3" xr3:uid="{C7C7D3F7-069C-44ED-AA8C-5FB63DD683CF}" name="Without Cancer" dataDxfId="7"/>
    <tableColumn id="4" xr3:uid="{B04D8C88-7DA1-48B7-B446-F9C9B1FB30F8}" name="Total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83E84A4-EC76-4CE6-82E7-471260A98F9E}" name="Table3" displayName="Table3" ref="F1:H3" totalsRowShown="0" headerRowDxfId="2">
  <autoFilter ref="F1:H3" xr:uid="{083E84A4-EC76-4CE6-82E7-471260A98F9E}"/>
  <tableColumns count="3">
    <tableColumn id="1" xr3:uid="{EE056431-02F6-4233-92EC-877AC5BFF571}" name="category" dataDxfId="3"/>
    <tableColumn id="2" xr3:uid="{D0121DFC-C46B-46D2-AE79-CBA1F2C4C923}" name="Diagnosed as Cancer">
      <calculatedColumnFormula>D2*B3/D3</calculatedColumnFormula>
    </tableColumn>
    <tableColumn id="3" xr3:uid="{B0EF9B29-38E2-414A-A0AD-E023F20E848A}" name="Without Cancer">
      <calculatedColumnFormula>D2*C3/D3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0F42584-CA34-45EE-853A-71DB7D0CFD05}" name="Table4" displayName="Table4" ref="J1:L3" totalsRowShown="0" headerRowDxfId="0">
  <autoFilter ref="J1:L3" xr:uid="{D0F42584-CA34-45EE-853A-71DB7D0CFD05}"/>
  <tableColumns count="3">
    <tableColumn id="1" xr3:uid="{D4D0B6CC-F361-4D8D-A2A4-42CD5B0DA781}" name="category" dataDxfId="1"/>
    <tableColumn id="2" xr3:uid="{B9C6EAC6-BEF8-4583-90CB-3E9245CE19A5}" name="Diagnosed as Cancer">
      <calculatedColumnFormula>(B2-G2)^2/G2</calculatedColumnFormula>
    </tableColumn>
    <tableColumn id="3" xr3:uid="{6EEE9EF4-53E5-4DC6-A5B2-48E8E99DC80E}" name="Without Cancer">
      <calculatedColumnFormula>(C2-H2)^2/H2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D0087B-EDC5-4B7F-AFD6-4661257B7975}">
  <dimension ref="A1:D28"/>
  <sheetViews>
    <sheetView tabSelected="1" zoomScaleNormal="140" workbookViewId="0">
      <selection activeCell="J10" sqref="J10"/>
    </sheetView>
  </sheetViews>
  <sheetFormatPr defaultRowHeight="14.4" x14ac:dyDescent="0.3"/>
  <cols>
    <col min="1" max="1" width="10.44140625" customWidth="1"/>
    <col min="3" max="3" width="19" customWidth="1"/>
  </cols>
  <sheetData>
    <row r="1" spans="1:4" x14ac:dyDescent="0.3">
      <c r="A1" t="s">
        <v>31</v>
      </c>
      <c r="B1" t="s">
        <v>2</v>
      </c>
      <c r="C1" t="s">
        <v>3</v>
      </c>
      <c r="D1" t="s">
        <v>4</v>
      </c>
    </row>
    <row r="2" spans="1:4" x14ac:dyDescent="0.3">
      <c r="A2" t="s">
        <v>0</v>
      </c>
      <c r="B2">
        <v>89</v>
      </c>
      <c r="C2">
        <v>4</v>
      </c>
      <c r="D2">
        <v>50</v>
      </c>
    </row>
    <row r="3" spans="1:4" x14ac:dyDescent="0.3">
      <c r="A3" t="s">
        <v>1</v>
      </c>
      <c r="B3">
        <v>82</v>
      </c>
      <c r="C3">
        <v>9</v>
      </c>
      <c r="D3">
        <v>120</v>
      </c>
    </row>
    <row r="9" spans="1:4" x14ac:dyDescent="0.3">
      <c r="B9" t="s">
        <v>18</v>
      </c>
      <c r="C9">
        <f>B2-B3</f>
        <v>7</v>
      </c>
    </row>
    <row r="11" spans="1:4" x14ac:dyDescent="0.3">
      <c r="B11" t="s">
        <v>19</v>
      </c>
      <c r="C11">
        <f>(C2^2)/D2</f>
        <v>0.32</v>
      </c>
    </row>
    <row r="12" spans="1:4" x14ac:dyDescent="0.3">
      <c r="B12" t="s">
        <v>20</v>
      </c>
      <c r="C12">
        <f>(C3^2)/D3</f>
        <v>0.67500000000000004</v>
      </c>
    </row>
    <row r="14" spans="1:4" x14ac:dyDescent="0.3">
      <c r="B14" t="s">
        <v>21</v>
      </c>
      <c r="C14">
        <f>C11+C12</f>
        <v>0.99500000000000011</v>
      </c>
    </row>
    <row r="16" spans="1:4" x14ac:dyDescent="0.3">
      <c r="B16" t="s">
        <v>22</v>
      </c>
      <c r="C16">
        <f>SQRT(C14)</f>
        <v>0.99749686716300023</v>
      </c>
    </row>
    <row r="18" spans="1:4" x14ac:dyDescent="0.3">
      <c r="B18" t="s">
        <v>29</v>
      </c>
      <c r="C18">
        <f>C9/C16</f>
        <v>7.0175658996391963</v>
      </c>
    </row>
    <row r="20" spans="1:4" x14ac:dyDescent="0.3">
      <c r="B20" t="s">
        <v>24</v>
      </c>
      <c r="C20">
        <f>C14^2</f>
        <v>0.99002500000000027</v>
      </c>
    </row>
    <row r="21" spans="1:4" x14ac:dyDescent="0.3">
      <c r="B21" t="s">
        <v>25</v>
      </c>
      <c r="C21">
        <f>(C11^2)/(D2-1)</f>
        <v>2.0897959183673472E-3</v>
      </c>
      <c r="D21" t="s">
        <v>26</v>
      </c>
    </row>
    <row r="22" spans="1:4" x14ac:dyDescent="0.3">
      <c r="C22">
        <f>(C12^2)/(D3-1)</f>
        <v>3.8287815126050425E-3</v>
      </c>
      <c r="D22" t="s">
        <v>27</v>
      </c>
    </row>
    <row r="23" spans="1:4" x14ac:dyDescent="0.3">
      <c r="C23">
        <f>C21+C22</f>
        <v>5.9185774309723892E-3</v>
      </c>
      <c r="D23" t="s">
        <v>28</v>
      </c>
    </row>
    <row r="24" spans="1:4" x14ac:dyDescent="0.3">
      <c r="B24" t="s">
        <v>5</v>
      </c>
      <c r="C24">
        <f>C20/C23</f>
        <v>167.27414848357313</v>
      </c>
    </row>
    <row r="26" spans="1:4" x14ac:dyDescent="0.3">
      <c r="B26" t="s">
        <v>23</v>
      </c>
      <c r="C26">
        <f>_xlfn.T.INV.2T(0.05,C24)</f>
        <v>1.9742709570280526</v>
      </c>
    </row>
    <row r="28" spans="1:4" x14ac:dyDescent="0.3">
      <c r="A28" t="s">
        <v>30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E5AD63-3273-4773-A9EC-73F134FFDEAE}">
  <dimension ref="A1:L13"/>
  <sheetViews>
    <sheetView zoomScale="104" zoomScaleNormal="130" workbookViewId="0">
      <selection activeCell="K4" sqref="K4"/>
    </sheetView>
  </sheetViews>
  <sheetFormatPr defaultRowHeight="14.4" x14ac:dyDescent="0.3"/>
  <cols>
    <col min="1" max="1" width="10.109375" customWidth="1"/>
    <col min="2" max="2" width="20.109375" customWidth="1"/>
    <col min="3" max="3" width="16" customWidth="1"/>
    <col min="4" max="4" width="12.109375" bestFit="1" customWidth="1"/>
    <col min="6" max="6" width="9.33203125" customWidth="1"/>
    <col min="7" max="7" width="18.21875" customWidth="1"/>
    <col min="8" max="8" width="14.5546875" customWidth="1"/>
    <col min="9" max="9" width="14.6640625" customWidth="1"/>
    <col min="10" max="10" width="9.33203125" customWidth="1"/>
    <col min="11" max="11" width="18.21875" customWidth="1"/>
    <col min="12" max="12" width="14.5546875" customWidth="1"/>
    <col min="13" max="13" width="12.109375" bestFit="1" customWidth="1"/>
  </cols>
  <sheetData>
    <row r="1" spans="1:12" ht="22.8" customHeight="1" x14ac:dyDescent="0.3">
      <c r="A1" s="1" t="s">
        <v>16</v>
      </c>
      <c r="B1" s="1" t="s">
        <v>6</v>
      </c>
      <c r="C1" s="1" t="s">
        <v>7</v>
      </c>
      <c r="D1" s="1" t="s">
        <v>8</v>
      </c>
      <c r="F1" s="4" t="s">
        <v>16</v>
      </c>
      <c r="G1" s="4" t="s">
        <v>6</v>
      </c>
      <c r="H1" s="4" t="s">
        <v>7</v>
      </c>
      <c r="J1" s="4" t="s">
        <v>16</v>
      </c>
      <c r="K1" s="4" t="s">
        <v>6</v>
      </c>
      <c r="L1" s="4" t="s">
        <v>7</v>
      </c>
    </row>
    <row r="2" spans="1:12" x14ac:dyDescent="0.3">
      <c r="A2" s="2" t="s">
        <v>9</v>
      </c>
      <c r="B2" s="2">
        <v>220</v>
      </c>
      <c r="C2" s="2">
        <v>230</v>
      </c>
      <c r="D2" s="2">
        <v>550</v>
      </c>
      <c r="F2" s="2" t="s">
        <v>9</v>
      </c>
      <c r="G2">
        <f>D2*B4/D4</f>
        <v>235.22012578616352</v>
      </c>
      <c r="H2">
        <f>D2*C4/D4</f>
        <v>314.77987421383648</v>
      </c>
      <c r="J2" s="2" t="s">
        <v>9</v>
      </c>
      <c r="K2">
        <f>(B2-G2)^2/G2</f>
        <v>0.98483166851646309</v>
      </c>
      <c r="L2">
        <f>(C2-H2)^2/H2</f>
        <v>22.833820267782531</v>
      </c>
    </row>
    <row r="3" spans="1:12" ht="28.8" x14ac:dyDescent="0.3">
      <c r="A3" s="2" t="s">
        <v>10</v>
      </c>
      <c r="B3" s="2">
        <v>350</v>
      </c>
      <c r="C3" s="2">
        <v>640</v>
      </c>
      <c r="D3" s="2">
        <v>990</v>
      </c>
      <c r="F3" s="2" t="s">
        <v>10</v>
      </c>
      <c r="G3">
        <f>D3*B4/D4</f>
        <v>423.39622641509436</v>
      </c>
      <c r="H3">
        <f>D3*C4/D4</f>
        <v>566.60377358490564</v>
      </c>
      <c r="J3" s="2" t="s">
        <v>10</v>
      </c>
      <c r="K3">
        <f>(B3-G3)^2/G3</f>
        <v>12.723320889247644</v>
      </c>
      <c r="L3">
        <f>(C3-H3)^2/H3</f>
        <v>9.5075364886685705</v>
      </c>
    </row>
    <row r="4" spans="1:12" x14ac:dyDescent="0.3">
      <c r="A4" s="2" t="s">
        <v>8</v>
      </c>
      <c r="B4" s="2">
        <v>680</v>
      </c>
      <c r="C4" s="2">
        <v>910</v>
      </c>
      <c r="D4" s="2">
        <v>1590</v>
      </c>
    </row>
    <row r="6" spans="1:12" ht="15.6" x14ac:dyDescent="0.3">
      <c r="A6" s="3"/>
      <c r="G6" s="2"/>
    </row>
    <row r="7" spans="1:12" x14ac:dyDescent="0.3">
      <c r="A7" t="s">
        <v>12</v>
      </c>
      <c r="D7">
        <f>B2/D2</f>
        <v>0.4</v>
      </c>
    </row>
    <row r="8" spans="1:12" x14ac:dyDescent="0.3">
      <c r="B8" t="s">
        <v>11</v>
      </c>
      <c r="D8">
        <f>B3/D3</f>
        <v>0.35353535353535354</v>
      </c>
      <c r="H8" t="s">
        <v>14</v>
      </c>
      <c r="I8">
        <f>SUM(K2:K3)+SUM(L2:L3)</f>
        <v>46.049509314215214</v>
      </c>
    </row>
    <row r="9" spans="1:12" x14ac:dyDescent="0.3">
      <c r="B9" t="s">
        <v>13</v>
      </c>
      <c r="D9">
        <f>B4/D4</f>
        <v>0.42767295597484278</v>
      </c>
      <c r="H9" t="s">
        <v>5</v>
      </c>
      <c r="I9">
        <f>(2-1)*(2-1)</f>
        <v>1</v>
      </c>
    </row>
    <row r="10" spans="1:12" x14ac:dyDescent="0.3">
      <c r="H10" t="s">
        <v>15</v>
      </c>
      <c r="I10">
        <f>_xlfn.CHISQ.DIST.RT(I8,I9)</f>
        <v>1.1530202159547562E-11</v>
      </c>
    </row>
    <row r="13" spans="1:12" x14ac:dyDescent="0.3">
      <c r="F13" t="s">
        <v>17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Q_1</vt:lpstr>
      <vt:lpstr>Q_2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Dipak</dc:creator>
  <cp:lastModifiedBy>Dipak Desai</cp:lastModifiedBy>
  <dcterms:created xsi:type="dcterms:W3CDTF">2025-01-03T07:52:04Z</dcterms:created>
  <dcterms:modified xsi:type="dcterms:W3CDTF">2025-01-08T07:14:02Z</dcterms:modified>
</cp:coreProperties>
</file>