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dvance Excel\"/>
    </mc:Choice>
  </mc:AlternateContent>
  <xr:revisionPtr revIDLastSave="0" documentId="13_ncr:1_{558ABC5E-D9AF-41B2-AB9A-00309B5A285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AshishMarks">Sheet2!$C$5:$E$5</definedName>
    <definedName name="DhirajMarks">Sheet2!$C$6:$E$6</definedName>
    <definedName name="emarks">Table3[EnglishMarks]</definedName>
    <definedName name="EnglishMarks">Sheet2!$E$3:$E$8</definedName>
    <definedName name="mathMarks">Sheet2!$C$3:$C$8</definedName>
    <definedName name="mmarks">Table3[MathMarks]</definedName>
    <definedName name="netrevenue">Table2[net_revenue]</definedName>
    <definedName name="SanketMarks">Sheet2!$C$8:$E$8</definedName>
    <definedName name="ScienceMarks">Sheet2!$D$3:$D$8</definedName>
    <definedName name="smarks">Table3[ScienceMarks]</definedName>
    <definedName name="sohammarks">Sheet3!$C$4:$E$4</definedName>
    <definedName name="sportsgrace">Sheet3!$J$4</definedName>
    <definedName name="SunilMarks">Sheet2!$C$7:$E$7</definedName>
    <definedName name="SurajTotal">Sheet2!$C$3:$E$3</definedName>
    <definedName name="Tina">Sheet3!$B$3</definedName>
    <definedName name="totalsales">Table2[sales]</definedName>
    <definedName name="YogeshTotal">Sheet2!$C$4:$E$4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5" i="3" l="1"/>
  <c r="F4" i="3"/>
  <c r="F3" i="3"/>
  <c r="F6" i="3"/>
  <c r="Q8" i="1"/>
  <c r="G6" i="3"/>
  <c r="H6" i="3" s="1"/>
  <c r="G4" i="3"/>
  <c r="H4" i="3" s="1"/>
  <c r="G5" i="3"/>
  <c r="H5" i="3" s="1"/>
  <c r="G3" i="3"/>
  <c r="H3" i="3" s="1"/>
  <c r="E7" i="3"/>
  <c r="D7" i="3"/>
  <c r="C7" i="3"/>
  <c r="C10" i="2"/>
  <c r="F8" i="2"/>
  <c r="F7" i="2"/>
  <c r="F6" i="2"/>
  <c r="F5" i="2"/>
  <c r="F4" i="2"/>
  <c r="F3" i="2"/>
  <c r="E10" i="2"/>
  <c r="D10" i="2"/>
  <c r="Q4" i="1"/>
  <c r="D15347" i="1"/>
  <c r="Q15322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3" i="1"/>
  <c r="N509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N5092" i="1" s="1"/>
  <c r="F5093" i="1"/>
  <c r="F5094" i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l="1"/>
  <c r="Q6" i="1" l="1"/>
  <c r="Q9" i="1"/>
</calcChain>
</file>

<file path=xl/sharedStrings.xml><?xml version="1.0" encoding="utf-8"?>
<sst xmlns="http://schemas.openxmlformats.org/spreadsheetml/2006/main" count="92126" uniqueCount="15413">
  <si>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</si>
  <si>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</si>
  <si>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</si>
  <si>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</si>
  <si>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</si>
  <si>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</si>
  <si>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</si>
  <si>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</si>
  <si>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</si>
  <si>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</si>
  <si>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</si>
  <si>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</si>
  <si>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</si>
  <si>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</si>
  <si>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</si>
  <si>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</si>
  <si>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</si>
  <si>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</si>
  <si>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</si>
  <si>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</si>
  <si>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</si>
  <si>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</si>
  <si>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</si>
  <si>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</si>
  <si>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</si>
  <si>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</si>
  <si>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</si>
  <si>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</si>
  <si>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</si>
  <si>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</si>
  <si>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</si>
  <si>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</si>
  <si>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</si>
  <si>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</si>
  <si>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</si>
  <si>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</si>
  <si>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</si>
  <si>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</si>
  <si>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</si>
  <si>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</si>
  <si>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</si>
  <si>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</si>
  <si>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</si>
  <si>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</si>
  <si>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</si>
  <si>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</si>
  <si>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</si>
  <si>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</si>
  <si>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</si>
  <si>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</si>
  <si>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</si>
  <si>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</si>
  <si>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</si>
  <si>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</si>
  <si>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</si>
  <si>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</si>
  <si>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</si>
  <si>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</si>
  <si>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</si>
  <si>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</si>
  <si>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</si>
  <si>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</si>
  <si>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</si>
  <si>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</si>
  <si>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</si>
  <si>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</si>
  <si>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</si>
  <si>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</si>
  <si>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</si>
  <si>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</si>
  <si>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</si>
  <si>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</si>
  <si>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</si>
  <si>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</si>
  <si>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</si>
  <si>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</si>
  <si>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</si>
  <si>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</si>
  <si>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</si>
  <si>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</si>
  <si>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</si>
  <si>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</si>
  <si>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</si>
  <si>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</si>
  <si>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</si>
  <si>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</si>
  <si>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</si>
  <si>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</si>
  <si>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</si>
  <si>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</si>
  <si>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</si>
  <si>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</si>
  <si>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</si>
  <si>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</si>
  <si>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</si>
  <si>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</si>
  <si>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</si>
  <si>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</si>
  <si>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</si>
  <si>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</si>
  <si>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</si>
  <si>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</si>
  <si>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</si>
  <si>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</si>
  <si>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</si>
  <si>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</si>
  <si>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</si>
  <si>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</si>
  <si>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</si>
  <si>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</si>
  <si>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</si>
  <si>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</si>
  <si>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</si>
  <si>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</si>
  <si>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</si>
  <si>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</si>
  <si>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</si>
  <si>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</si>
  <si>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</si>
  <si>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</si>
  <si>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</si>
  <si>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</si>
  <si>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</si>
  <si>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</si>
  <si>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</si>
  <si>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</si>
  <si>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</si>
  <si>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</si>
  <si>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</si>
  <si>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</si>
  <si>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</si>
  <si>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</si>
  <si>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</si>
  <si>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</si>
  <si>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</si>
  <si>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</si>
  <si>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</si>
  <si>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</si>
  <si>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</si>
  <si>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</si>
  <si>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</si>
  <si>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</si>
  <si>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</si>
  <si>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</si>
  <si>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</si>
  <si>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</si>
  <si>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</si>
  <si>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</si>
  <si>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</si>
  <si>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</si>
  <si>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</si>
  <si>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</si>
  <si>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</si>
  <si>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</si>
  <si>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</si>
  <si>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</si>
  <si>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</si>
  <si>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</si>
  <si>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</si>
  <si>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</si>
  <si>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</si>
  <si>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</si>
  <si>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</si>
  <si>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</si>
  <si>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</si>
  <si>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</si>
  <si>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</si>
  <si>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</si>
  <si>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</si>
  <si>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</si>
  <si>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</si>
  <si>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</si>
  <si>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</si>
  <si>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</si>
  <si>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</si>
  <si>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</si>
  <si>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</si>
  <si>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</si>
  <si>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</si>
  <si>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</si>
  <si>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</si>
  <si>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</si>
  <si>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</si>
  <si>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</si>
  <si>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</si>
  <si>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</si>
  <si>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</si>
  <si>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</si>
  <si>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</si>
  <si>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</si>
  <si>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</si>
  <si>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</si>
  <si>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</si>
  <si>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</si>
  <si>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</si>
  <si>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</si>
  <si>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</si>
  <si>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</si>
  <si>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</si>
  <si>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</si>
  <si>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</si>
  <si>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</si>
  <si>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</si>
  <si>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</si>
  <si>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</si>
  <si>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</si>
  <si>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</si>
  <si>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</si>
  <si>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</si>
  <si>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</si>
  <si>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</si>
  <si>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</si>
  <si>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</si>
  <si>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</si>
  <si>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</si>
  <si>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</si>
  <si>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</si>
  <si>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</si>
  <si>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</si>
  <si>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</si>
  <si>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</si>
  <si>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</si>
  <si>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</si>
  <si>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</si>
  <si>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</si>
  <si>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</si>
  <si>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</si>
  <si>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</si>
  <si>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</si>
  <si>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</si>
  <si>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</si>
  <si>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</si>
  <si>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</si>
  <si>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</si>
  <si>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</si>
  <si>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</si>
  <si>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</si>
  <si>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</si>
  <si>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</si>
  <si>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</si>
  <si>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</si>
  <si>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</si>
  <si>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</si>
  <si>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</si>
  <si>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</si>
  <si>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</si>
  <si>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</si>
  <si>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</si>
  <si>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</si>
  <si>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</si>
  <si>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</si>
  <si>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</si>
  <si>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</si>
  <si>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</si>
  <si>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</si>
  <si>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</si>
  <si>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</si>
  <si>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</si>
  <si>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</si>
  <si>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</si>
  <si>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</si>
  <si>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</si>
  <si>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</si>
  <si>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</si>
  <si>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</si>
  <si>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</si>
  <si>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</si>
  <si>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</si>
  <si>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</si>
  <si>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</si>
  <si>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</si>
  <si>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</si>
  <si>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</si>
  <si>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</si>
  <si>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</si>
  <si>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</si>
  <si>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</si>
  <si>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</si>
  <si>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</si>
  <si>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</si>
  <si>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</si>
  <si>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</si>
  <si>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</si>
  <si>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</si>
  <si>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</si>
  <si>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</si>
  <si>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</si>
  <si>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</si>
  <si>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</si>
  <si>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</si>
  <si>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</si>
  <si>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</si>
  <si>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</si>
  <si>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</si>
  <si>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</si>
  <si>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</si>
  <si>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</si>
  <si>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</si>
  <si>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</si>
  <si>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</si>
  <si>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</si>
  <si>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</si>
  <si>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</si>
  <si>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</si>
  <si>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</si>
  <si>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</si>
  <si>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</si>
  <si>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</si>
  <si>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</si>
  <si>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</si>
  <si>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</si>
  <si>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</si>
  <si>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</si>
  <si>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</si>
  <si>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</si>
  <si>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</si>
  <si>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</si>
  <si>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</si>
  <si>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</si>
  <si>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</si>
  <si>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</si>
  <si>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</si>
  <si>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</si>
  <si>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</si>
  <si>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</si>
  <si>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</si>
  <si>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</si>
  <si>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</si>
  <si>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</si>
  <si>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</si>
  <si>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</si>
  <si>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</si>
  <si>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</si>
  <si>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</si>
  <si>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</si>
  <si>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</si>
  <si>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</si>
  <si>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</si>
  <si>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</si>
  <si>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</si>
  <si>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</si>
  <si>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</si>
  <si>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</si>
  <si>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</si>
  <si>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</si>
  <si>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</si>
  <si>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</si>
  <si>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</si>
  <si>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</si>
  <si>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</si>
  <si>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</si>
  <si>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</si>
  <si>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</si>
  <si>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</si>
  <si>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</si>
  <si>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</si>
  <si>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</si>
  <si>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</si>
  <si>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</si>
  <si>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</si>
  <si>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</si>
  <si>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</si>
  <si>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</si>
  <si>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</si>
  <si>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</si>
  <si>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</si>
  <si>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</si>
  <si>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</si>
  <si>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</si>
  <si>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</si>
  <si>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</si>
  <si>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</si>
  <si>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</si>
  <si>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</si>
  <si>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</si>
  <si>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</si>
  <si>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</si>
  <si>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</si>
  <si>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</si>
  <si>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</si>
  <si>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</si>
  <si>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</si>
  <si>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</si>
  <si>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</si>
  <si>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</si>
  <si>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</si>
  <si>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</si>
  <si>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</si>
  <si>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</si>
  <si>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</si>
  <si>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</si>
  <si>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</si>
  <si>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</si>
  <si>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</si>
  <si>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</si>
  <si>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</si>
  <si>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</si>
  <si>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</si>
  <si>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</si>
  <si>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</si>
  <si>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</si>
  <si>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</si>
  <si>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</si>
  <si>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</si>
  <si>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</si>
  <si>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</si>
  <si>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</si>
  <si>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</si>
  <si>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</si>
  <si>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</si>
  <si>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</si>
  <si>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</si>
  <si>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</si>
  <si>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</si>
  <si>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</si>
  <si>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</si>
  <si>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</si>
  <si>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</si>
  <si>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</si>
  <si>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</si>
  <si>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</si>
  <si>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</si>
  <si>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</si>
  <si>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</si>
  <si>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</si>
  <si>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</si>
  <si>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</si>
  <si>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</si>
  <si>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</si>
  <si>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</si>
  <si>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</si>
  <si>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</si>
  <si>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</si>
  <si>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</si>
  <si>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</si>
  <si>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</si>
  <si>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</si>
  <si>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</si>
  <si>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</si>
  <si>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</si>
  <si>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</si>
  <si>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</si>
  <si>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</si>
  <si>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</si>
  <si>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</si>
  <si>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</si>
  <si>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</si>
  <si>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</si>
  <si>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</si>
  <si>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</si>
  <si>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</si>
  <si>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</si>
  <si>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</si>
  <si>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</si>
  <si>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</si>
  <si>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</si>
  <si>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</si>
  <si>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</si>
  <si>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</si>
  <si>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</si>
  <si>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</si>
  <si>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</si>
  <si>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</si>
  <si>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</si>
  <si>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</si>
  <si>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</si>
  <si>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</si>
  <si>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</si>
  <si>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</si>
  <si>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</si>
  <si>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</si>
  <si>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</si>
  <si>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</si>
  <si>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</si>
  <si>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</si>
  <si>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</si>
  <si>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</si>
  <si>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</si>
  <si>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</si>
  <si>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</si>
  <si>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</si>
  <si>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</si>
  <si>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</si>
  <si>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</si>
  <si>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</si>
  <si>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</si>
  <si>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</si>
  <si>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</si>
  <si>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</si>
  <si>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</si>
  <si>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</si>
  <si>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</si>
  <si>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</si>
  <si>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</si>
  <si>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</si>
  <si>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</si>
  <si>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</si>
  <si>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</si>
  <si>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</si>
  <si>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</si>
  <si>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</si>
  <si>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</si>
  <si>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</si>
  <si>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</si>
  <si>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</si>
  <si>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</si>
  <si>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</si>
  <si>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</si>
  <si>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</si>
  <si>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</si>
  <si>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</si>
  <si>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</si>
  <si>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</si>
  <si>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</si>
  <si>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</si>
  <si>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</si>
  <si>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</si>
  <si>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</si>
  <si>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</si>
  <si>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</si>
  <si>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</si>
  <si>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</si>
  <si>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</si>
  <si>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</si>
  <si>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</si>
  <si>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</si>
  <si>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</si>
  <si>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</si>
  <si>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</si>
  <si>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</si>
  <si>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</si>
  <si>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</si>
  <si>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</si>
  <si>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</si>
  <si>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</si>
  <si>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</si>
  <si>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</si>
  <si>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</si>
  <si>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</si>
  <si>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</si>
  <si>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</si>
  <si>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</si>
  <si>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</si>
  <si>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</si>
  <si>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</si>
  <si>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</si>
  <si>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</si>
  <si>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</si>
  <si>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</si>
  <si>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</si>
  <si>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</si>
  <si>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</si>
  <si>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</si>
  <si>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</si>
  <si>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</si>
  <si>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</si>
  <si>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</si>
  <si>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</si>
  <si>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</si>
  <si>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</si>
  <si>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</si>
  <si>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</si>
  <si>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</si>
  <si>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</si>
  <si>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</si>
  <si>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</si>
  <si>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</si>
  <si>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</si>
  <si>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</si>
  <si>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</si>
  <si>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</si>
  <si>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</si>
  <si>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</si>
  <si>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</si>
  <si>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</si>
  <si>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</si>
  <si>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</si>
  <si>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</si>
  <si>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</si>
  <si>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</si>
  <si>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</si>
  <si>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</si>
  <si>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</si>
  <si>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</si>
  <si>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</si>
  <si>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</si>
  <si>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</si>
  <si>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</si>
  <si>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</si>
  <si>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</si>
  <si>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</si>
  <si>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</si>
  <si>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</si>
  <si>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</si>
  <si>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</si>
  <si>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</si>
  <si>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</si>
  <si>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</si>
  <si>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</si>
  <si>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</si>
  <si>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</si>
  <si>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</si>
  <si>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</si>
  <si>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</si>
  <si>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</si>
  <si>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</si>
  <si>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</si>
  <si>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</si>
  <si>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</si>
  <si>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</si>
  <si>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</si>
  <si>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</si>
  <si>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</si>
  <si>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</si>
  <si>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</si>
  <si>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</si>
  <si>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</si>
  <si>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</si>
  <si>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</si>
  <si>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</si>
  <si>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</si>
  <si>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</si>
  <si>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</si>
  <si>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</si>
  <si>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</si>
  <si>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</si>
  <si>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</si>
  <si>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</si>
  <si>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</si>
  <si>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</si>
  <si>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</si>
  <si>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</si>
  <si>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</si>
  <si>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</si>
  <si>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</si>
  <si>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</si>
  <si>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</si>
  <si>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</si>
  <si>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</si>
  <si>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</si>
  <si>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</si>
  <si>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</si>
  <si>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</si>
  <si>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</si>
  <si>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</si>
  <si>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</si>
  <si>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</si>
  <si>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</si>
  <si>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</si>
  <si>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</si>
  <si>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</si>
  <si>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</si>
  <si>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</si>
  <si>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</si>
  <si>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</si>
  <si>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</si>
  <si>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</si>
  <si>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</si>
  <si>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</si>
  <si>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</si>
  <si>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</si>
  <si>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</si>
  <si>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</si>
  <si>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</si>
  <si>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</si>
  <si>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</si>
  <si>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</si>
  <si>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</si>
  <si>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</si>
  <si>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</si>
  <si>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</si>
  <si>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</si>
  <si>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</si>
  <si>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</si>
  <si>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</si>
  <si>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</si>
  <si>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</si>
  <si>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</si>
  <si>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</si>
  <si>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</si>
  <si>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</si>
  <si>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</si>
  <si>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</si>
  <si>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</si>
  <si>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</si>
  <si>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</si>
  <si>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</si>
  <si>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</si>
  <si>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</si>
  <si>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</si>
  <si>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</si>
  <si>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</si>
  <si>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</si>
  <si>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</si>
  <si>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</si>
  <si>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</si>
  <si>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</si>
  <si>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</si>
  <si>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</si>
  <si>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</si>
  <si>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</si>
  <si>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</si>
  <si>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</si>
  <si>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</si>
  <si>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</si>
  <si>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</si>
  <si>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</si>
  <si>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</si>
  <si>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</si>
  <si>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</si>
  <si>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</si>
  <si>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</si>
  <si>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</si>
  <si>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</si>
  <si>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</si>
  <si>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</si>
  <si>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</si>
  <si>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</si>
  <si>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</si>
  <si>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</si>
  <si>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</si>
  <si>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</si>
  <si>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</si>
  <si>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</si>
  <si>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</si>
  <si>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</si>
  <si>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</si>
  <si>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</si>
  <si>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</si>
  <si>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</si>
  <si>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</si>
  <si>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</si>
  <si>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</si>
  <si>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</si>
  <si>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</si>
  <si>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</si>
  <si>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</si>
  <si>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</si>
  <si>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</si>
  <si>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</si>
  <si>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</si>
  <si>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</si>
  <si>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</si>
  <si>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</si>
  <si>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</si>
  <si>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</si>
  <si>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</si>
  <si>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</si>
  <si>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</si>
  <si>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</si>
  <si>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</si>
  <si>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</si>
  <si>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</si>
  <si>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</si>
  <si>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</si>
  <si>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</si>
  <si>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</si>
  <si>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</si>
  <si>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</si>
  <si>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</si>
  <si>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</si>
  <si>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</si>
  <si>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</si>
  <si>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</si>
  <si>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</si>
  <si>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</si>
  <si>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</si>
  <si>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</si>
  <si>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</si>
  <si>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</si>
  <si>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</si>
  <si>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</si>
  <si>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</si>
  <si>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</si>
  <si>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</si>
  <si>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</si>
  <si>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</si>
  <si>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</si>
  <si>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</si>
  <si>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</si>
  <si>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</si>
  <si>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</si>
  <si>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</si>
  <si>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</si>
  <si>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</si>
  <si>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</si>
  <si>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</si>
  <si>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</si>
  <si>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</si>
  <si>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</si>
  <si>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</si>
  <si>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</si>
  <si>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</si>
  <si>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</si>
  <si>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</si>
  <si>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</si>
  <si>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</si>
  <si>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</si>
  <si>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</si>
  <si>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</si>
  <si>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</si>
  <si>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</si>
  <si>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</si>
  <si>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</si>
  <si>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</si>
  <si>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</si>
  <si>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</si>
  <si>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</si>
  <si>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</si>
  <si>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</si>
  <si>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</si>
  <si>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</si>
  <si>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</si>
  <si>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</si>
  <si>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</si>
  <si>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</si>
  <si>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</si>
  <si>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</si>
  <si>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</si>
  <si>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</si>
  <si>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</si>
  <si>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</si>
  <si>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</si>
  <si>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</si>
  <si>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</si>
  <si>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</si>
  <si>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</si>
  <si>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</si>
  <si>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</si>
  <si>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</si>
  <si>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</si>
  <si>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</si>
  <si>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</si>
  <si>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</si>
  <si>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</si>
  <si>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</si>
  <si>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</si>
  <si>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</si>
  <si>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</si>
  <si>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</si>
  <si>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</si>
  <si>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</si>
  <si>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</si>
  <si>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</si>
  <si>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</si>
  <si>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</si>
  <si>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</si>
  <si>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</si>
  <si>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</si>
  <si>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</si>
  <si>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</si>
  <si>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</si>
  <si>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</si>
  <si>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</si>
  <si>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</si>
  <si>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</si>
  <si>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</si>
  <si>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</si>
  <si>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</si>
  <si>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</si>
  <si>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</si>
  <si>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</si>
  <si>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</si>
  <si>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</si>
  <si>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</si>
  <si>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</si>
  <si>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</si>
  <si>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</si>
  <si>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</si>
  <si>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</si>
  <si>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</si>
  <si>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</si>
  <si>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</si>
  <si>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</si>
  <si>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</si>
  <si>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</si>
  <si>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</si>
  <si>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</si>
  <si>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</si>
  <si>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</si>
  <si>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</si>
  <si>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</si>
  <si>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</si>
  <si>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</si>
  <si>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</si>
  <si>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</si>
  <si>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</si>
  <si>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</si>
  <si>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</si>
  <si>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</si>
  <si>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</si>
  <si>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</si>
  <si>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</si>
  <si>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</si>
  <si>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</si>
  <si>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</si>
  <si>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</si>
  <si>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</si>
  <si>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</si>
  <si>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</si>
  <si>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</si>
  <si>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</si>
  <si>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</si>
  <si>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</si>
  <si>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</si>
  <si>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</si>
  <si>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</si>
  <si>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</si>
  <si>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</si>
  <si>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</si>
  <si>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</si>
  <si>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</si>
  <si>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</si>
  <si>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</si>
  <si>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</si>
  <si>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</si>
  <si>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</si>
  <si>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</si>
  <si>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</si>
  <si>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</si>
  <si>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</si>
  <si>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</si>
  <si>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</si>
  <si>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</si>
  <si>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</si>
  <si>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</si>
  <si>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</si>
  <si>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</si>
  <si>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</si>
  <si>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</si>
  <si>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</si>
  <si>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</si>
  <si>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</si>
  <si>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</si>
  <si>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</si>
  <si>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</si>
  <si>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</si>
  <si>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</si>
  <si>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</si>
  <si>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</si>
  <si>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</si>
  <si>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</si>
  <si>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</si>
  <si>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</si>
  <si>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</si>
  <si>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</si>
  <si>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</si>
  <si>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</si>
  <si>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</si>
  <si>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</si>
  <si>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</si>
  <si>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</si>
  <si>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</si>
  <si>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</si>
  <si>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</si>
  <si>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</si>
  <si>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</si>
  <si>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</si>
  <si>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</si>
  <si>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</si>
  <si>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</si>
  <si>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</si>
  <si>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</si>
  <si>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</si>
  <si>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</si>
  <si>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</si>
  <si>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</si>
  <si>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</si>
  <si>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</si>
  <si>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</si>
  <si>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</si>
  <si>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</si>
  <si>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</si>
  <si>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</si>
  <si>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</si>
  <si>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</si>
  <si>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</si>
  <si>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</si>
  <si>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</si>
  <si>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</si>
  <si>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</si>
  <si>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</si>
  <si>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</si>
  <si>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</si>
  <si>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</si>
  <si>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</si>
  <si>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</si>
  <si>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</si>
  <si>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</si>
  <si>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</si>
  <si>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</si>
  <si>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</si>
  <si>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</si>
  <si>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</si>
  <si>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</si>
  <si>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</si>
  <si>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</si>
  <si>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</si>
  <si>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</si>
  <si>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</si>
  <si>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</si>
  <si>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</si>
  <si>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</si>
  <si>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</si>
  <si>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</si>
  <si>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</si>
  <si>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</si>
  <si>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</si>
  <si>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</si>
  <si>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</si>
  <si>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</si>
  <si>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</si>
  <si>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</si>
  <si>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</si>
  <si>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</si>
  <si>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</si>
  <si>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</si>
  <si>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</si>
  <si>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</si>
  <si>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</si>
  <si>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</si>
  <si>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</si>
  <si>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</si>
  <si>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</si>
  <si>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</si>
  <si>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</si>
  <si>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</si>
  <si>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</si>
  <si>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</si>
  <si>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</si>
  <si>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</si>
  <si>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</si>
  <si>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</si>
  <si>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</si>
  <si>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</si>
  <si>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</si>
  <si>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</si>
  <si>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</si>
  <si>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</si>
  <si>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</si>
  <si>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</si>
  <si>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</si>
  <si>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</si>
  <si>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</si>
  <si>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</si>
  <si>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</si>
  <si>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</si>
  <si>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</si>
  <si>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</si>
  <si>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</si>
  <si>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</si>
  <si>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</si>
  <si>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</si>
  <si>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</si>
  <si>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</si>
  <si>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</si>
  <si>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</si>
  <si>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</si>
  <si>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</si>
  <si>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</si>
  <si>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</si>
  <si>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</si>
  <si>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</si>
  <si>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</si>
  <si>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</si>
  <si>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</si>
  <si>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</si>
  <si>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</si>
  <si>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</si>
  <si>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</si>
  <si>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</si>
  <si>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</si>
  <si>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</si>
  <si>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</si>
  <si>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</si>
  <si>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</si>
  <si>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</si>
  <si>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</si>
  <si>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</si>
  <si>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</si>
  <si>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</si>
  <si>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</si>
  <si>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</si>
  <si>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</si>
  <si>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</si>
  <si>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</si>
  <si>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</si>
  <si>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</si>
  <si>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</si>
  <si>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</si>
  <si>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</si>
  <si>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</si>
  <si>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</si>
  <si>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</si>
  <si>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</si>
  <si>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</si>
  <si>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</si>
  <si>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</si>
  <si>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</si>
  <si>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</si>
  <si>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</si>
  <si>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</si>
  <si>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</si>
  <si>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</si>
  <si>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</si>
  <si>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</si>
  <si>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</si>
  <si>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</si>
  <si>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</si>
  <si>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</si>
  <si>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</si>
  <si>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</si>
  <si>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</si>
  <si>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</si>
  <si>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</si>
  <si>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</si>
  <si>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</si>
  <si>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</si>
  <si>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</si>
  <si>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</si>
  <si>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</si>
  <si>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</si>
  <si>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</si>
  <si>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</si>
  <si>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</si>
  <si>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</si>
  <si>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</si>
  <si>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</si>
  <si>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</si>
  <si>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</si>
  <si>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</si>
  <si>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</si>
  <si>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</si>
  <si>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</si>
  <si>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</si>
  <si>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</si>
  <si>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</si>
  <si>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</si>
  <si>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</si>
  <si>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</si>
  <si>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</si>
  <si>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</si>
  <si>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</si>
  <si>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</si>
  <si>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</si>
  <si>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</si>
  <si>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</si>
  <si>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</si>
  <si>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</si>
  <si>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</si>
  <si>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</si>
  <si>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</si>
  <si>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</si>
  <si>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</si>
  <si>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</si>
  <si>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</si>
  <si>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</si>
  <si>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</si>
  <si>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</si>
  <si>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</si>
  <si>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</si>
  <si>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</si>
  <si>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</si>
  <si>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</si>
  <si>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</si>
  <si>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</si>
  <si>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</si>
  <si>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</si>
  <si>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</si>
  <si>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</si>
  <si>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</si>
  <si>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</si>
  <si>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</si>
  <si>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</si>
  <si>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</si>
  <si>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</si>
  <si>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</si>
  <si>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</si>
  <si>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</si>
  <si>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</si>
  <si>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</si>
  <si>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</si>
  <si>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</si>
  <si>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</si>
  <si>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</si>
  <si>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</si>
  <si>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</si>
  <si>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</si>
  <si>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</si>
  <si>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</si>
  <si>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</si>
  <si>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</si>
  <si>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</si>
  <si>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</si>
  <si>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</si>
  <si>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</si>
  <si>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</si>
  <si>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</si>
  <si>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</si>
  <si>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</si>
  <si>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</si>
  <si>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</si>
  <si>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</si>
  <si>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</si>
  <si>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</si>
  <si>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</si>
  <si>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</si>
  <si>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</si>
  <si>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</si>
  <si>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</si>
  <si>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</si>
  <si>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</si>
  <si>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</si>
  <si>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</si>
  <si>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</si>
  <si>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</si>
  <si>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</si>
  <si>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</si>
  <si>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</si>
  <si>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</si>
  <si>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</si>
  <si>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</si>
  <si>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</si>
  <si>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</si>
  <si>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</si>
  <si>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</si>
  <si>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</si>
  <si>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</si>
  <si>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</si>
  <si>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</si>
  <si>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</si>
  <si>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</si>
  <si>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</si>
  <si>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</si>
  <si>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</si>
  <si>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</si>
  <si>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</si>
  <si>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</si>
  <si>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</si>
  <si>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</si>
  <si>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</si>
  <si>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</si>
  <si>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</si>
  <si>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</si>
  <si>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</si>
  <si>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</si>
  <si>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</si>
  <si>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</si>
  <si>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</si>
  <si>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</si>
  <si>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</si>
  <si>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</si>
  <si>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</si>
  <si>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</si>
  <si>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</si>
  <si>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</si>
  <si>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</si>
  <si>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</si>
  <si>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</si>
  <si>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</si>
  <si>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</si>
  <si>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</si>
  <si>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</si>
  <si>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</si>
  <si>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</si>
  <si>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</si>
  <si>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</si>
  <si>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</si>
  <si>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</si>
  <si>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</si>
  <si>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</si>
  <si>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</si>
  <si>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</si>
  <si>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</si>
  <si>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</si>
  <si>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</si>
  <si>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</si>
  <si>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</si>
  <si>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</si>
  <si>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</si>
  <si>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</si>
  <si>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</si>
  <si>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</si>
  <si>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</si>
  <si>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</si>
  <si>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</si>
  <si>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</si>
  <si>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</si>
  <si>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</si>
  <si>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</si>
  <si>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</si>
  <si>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</si>
  <si>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</si>
  <si>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</si>
  <si>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</si>
  <si>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</si>
  <si>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</si>
  <si>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</si>
  <si>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</si>
  <si>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</si>
  <si>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</si>
  <si>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</si>
  <si>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</si>
  <si>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</si>
  <si>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</si>
  <si>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</si>
  <si>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</si>
  <si>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</si>
  <si>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</si>
  <si>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</si>
  <si>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</si>
  <si>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</si>
  <si>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</si>
  <si>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</si>
  <si>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</si>
  <si>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</si>
  <si>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</si>
  <si>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</si>
  <si>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</si>
  <si>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</si>
  <si>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</si>
  <si>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</si>
  <si>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</si>
  <si>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</si>
  <si>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</si>
  <si>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</si>
  <si>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</si>
  <si>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</si>
  <si>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</si>
  <si>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</si>
  <si>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</si>
  <si>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</si>
  <si>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</si>
  <si>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</si>
  <si>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</si>
  <si>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</si>
  <si>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</si>
  <si>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</si>
  <si>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</si>
  <si>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</si>
  <si>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</si>
  <si>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</si>
  <si>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</si>
  <si>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</si>
  <si>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</si>
  <si>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</si>
  <si>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</si>
  <si>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</si>
  <si>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</si>
  <si>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</si>
  <si>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</si>
  <si>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</si>
  <si>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</si>
  <si>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</si>
  <si>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</si>
  <si>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</si>
  <si>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</si>
  <si>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</si>
  <si>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</si>
  <si>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</si>
  <si>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</si>
  <si>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</si>
  <si>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</si>
  <si>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</si>
  <si>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</si>
  <si>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</si>
  <si>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</si>
  <si>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</si>
  <si>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</si>
  <si>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</si>
  <si>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</si>
  <si>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</si>
  <si>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</si>
  <si>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</si>
  <si>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</si>
  <si>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</si>
  <si>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</si>
  <si>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</si>
  <si>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</si>
  <si>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</si>
  <si>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</si>
  <si>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</si>
  <si>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</si>
  <si>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</si>
  <si>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</si>
  <si>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</si>
  <si>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</si>
  <si>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</si>
  <si>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</si>
  <si>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</si>
  <si>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</si>
  <si>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</si>
  <si>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</si>
  <si>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</si>
  <si>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</si>
  <si>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</si>
  <si>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</si>
  <si>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</si>
  <si>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</si>
  <si>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</si>
  <si>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</si>
  <si>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</si>
  <si>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</si>
  <si>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</si>
  <si>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</si>
  <si>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</si>
  <si>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</si>
  <si>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</si>
  <si>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</si>
  <si>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</si>
  <si>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</si>
  <si>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</si>
  <si>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</si>
  <si>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</si>
  <si>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</si>
  <si>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</si>
  <si>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</si>
  <si>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</si>
  <si>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</si>
  <si>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</si>
  <si>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</si>
  <si>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</si>
  <si>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</si>
  <si>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</si>
  <si>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</si>
  <si>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</si>
  <si>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</si>
  <si>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</si>
  <si>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</si>
  <si>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</si>
  <si>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</si>
  <si>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</si>
  <si>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</si>
  <si>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</si>
  <si>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</si>
  <si>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</si>
  <si>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</si>
  <si>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</si>
  <si>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</si>
  <si>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</si>
  <si>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</si>
  <si>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</si>
  <si>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</si>
  <si>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</si>
  <si>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</si>
  <si>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</si>
  <si>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</si>
  <si>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</si>
  <si>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</si>
  <si>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</si>
  <si>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</si>
  <si>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</si>
  <si>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</si>
  <si>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</si>
  <si>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</si>
  <si>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</si>
  <si>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</si>
  <si>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</si>
  <si>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</si>
  <si>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</si>
  <si>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</si>
  <si>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</si>
  <si>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</si>
  <si>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</si>
  <si>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</si>
  <si>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</si>
  <si>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</si>
  <si>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</si>
  <si>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</si>
  <si>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</si>
  <si>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</si>
  <si>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</si>
  <si>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</si>
  <si>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</si>
  <si>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</si>
  <si>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</si>
  <si>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</si>
  <si>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</si>
  <si>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</si>
  <si>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</si>
  <si>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</si>
  <si>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</si>
  <si>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</si>
  <si>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</si>
  <si>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</si>
  <si>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</si>
  <si>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</si>
  <si>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</si>
  <si>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</si>
  <si>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</si>
  <si>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</si>
  <si>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</si>
  <si>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</si>
  <si>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</si>
  <si>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</si>
  <si>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</si>
  <si>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</si>
  <si>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</si>
  <si>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</si>
  <si>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</si>
  <si>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</si>
  <si>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</si>
  <si>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</si>
  <si>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</si>
  <si>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</si>
  <si>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</si>
  <si>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</si>
  <si>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</si>
  <si>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</si>
  <si>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</si>
  <si>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</si>
  <si>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</si>
  <si>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</si>
  <si>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</si>
  <si>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</si>
  <si>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</si>
  <si>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</si>
  <si>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</si>
  <si>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</si>
  <si>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</si>
  <si>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</si>
  <si>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</si>
  <si>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</si>
  <si>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</si>
  <si>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</si>
  <si>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</si>
  <si>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</si>
  <si>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</si>
  <si>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</si>
  <si>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</si>
  <si>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</si>
  <si>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</si>
  <si>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</si>
  <si>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</si>
  <si>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</si>
  <si>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</si>
  <si>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</si>
  <si>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</si>
  <si>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</si>
  <si>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</si>
  <si>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</si>
  <si>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</si>
  <si>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</si>
  <si>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</si>
  <si>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</si>
  <si>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</si>
  <si>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</si>
  <si>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</si>
  <si>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</si>
  <si>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</si>
  <si>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</si>
  <si>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</si>
  <si>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</si>
  <si>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</si>
  <si>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</si>
  <si>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</si>
  <si>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</si>
  <si>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</si>
  <si>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</si>
  <si>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</si>
  <si>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</si>
  <si>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</si>
  <si>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</si>
  <si>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</si>
  <si>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</si>
  <si>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</si>
  <si>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</si>
  <si>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</si>
  <si>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</si>
  <si>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</si>
  <si>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</si>
  <si>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</si>
  <si>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</si>
  <si>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</si>
  <si>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</si>
  <si>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</si>
  <si>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</si>
  <si>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</si>
  <si>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</si>
  <si>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</si>
  <si>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</si>
  <si>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</si>
  <si>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</si>
  <si>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</si>
  <si>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</si>
  <si>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</si>
  <si>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</si>
  <si>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</si>
  <si>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</si>
  <si>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</si>
  <si>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</si>
  <si>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</si>
  <si>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</si>
  <si>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</si>
  <si>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</si>
  <si>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</si>
  <si>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</si>
  <si>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</si>
  <si>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</si>
  <si>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</si>
  <si>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</si>
  <si>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</si>
  <si>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</si>
  <si>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</si>
  <si>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</si>
  <si>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</si>
  <si>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</si>
  <si>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</si>
  <si>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</si>
  <si>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</si>
  <si>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</si>
  <si>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</si>
  <si>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</si>
  <si>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</si>
  <si>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</si>
  <si>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</si>
  <si>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</si>
  <si>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</si>
  <si>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</si>
  <si>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</si>
  <si>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</si>
  <si>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</si>
  <si>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</si>
  <si>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</si>
  <si>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</si>
  <si>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</si>
  <si>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</si>
  <si>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</si>
  <si>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</si>
  <si>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</si>
  <si>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</si>
  <si>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</si>
  <si>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</si>
  <si>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</si>
  <si>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</si>
  <si>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</si>
  <si>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</si>
  <si>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</si>
  <si>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</si>
  <si>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</si>
  <si>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</si>
  <si>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</si>
  <si>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</si>
  <si>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</si>
  <si>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</si>
  <si>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</si>
  <si>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</si>
  <si>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</si>
  <si>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</si>
  <si>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</si>
  <si>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</si>
  <si>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</si>
  <si>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</si>
  <si>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</si>
  <si>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</si>
  <si>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</si>
  <si>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</si>
  <si>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</si>
  <si>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</si>
  <si>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</si>
  <si>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</si>
  <si>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</si>
  <si>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</si>
  <si>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</si>
  <si>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</si>
  <si>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</si>
  <si>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</si>
  <si>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</si>
  <si>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</si>
  <si>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</si>
  <si>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</si>
  <si>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</si>
  <si>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</si>
  <si>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</si>
  <si>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</si>
  <si>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</si>
  <si>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</si>
  <si>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</si>
  <si>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</si>
  <si>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</si>
  <si>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</si>
  <si>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</si>
  <si>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</si>
  <si>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</si>
  <si>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</si>
  <si>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</si>
  <si>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</si>
  <si>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</si>
  <si>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</si>
  <si>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</si>
  <si>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</si>
  <si>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</si>
  <si>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</si>
  <si>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</si>
  <si>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</si>
  <si>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</si>
  <si>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</si>
  <si>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</si>
  <si>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</si>
  <si>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</si>
  <si>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</si>
  <si>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</si>
  <si>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</si>
  <si>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</si>
  <si>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</si>
  <si>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</si>
  <si>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</si>
  <si>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</si>
  <si>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</si>
  <si>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</si>
  <si>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</si>
  <si>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</si>
  <si>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</si>
  <si>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</si>
  <si>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</si>
  <si>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</si>
  <si>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</si>
  <si>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</si>
  <si>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</si>
  <si>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</si>
  <si>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</si>
  <si>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</si>
  <si>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</si>
  <si>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</si>
  <si>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</si>
  <si>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</si>
  <si>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</si>
  <si>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</si>
  <si>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</si>
  <si>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</si>
  <si>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</si>
  <si>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</si>
  <si>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</si>
  <si>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</si>
  <si>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</si>
  <si>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</si>
  <si>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</si>
  <si>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</si>
  <si>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</si>
  <si>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</si>
  <si>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</si>
  <si>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</si>
  <si>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</si>
  <si>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</si>
  <si>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</si>
  <si>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</si>
  <si>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</si>
  <si>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</si>
  <si>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</si>
  <si>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</si>
  <si>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</si>
  <si>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</si>
  <si>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</si>
  <si>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</si>
  <si>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</si>
  <si>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</si>
  <si>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</si>
  <si>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</si>
  <si>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</si>
  <si>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</si>
  <si>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</si>
  <si>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</si>
  <si>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</si>
  <si>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</si>
  <si>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</si>
  <si>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</si>
  <si>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</si>
  <si>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</si>
  <si>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</si>
  <si>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</si>
  <si>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</si>
  <si>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</si>
  <si>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</si>
  <si>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</si>
  <si>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</si>
  <si>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</si>
  <si>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</si>
  <si>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</si>
  <si>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</si>
  <si>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</si>
  <si>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</si>
  <si>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</si>
  <si>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</si>
  <si>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</si>
  <si>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</si>
  <si>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</si>
  <si>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</si>
  <si>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</si>
  <si>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</si>
  <si>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</si>
  <si>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</si>
  <si>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</si>
  <si>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</si>
  <si>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</si>
  <si>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</si>
  <si>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</si>
  <si>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</si>
  <si>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</si>
  <si>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</si>
  <si>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</si>
  <si>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</si>
  <si>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</si>
  <si>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</si>
  <si>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</si>
  <si>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</si>
  <si>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</si>
  <si>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</si>
  <si>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</si>
  <si>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</si>
  <si>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</si>
  <si>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</si>
  <si>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</si>
  <si>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</si>
  <si>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</si>
  <si>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</si>
  <si>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</si>
  <si>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</si>
  <si>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</si>
  <si>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</si>
  <si>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</si>
  <si>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</si>
  <si>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</si>
  <si>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</si>
  <si>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</si>
  <si>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</si>
  <si>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</si>
  <si>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</si>
  <si>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</si>
  <si>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</si>
  <si>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</si>
  <si>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</si>
  <si>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</si>
  <si>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</si>
  <si>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</si>
  <si>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</si>
  <si>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</si>
  <si>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</si>
  <si>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</si>
  <si>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</si>
  <si>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</si>
  <si>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</si>
  <si>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</si>
  <si>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</si>
  <si>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</si>
  <si>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</si>
  <si>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</si>
  <si>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</si>
  <si>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</si>
  <si>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</si>
  <si>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</si>
  <si>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</si>
  <si>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</si>
  <si>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</si>
  <si>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</si>
  <si>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</si>
  <si>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</si>
  <si>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</si>
  <si>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</si>
  <si>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</si>
  <si>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</si>
  <si>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</si>
  <si>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</si>
  <si>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</si>
  <si>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</si>
  <si>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</si>
  <si>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</si>
  <si>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</si>
  <si>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</si>
  <si>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</si>
  <si>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</si>
  <si>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</si>
  <si>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</si>
  <si>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</si>
  <si>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</si>
  <si>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</si>
  <si>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</si>
  <si>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</si>
  <si>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</si>
  <si>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</si>
  <si>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</si>
  <si>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</si>
  <si>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</si>
  <si>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</si>
  <si>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</si>
  <si>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</si>
  <si>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</si>
  <si>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</si>
  <si>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</si>
  <si>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</si>
  <si>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</si>
  <si>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</si>
  <si>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</si>
  <si>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</si>
  <si>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</si>
  <si>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</si>
  <si>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</si>
  <si>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</si>
  <si>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</si>
  <si>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</si>
  <si>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</si>
  <si>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</si>
  <si>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</si>
  <si>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</si>
  <si>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</si>
  <si>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</si>
  <si>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</si>
  <si>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</si>
  <si>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</si>
  <si>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</si>
  <si>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</si>
  <si>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</si>
  <si>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</si>
  <si>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</si>
  <si>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</si>
  <si>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</si>
  <si>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</si>
  <si>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</si>
  <si>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</si>
  <si>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</si>
  <si>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</si>
  <si>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</si>
  <si>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</si>
  <si>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</si>
  <si>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</si>
  <si>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</si>
  <si>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</si>
  <si>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</si>
  <si>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</si>
  <si>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</si>
  <si>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</si>
  <si>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</si>
  <si>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</si>
  <si>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</si>
  <si>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</si>
  <si>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</si>
  <si>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</si>
  <si>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</si>
  <si>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</si>
  <si>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</si>
  <si>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</si>
  <si>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</si>
  <si>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</si>
  <si>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</si>
  <si>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</si>
  <si>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</si>
  <si>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</si>
  <si>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</si>
  <si>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</si>
  <si>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</si>
  <si>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</si>
  <si>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</si>
  <si>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</si>
  <si>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</si>
  <si>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</si>
  <si>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</si>
  <si>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</si>
  <si>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</si>
  <si>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</si>
  <si>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</si>
  <si>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</si>
  <si>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</si>
  <si>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</si>
  <si>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</si>
  <si>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</si>
  <si>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</si>
  <si>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</si>
  <si>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</si>
  <si>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</si>
  <si>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</si>
  <si>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</si>
  <si>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</si>
  <si>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</si>
  <si>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</si>
  <si>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</si>
  <si>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</si>
  <si>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</si>
  <si>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</si>
  <si>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</si>
  <si>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</si>
  <si>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</si>
  <si>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</si>
  <si>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</si>
  <si>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</si>
  <si>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</si>
  <si>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</si>
  <si>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</si>
  <si>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</si>
  <si>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</si>
  <si>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</si>
  <si>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</si>
  <si>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</si>
  <si>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</si>
  <si>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</si>
  <si>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</si>
  <si>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</si>
  <si>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</si>
  <si>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</si>
  <si>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</si>
  <si>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</si>
  <si>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</si>
  <si>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</si>
  <si>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</si>
  <si>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</si>
  <si>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</si>
  <si>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</si>
  <si>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</si>
  <si>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</si>
  <si>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</si>
  <si>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</si>
  <si>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</si>
  <si>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</si>
  <si>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</si>
  <si>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</si>
  <si>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</si>
  <si>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</si>
  <si>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</si>
  <si>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</si>
  <si>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</si>
  <si>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</si>
  <si>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</si>
  <si>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</si>
  <si>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</si>
  <si>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</si>
  <si>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</si>
  <si>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</si>
  <si>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</si>
  <si>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</si>
  <si>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</si>
  <si>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</si>
  <si>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</si>
  <si>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</si>
  <si>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</si>
  <si>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</si>
  <si>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</si>
  <si>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</si>
  <si>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</si>
  <si>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</si>
  <si>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</si>
  <si>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</si>
  <si>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</si>
  <si>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</si>
  <si>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</si>
  <si>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</si>
  <si>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</si>
  <si>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</si>
  <si>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</si>
  <si>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</si>
  <si>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</si>
  <si>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</si>
  <si>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</si>
  <si>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</si>
  <si>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</si>
  <si>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</si>
  <si>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</si>
  <si>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</si>
  <si>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</si>
  <si>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</si>
  <si>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</si>
  <si>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</si>
  <si>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</si>
  <si>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</si>
  <si>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</si>
  <si>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</si>
  <si>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</si>
  <si>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</si>
  <si>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</si>
  <si>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</si>
  <si>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</si>
  <si>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</si>
  <si>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</si>
  <si>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</si>
  <si>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</si>
  <si>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</si>
  <si>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</si>
  <si>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</si>
  <si>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</si>
  <si>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</si>
  <si>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</si>
  <si>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</si>
  <si>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</si>
  <si>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</si>
  <si>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</si>
  <si>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</si>
  <si>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</si>
  <si>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</si>
  <si>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</si>
  <si>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</si>
  <si>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</si>
  <si>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</si>
  <si>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</si>
  <si>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</si>
  <si>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</si>
  <si>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</si>
  <si>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</si>
  <si>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</si>
  <si>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</si>
  <si>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</si>
  <si>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</si>
  <si>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</si>
  <si>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</si>
  <si>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</si>
  <si>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</si>
  <si>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</si>
  <si>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</si>
  <si>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</si>
  <si>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</si>
  <si>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</si>
  <si>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</si>
  <si>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</si>
  <si>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</si>
  <si>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</si>
  <si>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</si>
  <si>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</si>
  <si>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</si>
  <si>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</si>
  <si>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</si>
  <si>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</si>
  <si>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</si>
  <si>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</si>
  <si>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</si>
  <si>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</si>
  <si>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</si>
  <si>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</si>
  <si>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</si>
  <si>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</si>
  <si>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</si>
  <si>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</si>
  <si>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</si>
  <si>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</si>
  <si>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</si>
  <si>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</si>
  <si>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</si>
  <si>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</si>
  <si>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</si>
  <si>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</si>
  <si>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</si>
  <si>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</si>
  <si>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</si>
  <si>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</si>
  <si>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</si>
  <si>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</si>
  <si>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</si>
  <si>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</si>
  <si>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</si>
  <si>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</si>
  <si>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</si>
  <si>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</si>
  <si>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</si>
  <si>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</si>
  <si>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</si>
  <si>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</si>
  <si>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</si>
  <si>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</si>
  <si>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</si>
  <si>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</si>
  <si>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</si>
  <si>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</si>
  <si>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</si>
  <si>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</si>
  <si>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</si>
  <si>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</si>
  <si>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</si>
  <si>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</si>
  <si>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</si>
  <si>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</si>
  <si>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</si>
  <si>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</si>
  <si>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</si>
  <si>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</si>
  <si>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</si>
  <si>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</si>
  <si>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</si>
  <si>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</si>
  <si>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</si>
  <si>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</si>
  <si>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</si>
  <si>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</si>
  <si>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</si>
  <si>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</si>
  <si>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</si>
  <si>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</si>
  <si>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</si>
  <si>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</si>
  <si>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</si>
  <si>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</si>
  <si>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</si>
  <si>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</si>
  <si>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</si>
  <si>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</si>
  <si>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</si>
  <si>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</si>
  <si>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</si>
  <si>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</si>
  <si>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</si>
  <si>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</si>
  <si>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</si>
  <si>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</si>
  <si>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</si>
  <si>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</si>
  <si>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</si>
  <si>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</si>
  <si>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</si>
  <si>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</si>
  <si>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</si>
  <si>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</si>
  <si>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</si>
  <si>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</si>
  <si>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</si>
  <si>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</si>
  <si>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</si>
  <si>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</si>
  <si>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</si>
  <si>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</si>
  <si>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</si>
  <si>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</si>
  <si>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</si>
  <si>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</si>
  <si>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</si>
  <si>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</si>
  <si>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</si>
  <si>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</si>
  <si>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</si>
  <si>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</si>
  <si>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</si>
  <si>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</si>
  <si>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</si>
  <si>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</si>
  <si>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</si>
  <si>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</si>
  <si>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</si>
  <si>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</si>
  <si>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</si>
  <si>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</si>
  <si>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</si>
  <si>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</si>
  <si>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</si>
  <si>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</si>
  <si>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</si>
  <si>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</si>
  <si>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</si>
  <si>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</si>
  <si>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</si>
  <si>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</si>
  <si>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</si>
  <si>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</si>
  <si>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</si>
  <si>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</si>
  <si>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</si>
  <si>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</si>
  <si>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</si>
  <si>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</si>
  <si>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</si>
  <si>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</si>
  <si>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</si>
  <si>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</si>
  <si>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</si>
  <si>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</si>
  <si>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</si>
  <si>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</si>
  <si>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</si>
  <si>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</si>
  <si>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</si>
  <si>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</si>
  <si>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</si>
  <si>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</si>
  <si>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</si>
  <si>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</si>
  <si>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</si>
  <si>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</si>
  <si>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</si>
  <si>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</si>
  <si>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</si>
  <si>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</si>
  <si>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</si>
  <si>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</si>
  <si>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</si>
  <si>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</si>
  <si>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</si>
  <si>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</si>
  <si>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</si>
  <si>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</si>
  <si>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</si>
  <si>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</si>
  <si>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</si>
  <si>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</si>
  <si>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</si>
  <si>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</si>
  <si>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</si>
  <si>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</si>
  <si>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</si>
  <si>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</si>
  <si>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</si>
  <si>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</si>
  <si>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</si>
  <si>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</si>
  <si>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</si>
  <si>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</si>
  <si>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</si>
  <si>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</si>
  <si>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</si>
  <si>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</si>
  <si>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</si>
  <si>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</si>
  <si>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</si>
  <si>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</si>
  <si>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</si>
  <si>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</si>
  <si>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</si>
  <si>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</si>
  <si>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</si>
  <si>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</si>
  <si>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</si>
  <si>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</si>
  <si>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</si>
  <si>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</si>
  <si>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</si>
  <si>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</si>
  <si>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</si>
  <si>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</si>
  <si>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</si>
  <si>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</si>
  <si>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</si>
  <si>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</si>
  <si>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</si>
  <si>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</si>
  <si>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</si>
  <si>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</si>
  <si>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</si>
  <si>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</si>
  <si>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</si>
  <si>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</si>
  <si>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</si>
  <si>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</si>
  <si>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</si>
  <si>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</si>
  <si>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</si>
  <si>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</si>
  <si>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</si>
  <si>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</si>
  <si>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</si>
  <si>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</si>
  <si>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</si>
  <si>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</si>
  <si>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</si>
  <si>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</si>
  <si>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</si>
  <si>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</si>
  <si>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</si>
  <si>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</si>
  <si>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</si>
  <si>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</si>
  <si>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</si>
  <si>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</si>
  <si>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</si>
  <si>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</si>
  <si>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</si>
  <si>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</si>
  <si>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</si>
  <si>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</si>
  <si>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</si>
  <si>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</si>
  <si>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</si>
  <si>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</si>
  <si>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</si>
  <si>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</si>
  <si>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</si>
  <si>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</si>
  <si>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</si>
  <si>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</si>
  <si>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</si>
  <si>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</si>
  <si>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</si>
  <si>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</si>
  <si>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</si>
  <si>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</si>
  <si>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</si>
  <si>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</si>
  <si>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</si>
  <si>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</si>
  <si>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</si>
  <si>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</si>
  <si>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</si>
  <si>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</si>
  <si>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</si>
  <si>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</si>
  <si>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</si>
  <si>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</si>
  <si>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</si>
  <si>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</si>
  <si>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</si>
  <si>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</si>
  <si>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</si>
  <si>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</si>
  <si>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</si>
  <si>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</si>
  <si>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</si>
  <si>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</si>
  <si>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</si>
  <si>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</si>
  <si>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</si>
  <si>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</si>
  <si>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</si>
  <si>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</si>
  <si>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</si>
  <si>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</si>
  <si>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</si>
  <si>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</si>
  <si>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</si>
  <si>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</si>
  <si>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</si>
  <si>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</si>
  <si>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</si>
  <si>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</si>
  <si>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</si>
  <si>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</si>
  <si>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</si>
  <si>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</si>
  <si>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</si>
  <si>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</si>
  <si>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</si>
  <si>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</si>
  <si>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</si>
  <si>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</si>
  <si>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</si>
  <si>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</si>
  <si>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</si>
  <si>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</si>
  <si>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</si>
  <si>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</si>
  <si>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</si>
  <si>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</si>
  <si>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</si>
  <si>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</si>
  <si>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</si>
  <si>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</si>
  <si>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</si>
  <si>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</si>
  <si>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</si>
  <si>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</si>
  <si>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</si>
  <si>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</si>
  <si>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</si>
  <si>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</si>
  <si>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</si>
  <si>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</si>
  <si>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</si>
  <si>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</si>
  <si>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</si>
  <si>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</si>
  <si>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</si>
  <si>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</si>
  <si>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</si>
  <si>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</si>
  <si>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</si>
  <si>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</si>
  <si>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</si>
  <si>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</si>
  <si>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</si>
  <si>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</si>
  <si>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</si>
  <si>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</si>
  <si>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</si>
  <si>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</si>
  <si>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</si>
  <si>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</si>
  <si>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</si>
  <si>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</si>
  <si>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</si>
  <si>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</si>
  <si>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</si>
  <si>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</si>
  <si>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</si>
  <si>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</si>
  <si>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</si>
  <si>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</si>
  <si>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</si>
  <si>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</si>
  <si>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</si>
  <si>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</si>
  <si>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</si>
  <si>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</si>
  <si>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</si>
  <si>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</si>
  <si>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</si>
  <si>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</si>
  <si>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</si>
  <si>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</si>
  <si>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</si>
  <si>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</si>
  <si>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</si>
  <si>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</si>
  <si>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</si>
  <si>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</si>
  <si>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</si>
  <si>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</si>
  <si>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</si>
  <si>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</si>
  <si>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</si>
  <si>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</si>
  <si>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</si>
  <si>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</si>
  <si>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</si>
  <si>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</si>
  <si>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</si>
  <si>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</si>
  <si>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</si>
  <si>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</si>
  <si>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</si>
  <si>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</si>
  <si>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</si>
  <si>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</si>
  <si>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</si>
  <si>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</si>
  <si>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</si>
  <si>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</si>
  <si>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</si>
  <si>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</si>
  <si>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</si>
  <si>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</si>
  <si>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</si>
  <si>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</si>
  <si>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</si>
  <si>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</si>
  <si>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</si>
  <si>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</si>
  <si>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</si>
  <si>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</si>
  <si>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</si>
  <si>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</si>
  <si>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</si>
  <si>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</si>
  <si>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</si>
  <si>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</si>
  <si>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</si>
  <si>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</si>
  <si>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</si>
  <si>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</si>
  <si>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</si>
  <si>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</si>
  <si>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</si>
  <si>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</si>
  <si>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</si>
  <si>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</si>
  <si>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</si>
  <si>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</si>
  <si>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</si>
  <si>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</si>
  <si>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</si>
  <si>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</si>
  <si>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</si>
  <si>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</si>
  <si>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</si>
  <si>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</si>
  <si>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</si>
  <si>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</si>
  <si>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</si>
  <si>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</si>
  <si>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</si>
  <si>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</si>
  <si>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</si>
  <si>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</si>
  <si>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</si>
  <si>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</si>
  <si>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</si>
  <si>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</si>
  <si>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</si>
  <si>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</si>
  <si>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</si>
  <si>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</si>
  <si>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</si>
  <si>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</si>
  <si>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</si>
  <si>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</si>
  <si>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</si>
  <si>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</si>
  <si>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</si>
  <si>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</si>
  <si>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</si>
  <si>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</si>
  <si>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</si>
  <si>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</si>
  <si>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</si>
  <si>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</si>
  <si>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</si>
  <si>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</si>
  <si>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</si>
  <si>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</si>
  <si>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</si>
  <si>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</si>
  <si>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</si>
  <si>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</si>
  <si>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</si>
  <si>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</si>
  <si>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</si>
  <si>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</si>
  <si>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</si>
  <si>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</si>
  <si>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</si>
  <si>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</si>
  <si>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</si>
  <si>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</si>
  <si>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</si>
  <si>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</si>
  <si>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</si>
  <si>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</si>
  <si>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</si>
  <si>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</si>
  <si>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</si>
  <si>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</si>
  <si>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</si>
  <si>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</si>
  <si>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</si>
  <si>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</si>
  <si>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</si>
  <si>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</si>
  <si>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</si>
  <si>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</si>
  <si>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</si>
  <si>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</si>
  <si>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</si>
  <si>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</si>
  <si>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</si>
  <si>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</si>
  <si>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</si>
  <si>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</si>
  <si>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</si>
  <si>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</si>
  <si>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</si>
  <si>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</si>
  <si>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</si>
  <si>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</si>
  <si>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</si>
  <si>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</si>
  <si>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</si>
  <si>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</si>
  <si>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</si>
  <si>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</si>
  <si>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</si>
  <si>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</si>
  <si>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</si>
  <si>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</si>
  <si>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</si>
  <si>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</si>
  <si>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</si>
  <si>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</si>
  <si>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</si>
  <si>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</si>
  <si>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</si>
  <si>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</si>
  <si>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</si>
  <si>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</si>
  <si>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</si>
  <si>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</si>
  <si>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</si>
  <si>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</si>
  <si>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</si>
  <si>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</si>
  <si>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</si>
  <si>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</si>
  <si>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</si>
  <si>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</si>
  <si>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</si>
  <si>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</si>
  <si>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</si>
  <si>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</si>
  <si>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</si>
  <si>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</si>
  <si>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</si>
  <si>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</si>
  <si>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</si>
  <si>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</si>
  <si>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</si>
  <si>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</si>
  <si>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</si>
  <si>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</si>
  <si>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</si>
  <si>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</si>
  <si>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</si>
  <si>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</si>
  <si>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</si>
  <si>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</si>
  <si>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</si>
  <si>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</si>
  <si>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</si>
  <si>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</si>
  <si>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</si>
  <si>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</si>
  <si>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</si>
  <si>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</si>
  <si>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</si>
  <si>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</si>
  <si>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</si>
  <si>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</si>
  <si>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</si>
  <si>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</si>
  <si>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</si>
  <si>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</si>
  <si>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</si>
  <si>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</si>
  <si>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</si>
  <si>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</si>
  <si>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</si>
  <si>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</si>
  <si>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</si>
  <si>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</si>
  <si>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</si>
  <si>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</si>
  <si>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</si>
  <si>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</si>
  <si>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</si>
  <si>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</si>
  <si>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</si>
  <si>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</si>
  <si>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</si>
  <si>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</si>
  <si>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</si>
  <si>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</si>
  <si>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</si>
  <si>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</si>
  <si>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</si>
  <si>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</si>
  <si>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</si>
  <si>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</si>
  <si>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</si>
  <si>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</si>
  <si>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</si>
  <si>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</si>
  <si>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</si>
  <si>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</si>
  <si>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</si>
  <si>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</si>
  <si>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</si>
  <si>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</si>
  <si>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</si>
  <si>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</si>
  <si>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</si>
  <si>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</si>
  <si>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</si>
  <si>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</si>
  <si>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</si>
  <si>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</si>
  <si>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</si>
  <si>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</si>
  <si>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</si>
  <si>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</si>
  <si>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</si>
  <si>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</si>
  <si>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</si>
  <si>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</si>
  <si>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</si>
  <si>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</si>
  <si>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</si>
  <si>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</si>
  <si>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</si>
  <si>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</si>
  <si>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</si>
  <si>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</si>
  <si>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</si>
  <si>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</si>
  <si>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</si>
  <si>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</si>
  <si>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</si>
  <si>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</si>
  <si>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</si>
  <si>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</si>
  <si>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</si>
  <si>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</si>
  <si>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</si>
  <si>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</si>
  <si>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</si>
  <si>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</si>
  <si>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</si>
  <si>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</si>
  <si>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</si>
  <si>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</si>
  <si>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</si>
  <si>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</si>
  <si>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</si>
  <si>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</si>
  <si>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</si>
  <si>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</si>
  <si>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</si>
  <si>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</si>
  <si>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</si>
  <si>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</si>
  <si>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</si>
  <si>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</si>
  <si>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</si>
  <si>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</si>
  <si>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</si>
  <si>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</si>
  <si>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</si>
  <si>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</si>
  <si>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</si>
  <si>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</si>
  <si>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</si>
  <si>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</si>
  <si>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</si>
  <si>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</si>
  <si>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</si>
  <si>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</si>
  <si>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</si>
  <si>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</si>
  <si>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</si>
  <si>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</si>
  <si>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</si>
  <si>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</si>
  <si>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</si>
  <si>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</si>
  <si>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</si>
  <si>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</si>
  <si>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</si>
  <si>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</si>
  <si>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</si>
  <si>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</si>
  <si>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</si>
  <si>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</si>
  <si>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</si>
  <si>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</si>
  <si>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</si>
  <si>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</si>
  <si>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</si>
  <si>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</si>
  <si>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</si>
  <si>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</si>
  <si>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</si>
  <si>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</si>
  <si>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</si>
  <si>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</si>
  <si>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</si>
  <si>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</si>
  <si>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</si>
  <si>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</si>
  <si>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</si>
  <si>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</si>
  <si>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</si>
  <si>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</si>
  <si>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</si>
  <si>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</si>
  <si>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</si>
  <si>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</si>
  <si>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</si>
  <si>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</si>
  <si>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</si>
  <si>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</si>
  <si>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</si>
  <si>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</si>
  <si>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</si>
  <si>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</si>
  <si>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</si>
  <si>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</si>
  <si>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</si>
  <si>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</si>
  <si>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</si>
  <si>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</si>
  <si>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</si>
  <si>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</si>
  <si>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</si>
  <si>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</si>
  <si>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</si>
  <si>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</si>
  <si>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</si>
  <si>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</si>
  <si>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</si>
  <si>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</si>
  <si>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</si>
  <si>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</si>
  <si>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</si>
  <si>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</si>
  <si>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</si>
  <si>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</si>
  <si>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</si>
  <si>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</si>
  <si>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</si>
  <si>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</si>
  <si>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</si>
  <si>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</si>
  <si>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</si>
  <si>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</si>
  <si>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</si>
  <si>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</si>
  <si>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</si>
  <si>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</si>
  <si>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</si>
  <si>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</si>
  <si>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</si>
  <si>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</si>
  <si>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</si>
  <si>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</si>
  <si>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</si>
  <si>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</si>
  <si>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</si>
  <si>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</si>
  <si>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</si>
  <si>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</si>
  <si>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</si>
  <si>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</si>
  <si>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</si>
  <si>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</si>
  <si>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</si>
  <si>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</si>
  <si>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</si>
  <si>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</si>
  <si>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</si>
  <si>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</si>
  <si>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</si>
  <si>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</si>
  <si>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</si>
  <si>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</si>
  <si>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</si>
  <si>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</si>
  <si>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</si>
  <si>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</si>
  <si>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</si>
  <si>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</si>
  <si>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</si>
  <si>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</si>
  <si>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</si>
  <si>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</si>
  <si>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</si>
  <si>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</si>
  <si>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</si>
  <si>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</si>
  <si>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</si>
  <si>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</si>
  <si>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</si>
  <si>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</si>
  <si>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</si>
  <si>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</si>
  <si>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</si>
  <si>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</si>
  <si>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</si>
  <si>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</si>
  <si>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</si>
  <si>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</si>
  <si>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</si>
  <si>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</si>
  <si>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</si>
  <si>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</si>
  <si>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</si>
  <si>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</si>
  <si>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</si>
  <si>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</si>
  <si>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</si>
  <si>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</si>
  <si>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</si>
  <si>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</si>
  <si>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</si>
  <si>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</si>
  <si>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</si>
  <si>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</si>
  <si>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</si>
  <si>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</si>
  <si>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</si>
  <si>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</si>
  <si>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</si>
  <si>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</si>
  <si>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</si>
  <si>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</si>
  <si>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</si>
  <si>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</si>
  <si>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</si>
  <si>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</si>
  <si>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</si>
  <si>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</si>
  <si>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</si>
  <si>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</si>
  <si>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</si>
  <si>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</si>
  <si>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</si>
  <si>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</si>
  <si>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</si>
  <si>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</si>
  <si>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</si>
  <si>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</si>
  <si>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</si>
  <si>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</si>
  <si>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</si>
  <si>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</si>
  <si>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</si>
  <si>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</si>
  <si>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</si>
  <si>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</si>
  <si>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</si>
  <si>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</si>
  <si>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</si>
  <si>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</si>
  <si>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</si>
  <si>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</si>
  <si>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</si>
  <si>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</si>
  <si>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</si>
  <si>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</si>
  <si>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</si>
  <si>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</si>
  <si>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</si>
  <si>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</si>
  <si>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</si>
  <si>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</si>
  <si>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</si>
  <si>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</si>
  <si>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</si>
  <si>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</si>
  <si>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</si>
  <si>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</si>
  <si>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</si>
  <si>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</si>
  <si>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</si>
  <si>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</si>
  <si>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</si>
  <si>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</si>
  <si>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</si>
  <si>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</si>
  <si>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</si>
  <si>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</si>
  <si>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</si>
  <si>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</si>
  <si>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</si>
  <si>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</si>
  <si>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</si>
  <si>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</si>
  <si>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</si>
  <si>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</si>
  <si>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</si>
  <si>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</si>
  <si>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</si>
  <si>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</si>
  <si>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</si>
  <si>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</si>
  <si>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</si>
  <si>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</si>
  <si>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</si>
  <si>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</si>
  <si>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</si>
  <si>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</si>
  <si>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</si>
  <si>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</si>
  <si>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</si>
  <si>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</si>
  <si>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</si>
  <si>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</si>
  <si>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</si>
  <si>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</si>
  <si>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</si>
  <si>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</si>
  <si>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</si>
  <si>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</si>
  <si>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</si>
  <si>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</si>
  <si>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</si>
  <si>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</si>
  <si>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</si>
  <si>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</si>
  <si>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</si>
  <si>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</si>
  <si>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</si>
  <si>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</si>
  <si>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</si>
  <si>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</si>
  <si>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</si>
  <si>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</si>
  <si>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</si>
  <si>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</si>
  <si>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</si>
  <si>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</si>
  <si>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</si>
  <si>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</si>
  <si>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</si>
  <si>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</si>
  <si>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</si>
  <si>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</si>
  <si>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</si>
  <si>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</si>
  <si>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</si>
  <si>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</si>
  <si>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</si>
  <si>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</si>
  <si>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</si>
  <si>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</si>
  <si>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</si>
  <si>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</si>
  <si>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</si>
  <si>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</si>
  <si>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</si>
  <si>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</si>
  <si>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</si>
  <si>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</si>
  <si>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</si>
  <si>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</si>
  <si>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</si>
  <si>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</si>
  <si>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</si>
  <si>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</si>
  <si>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</si>
  <si>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</si>
  <si>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</si>
  <si>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</si>
  <si>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</si>
  <si>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</si>
  <si>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</si>
  <si>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</si>
  <si>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</si>
  <si>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</si>
  <si>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</si>
  <si>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</si>
  <si>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</si>
  <si>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</si>
  <si>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</si>
  <si>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</si>
  <si>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</si>
  <si>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</si>
  <si>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</si>
  <si>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</si>
  <si>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</si>
  <si>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</si>
  <si>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</si>
  <si>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</si>
  <si>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</si>
  <si>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</si>
  <si>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</si>
  <si>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</si>
  <si>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</si>
  <si>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</si>
  <si>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</si>
  <si>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</si>
  <si>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</si>
  <si>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</si>
  <si>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</si>
  <si>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</si>
  <si>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</si>
  <si>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</si>
  <si>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</si>
  <si>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</si>
  <si>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</si>
  <si>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</si>
  <si>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</si>
  <si>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</si>
  <si>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</si>
  <si>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</si>
  <si>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</si>
  <si>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</si>
  <si>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</si>
  <si>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</si>
  <si>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</si>
  <si>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</si>
  <si>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</si>
  <si>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</si>
  <si>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</si>
  <si>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</si>
  <si>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</si>
  <si>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</si>
  <si>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</si>
  <si>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</si>
  <si>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</si>
  <si>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</si>
  <si>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</si>
  <si>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</si>
  <si>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</si>
  <si>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</si>
  <si>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</si>
  <si>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</si>
  <si>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</si>
  <si>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</si>
  <si>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</si>
  <si>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</si>
  <si>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</si>
  <si>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</si>
  <si>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</si>
  <si>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</si>
  <si>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</si>
  <si>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</si>
  <si>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</si>
  <si>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</si>
  <si>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</si>
  <si>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</si>
  <si>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</si>
  <si>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</si>
  <si>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</si>
  <si>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</si>
  <si>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</si>
  <si>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</si>
  <si>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</si>
  <si>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</si>
  <si>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</si>
  <si>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</si>
  <si>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</si>
  <si>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</si>
  <si>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</si>
  <si>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</si>
  <si>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</si>
  <si>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</si>
  <si>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</si>
  <si>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</si>
  <si>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</si>
  <si>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</si>
  <si>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</si>
  <si>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</si>
  <si>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</si>
  <si>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</si>
  <si>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</si>
  <si>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</si>
  <si>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</si>
  <si>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</si>
  <si>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</si>
  <si>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</si>
  <si>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</si>
  <si>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</si>
  <si>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</si>
  <si>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</si>
  <si>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</si>
  <si>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</si>
  <si>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</si>
  <si>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</si>
  <si>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</si>
  <si>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</si>
  <si>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</si>
  <si>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</si>
  <si>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</si>
  <si>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</si>
  <si>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</si>
  <si>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</si>
  <si>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</si>
  <si>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</si>
  <si>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</si>
  <si>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</si>
  <si>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</si>
  <si>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</si>
  <si>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</si>
  <si>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</si>
  <si>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</si>
  <si>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</si>
  <si>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</si>
  <si>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</si>
  <si>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</si>
  <si>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</si>
  <si>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</si>
  <si>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</si>
  <si>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</si>
  <si>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</si>
  <si>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</si>
  <si>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</si>
  <si>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</si>
  <si>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</si>
  <si>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</si>
  <si>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</si>
  <si>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</si>
  <si>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</si>
  <si>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</si>
  <si>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</si>
  <si>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</si>
  <si>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</si>
  <si>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</si>
  <si>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</si>
  <si>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</si>
  <si>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</si>
  <si>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</si>
  <si>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</si>
  <si>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</si>
  <si>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</si>
  <si>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</si>
  <si>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</si>
  <si>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</si>
  <si>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</si>
  <si>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</si>
  <si>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</si>
  <si>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</si>
  <si>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</si>
  <si>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</si>
  <si>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</si>
  <si>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</si>
  <si>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</si>
  <si>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</si>
  <si>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</si>
  <si>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</si>
  <si>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</si>
  <si>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</si>
  <si>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</si>
  <si>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</si>
  <si>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</si>
  <si>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</si>
  <si>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</si>
  <si>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</si>
  <si>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</si>
  <si>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</si>
  <si>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</si>
  <si>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</si>
  <si>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</si>
  <si>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</si>
  <si>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</si>
  <si>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</si>
  <si>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</si>
  <si>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</si>
  <si>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</si>
  <si>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</si>
  <si>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</si>
  <si>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</si>
  <si>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</si>
  <si>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</si>
  <si>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</si>
  <si>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</si>
  <si>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</si>
  <si>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</si>
  <si>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</si>
  <si>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</si>
  <si>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</si>
  <si>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</si>
  <si>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</si>
  <si>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</si>
  <si>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</si>
  <si>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</si>
  <si>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</si>
  <si>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</si>
  <si>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</si>
  <si>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</si>
  <si>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</si>
  <si>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</si>
  <si>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</si>
  <si>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</si>
  <si>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</si>
  <si>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</si>
  <si>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</si>
  <si>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</si>
  <si>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</si>
  <si>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</si>
  <si>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</si>
  <si>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</si>
  <si>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</si>
  <si>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</si>
  <si>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</si>
  <si>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</si>
  <si>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</si>
  <si>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</si>
  <si>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</si>
  <si>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</si>
  <si>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</si>
  <si>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</si>
  <si>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</si>
  <si>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</si>
  <si>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</si>
  <si>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</si>
  <si>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</si>
  <si>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</si>
  <si>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</si>
  <si>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</si>
  <si>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</si>
  <si>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</si>
  <si>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</si>
  <si>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</si>
  <si>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</si>
  <si>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</si>
  <si>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</si>
  <si>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</si>
  <si>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</si>
  <si>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</si>
  <si>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</si>
  <si>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</si>
  <si>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</si>
  <si>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</si>
  <si>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</si>
  <si>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</si>
  <si>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</si>
  <si>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</si>
  <si>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</si>
  <si>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</si>
  <si>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</si>
  <si>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</si>
  <si>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</si>
  <si>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</si>
  <si>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</si>
  <si>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</si>
  <si>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</si>
  <si>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</si>
  <si>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</si>
  <si>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</si>
  <si>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</si>
  <si>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</si>
  <si>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</si>
  <si>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</si>
  <si>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</si>
  <si>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</si>
  <si>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</si>
  <si>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</si>
  <si>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</si>
  <si>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</si>
  <si>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</si>
  <si>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</si>
  <si>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</si>
  <si>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</si>
  <si>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</si>
  <si>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</si>
  <si>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</si>
  <si>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</si>
  <si>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</si>
  <si>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</si>
  <si>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</si>
  <si>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</si>
  <si>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</si>
  <si>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</si>
  <si>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</si>
  <si>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</si>
  <si>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</si>
  <si>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</si>
  <si>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</si>
  <si>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</si>
  <si>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</si>
  <si>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</si>
  <si>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</si>
  <si>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</si>
  <si>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</si>
  <si>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</si>
  <si>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</si>
  <si>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</si>
  <si>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</si>
  <si>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</si>
  <si>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</si>
  <si>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</si>
  <si>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</si>
  <si>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</si>
  <si>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</si>
  <si>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</si>
  <si>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</si>
  <si>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</si>
  <si>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</si>
  <si>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</si>
  <si>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</si>
  <si>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</si>
  <si>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</si>
  <si>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</si>
  <si>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</si>
  <si>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</si>
  <si>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</si>
  <si>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</si>
  <si>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</si>
  <si>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</si>
  <si>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</si>
  <si>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</si>
  <si>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</si>
  <si>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</si>
  <si>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</si>
  <si>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</si>
  <si>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</si>
  <si>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</si>
  <si>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</si>
  <si>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</si>
  <si>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</si>
  <si>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</si>
  <si>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</si>
  <si>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</si>
  <si>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</si>
  <si>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</si>
  <si>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</si>
  <si>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</si>
  <si>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</si>
  <si>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</si>
  <si>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</si>
  <si>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</si>
  <si>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</si>
  <si>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</si>
  <si>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</si>
  <si>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</si>
  <si>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</si>
  <si>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</si>
  <si>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</si>
  <si>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</si>
  <si>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</si>
  <si>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</si>
  <si>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</si>
  <si>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</si>
  <si>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</si>
  <si>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</si>
  <si>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</si>
  <si>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</si>
  <si>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</si>
  <si>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</si>
  <si>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</si>
  <si>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</si>
  <si>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</si>
  <si>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</si>
  <si>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</si>
  <si>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</si>
  <si>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</si>
  <si>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</si>
  <si>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</si>
  <si>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</si>
  <si>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</si>
  <si>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</si>
  <si>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</si>
  <si>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</si>
  <si>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</si>
  <si>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</si>
  <si>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</si>
  <si>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</si>
  <si>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</si>
  <si>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</si>
  <si>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</si>
  <si>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</si>
  <si>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</si>
  <si>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</si>
  <si>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</si>
  <si>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</si>
  <si>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</si>
  <si>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</si>
  <si>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</si>
  <si>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</si>
  <si>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</si>
  <si>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</si>
  <si>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</si>
  <si>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</si>
  <si>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</si>
  <si>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</si>
  <si>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</si>
  <si>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</si>
  <si>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</si>
  <si>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</si>
  <si>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</si>
  <si>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</si>
  <si>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</si>
  <si>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</si>
  <si>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</si>
  <si>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</si>
  <si>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</si>
  <si>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</si>
  <si>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</si>
  <si>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</si>
  <si>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</si>
  <si>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</si>
  <si>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</si>
  <si>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</si>
  <si>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</si>
  <si>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</si>
  <si>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</si>
  <si>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</si>
  <si>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</si>
  <si>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</si>
  <si>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</si>
  <si>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</si>
  <si>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</si>
  <si>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</si>
  <si>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</si>
  <si>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</si>
  <si>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</si>
  <si>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</si>
  <si>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</si>
  <si>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</si>
  <si>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</si>
  <si>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</si>
  <si>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</si>
  <si>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</si>
  <si>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</si>
  <si>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</si>
  <si>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</si>
  <si>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</si>
  <si>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</si>
  <si>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</si>
  <si>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</si>
  <si>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</si>
  <si>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</si>
  <si>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</si>
  <si>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</si>
  <si>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</si>
  <si>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</si>
  <si>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</si>
  <si>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</si>
  <si>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</si>
  <si>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</si>
  <si>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</si>
  <si>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</si>
  <si>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</si>
  <si>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</si>
  <si>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</si>
  <si>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</si>
  <si>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</si>
  <si>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</si>
  <si>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</si>
  <si>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</si>
  <si>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</si>
  <si>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</si>
  <si>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</si>
  <si>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</si>
  <si>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</si>
  <si>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</si>
  <si>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</si>
  <si>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</si>
  <si>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</si>
  <si>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</si>
  <si>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</si>
  <si>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</si>
  <si>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</si>
  <si>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</si>
  <si>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</si>
  <si>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</si>
  <si>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</si>
  <si>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</si>
  <si>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</si>
  <si>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</si>
  <si>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</si>
  <si>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</si>
  <si>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</si>
  <si>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</si>
  <si>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</si>
  <si>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</si>
  <si>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</si>
  <si>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</si>
  <si>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</si>
  <si>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</si>
  <si>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</si>
  <si>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</si>
  <si>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</si>
  <si>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</si>
  <si>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</si>
  <si>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</si>
  <si>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</si>
  <si>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</si>
  <si>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</si>
  <si>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</si>
  <si>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</si>
  <si>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</si>
  <si>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</si>
  <si>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</si>
  <si>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</si>
  <si>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</si>
  <si>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</si>
  <si>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</si>
  <si>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</si>
  <si>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</si>
  <si>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</si>
  <si>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</si>
  <si>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</si>
  <si>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</si>
  <si>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</si>
  <si>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</si>
  <si>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</si>
  <si>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</si>
  <si>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</si>
  <si>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</si>
  <si>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</si>
  <si>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</si>
  <si>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</si>
  <si>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</si>
  <si>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</si>
  <si>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</si>
  <si>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</si>
  <si>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</si>
  <si>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</si>
  <si>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</si>
  <si>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</si>
  <si>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</si>
  <si>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</si>
  <si>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</si>
  <si>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</si>
  <si>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</si>
  <si>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</si>
  <si>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</si>
  <si>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</si>
  <si>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</si>
  <si>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</si>
  <si>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</si>
  <si>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</si>
  <si>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</si>
  <si>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</si>
  <si>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</si>
  <si>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</si>
  <si>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</si>
  <si>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</si>
  <si>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</si>
  <si>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</si>
  <si>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</si>
  <si>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</si>
  <si>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</si>
  <si>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</si>
  <si>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</si>
  <si>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</si>
  <si>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</si>
  <si>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</si>
  <si>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</si>
  <si>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</si>
  <si>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</si>
  <si>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</si>
  <si>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</si>
  <si>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</si>
  <si>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</si>
  <si>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</si>
  <si>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</si>
  <si>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</si>
  <si>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</si>
  <si>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</si>
  <si>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</si>
  <si>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</si>
  <si>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</si>
  <si>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</si>
  <si>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</si>
  <si>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</si>
  <si>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</si>
  <si>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</si>
  <si>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</si>
  <si>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</si>
  <si>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</si>
  <si>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</si>
  <si>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</si>
  <si>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</si>
  <si>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</si>
  <si>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</si>
  <si>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</si>
  <si>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</si>
  <si>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</si>
  <si>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</si>
  <si>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</si>
  <si>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</si>
  <si>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</si>
  <si>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</si>
  <si>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</si>
  <si>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</si>
  <si>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</si>
  <si>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</si>
  <si>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</si>
  <si>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</si>
  <si>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</si>
  <si>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</si>
  <si>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</si>
  <si>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</si>
  <si>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</si>
  <si>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</si>
  <si>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</si>
  <si>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</si>
  <si>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</si>
  <si>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</si>
  <si>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</si>
  <si>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</si>
  <si>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</si>
  <si>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</si>
  <si>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</si>
  <si>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</si>
  <si>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</si>
  <si>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</si>
  <si>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</si>
  <si>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</si>
  <si>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</si>
  <si>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</si>
  <si>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</si>
  <si>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</si>
  <si>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</si>
  <si>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</si>
  <si>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</si>
  <si>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</si>
  <si>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</si>
  <si>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</si>
  <si>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</si>
  <si>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</si>
  <si>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</si>
  <si>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</si>
  <si>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</si>
  <si>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</si>
  <si>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</si>
  <si>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</si>
  <si>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</si>
  <si>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</si>
  <si>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</si>
  <si>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</si>
  <si>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</si>
  <si>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</si>
  <si>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</si>
  <si>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</si>
  <si>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</si>
  <si>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</si>
  <si>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</si>
  <si>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</si>
  <si>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</si>
  <si>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</si>
  <si>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</si>
  <si>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</si>
  <si>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</si>
  <si>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</si>
  <si>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</si>
  <si>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</si>
  <si>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</si>
  <si>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</si>
  <si>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</si>
  <si>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</si>
  <si>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</si>
  <si>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</si>
  <si>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</si>
  <si>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</si>
  <si>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</si>
  <si>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</si>
  <si>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</si>
  <si>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</si>
  <si>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</si>
  <si>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</si>
  <si>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</si>
  <si>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</si>
  <si>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</si>
  <si>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</si>
  <si>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</si>
  <si>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</si>
  <si>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</si>
  <si>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</si>
  <si>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</si>
  <si>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</si>
  <si>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</si>
  <si>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</si>
  <si>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</si>
  <si>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</si>
  <si>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</si>
  <si>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</si>
  <si>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</si>
  <si>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</si>
  <si>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</si>
  <si>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</si>
  <si>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</si>
  <si>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</si>
  <si>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</si>
  <si>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</si>
  <si>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</si>
  <si>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</si>
  <si>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</si>
  <si>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</si>
  <si>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</si>
  <si>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</si>
  <si>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</si>
  <si>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</si>
  <si>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</si>
  <si>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</si>
  <si>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</si>
  <si>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</si>
  <si>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</si>
  <si>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</si>
  <si>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</si>
  <si>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</si>
  <si>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</si>
  <si>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</si>
  <si>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</si>
  <si>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</si>
  <si>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</si>
  <si>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</si>
  <si>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</si>
  <si>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</si>
  <si>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</si>
  <si>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</si>
  <si>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</si>
  <si>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</si>
  <si>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</si>
  <si>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</si>
  <si>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</si>
  <si>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</si>
  <si>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</si>
  <si>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</si>
  <si>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</si>
  <si>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</si>
  <si>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</si>
  <si>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</si>
  <si>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</si>
  <si>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</si>
  <si>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</si>
  <si>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</si>
  <si>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</si>
  <si>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</si>
  <si>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</si>
  <si>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</si>
  <si>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</si>
  <si>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</si>
  <si>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</si>
  <si>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</si>
  <si>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</si>
  <si>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</si>
  <si>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</si>
  <si>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</si>
  <si>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</si>
  <si>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</si>
  <si>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</si>
  <si>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</si>
  <si>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</si>
  <si>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</si>
  <si>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</si>
  <si>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</si>
  <si>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</si>
  <si>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</si>
  <si>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</si>
  <si>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</si>
  <si>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</si>
  <si>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</si>
  <si>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</si>
  <si>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</si>
  <si>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</si>
  <si>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</si>
  <si>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</si>
  <si>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</si>
  <si>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</si>
  <si>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</si>
  <si>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</si>
  <si>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</si>
  <si>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</si>
  <si>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</si>
  <si>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</si>
  <si>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</si>
  <si>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</si>
  <si>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</si>
  <si>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</si>
  <si>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</si>
  <si>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</si>
  <si>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</si>
  <si>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</si>
  <si>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</si>
  <si>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</si>
  <si>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</si>
  <si>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</si>
  <si>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</si>
  <si>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</si>
  <si>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</si>
  <si>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</si>
  <si>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</si>
  <si>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</si>
  <si>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</si>
  <si>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</si>
  <si>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</si>
  <si>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</si>
  <si>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</si>
  <si>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</si>
  <si>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</si>
  <si>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</si>
  <si>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</si>
  <si>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</si>
  <si>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</si>
  <si>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</si>
  <si>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</si>
  <si>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</si>
  <si>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</si>
  <si>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</si>
  <si>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</si>
  <si>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</si>
  <si>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</si>
  <si>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</si>
  <si>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</si>
  <si>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</si>
  <si>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</si>
  <si>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</si>
  <si>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</si>
  <si>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</si>
  <si>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</si>
  <si>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</si>
  <si>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</si>
  <si>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</si>
  <si>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</si>
  <si>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</si>
  <si>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</si>
  <si>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</si>
  <si>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</si>
  <si>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</si>
  <si>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</si>
  <si>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</si>
  <si>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</si>
  <si>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</si>
  <si>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</si>
  <si>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</si>
  <si>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</si>
  <si>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</si>
  <si>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</si>
  <si>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</si>
  <si>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</si>
  <si>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</si>
  <si>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</si>
  <si>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</si>
  <si>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</si>
  <si>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</si>
  <si>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</si>
  <si>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</si>
  <si>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</si>
  <si>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</si>
  <si>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</si>
  <si>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</si>
  <si>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</si>
  <si>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</si>
  <si>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</si>
  <si>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</si>
  <si>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</si>
  <si>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</si>
  <si>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</si>
  <si>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</si>
  <si>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</si>
  <si>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</si>
  <si>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</si>
  <si>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</si>
  <si>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</si>
  <si>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</si>
  <si>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</si>
  <si>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</si>
  <si>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</si>
  <si>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</si>
  <si>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</si>
  <si>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</si>
  <si>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</si>
  <si>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</si>
  <si>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</si>
  <si>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</si>
  <si>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</si>
  <si>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</si>
  <si>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</si>
  <si>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</si>
  <si>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</si>
  <si>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</si>
  <si>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</si>
  <si>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</si>
  <si>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</si>
  <si>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</si>
  <si>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</si>
  <si>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</si>
  <si>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</si>
  <si>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</si>
  <si>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</si>
  <si>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</si>
  <si>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</si>
  <si>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</si>
  <si>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</si>
  <si>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</si>
  <si>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</si>
  <si>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</si>
  <si>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</si>
  <si>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</si>
  <si>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</si>
  <si>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</si>
  <si>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</si>
  <si>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</si>
  <si>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</si>
  <si>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</si>
  <si>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</si>
  <si>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</si>
  <si>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</si>
  <si>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</si>
  <si>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</si>
  <si>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</si>
  <si>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</si>
  <si>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</si>
  <si>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</si>
  <si>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</si>
  <si>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</si>
  <si>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</si>
  <si>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</si>
  <si>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</si>
  <si>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</si>
  <si>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</si>
  <si>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</si>
  <si>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</si>
  <si>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</si>
  <si>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</si>
  <si>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</si>
  <si>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</si>
  <si>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</si>
  <si>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</si>
  <si>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</si>
  <si>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</si>
  <si>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</si>
  <si>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</si>
  <si>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</si>
  <si>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</si>
  <si>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</si>
  <si>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</si>
  <si>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</si>
  <si>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</si>
  <si>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</si>
  <si>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</si>
  <si>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</si>
  <si>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</si>
  <si>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</si>
  <si>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</si>
  <si>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</si>
  <si>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</si>
  <si>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</si>
  <si>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</si>
  <si>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</si>
  <si>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</si>
  <si>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</si>
  <si>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</si>
  <si>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</si>
  <si>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</si>
  <si>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</si>
  <si>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</si>
  <si>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</si>
  <si>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</si>
  <si>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</si>
  <si>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</si>
  <si>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</si>
  <si>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</si>
  <si>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</si>
  <si>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</si>
  <si>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</si>
  <si>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</si>
  <si>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</si>
  <si>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</si>
  <si>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</si>
  <si>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</si>
  <si>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</si>
  <si>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</si>
  <si>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</si>
  <si>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</si>
  <si>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</si>
  <si>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</si>
  <si>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</si>
  <si>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</si>
  <si>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</si>
  <si>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</si>
  <si>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</si>
  <si>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</si>
  <si>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</si>
  <si>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</si>
  <si>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</si>
  <si>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</si>
  <si>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</si>
  <si>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</si>
  <si>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</si>
  <si>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</si>
  <si>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</si>
  <si>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</si>
  <si>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</si>
  <si>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</si>
  <si>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</si>
  <si>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</si>
  <si>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</si>
  <si>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</si>
  <si>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</si>
  <si>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</si>
  <si>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</si>
  <si>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</si>
  <si>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</si>
  <si>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</si>
  <si>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</si>
  <si>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</si>
  <si>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</si>
  <si>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</si>
  <si>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</si>
  <si>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</si>
  <si>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</si>
  <si>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</si>
  <si>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</si>
  <si>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</si>
  <si>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</si>
  <si>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</si>
  <si>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</si>
  <si>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</si>
  <si>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</si>
  <si>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</si>
  <si>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</si>
  <si>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</si>
  <si>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</si>
  <si>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</si>
  <si>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</si>
  <si>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</si>
  <si>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</si>
  <si>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</si>
  <si>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</si>
  <si>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</si>
  <si>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</si>
  <si>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</si>
  <si>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</si>
  <si>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</si>
  <si>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</si>
  <si>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</si>
  <si>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</si>
  <si>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</si>
  <si>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</si>
  <si>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</si>
  <si>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</si>
  <si>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</si>
  <si>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</si>
  <si>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</si>
  <si>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</si>
  <si>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</si>
  <si>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</si>
  <si>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</si>
  <si>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</si>
  <si>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</si>
  <si>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</si>
  <si>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</si>
  <si>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</si>
  <si>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</si>
  <si>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</si>
  <si>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</si>
  <si>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</si>
  <si>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</si>
  <si>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</si>
  <si>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</si>
  <si>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</si>
  <si>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</si>
  <si>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</si>
  <si>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</si>
  <si>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</si>
  <si>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</si>
  <si>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</si>
  <si>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</si>
  <si>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</si>
  <si>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</si>
  <si>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</si>
  <si>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</si>
  <si>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</si>
  <si>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</si>
  <si>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</si>
  <si>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</si>
  <si>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</si>
  <si>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</si>
  <si>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</si>
  <si>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</si>
  <si>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</si>
  <si>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</si>
  <si>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</si>
  <si>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</si>
  <si>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</si>
  <si>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</si>
  <si>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</si>
  <si>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</si>
  <si>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</si>
  <si>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</si>
  <si>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</si>
  <si>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</si>
  <si>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</si>
  <si>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</si>
  <si>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</si>
  <si>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</si>
  <si>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</si>
  <si>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</si>
  <si>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</si>
  <si>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</si>
  <si>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</si>
  <si>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</si>
  <si>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</si>
  <si>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</si>
  <si>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</si>
  <si>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</si>
  <si>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</si>
  <si>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</si>
  <si>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</si>
  <si>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</si>
  <si>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</si>
  <si>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</si>
  <si>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</si>
  <si>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</si>
  <si>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</si>
  <si>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</si>
  <si>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</si>
  <si>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</si>
  <si>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</si>
  <si>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</si>
  <si>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</si>
  <si>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</si>
  <si>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</si>
  <si>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</si>
  <si>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</si>
  <si>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</si>
  <si>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</si>
  <si>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</si>
  <si>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</si>
  <si>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</si>
  <si>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</si>
  <si>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</si>
  <si>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</si>
  <si>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</si>
  <si>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</si>
  <si>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</si>
  <si>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</si>
  <si>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</si>
  <si>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</si>
  <si>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</si>
  <si>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</si>
  <si>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</si>
  <si>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</si>
  <si>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</si>
  <si>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</si>
  <si>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</si>
  <si>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</si>
  <si>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</si>
  <si>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</si>
  <si>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</si>
  <si>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</si>
  <si>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</si>
  <si>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</si>
  <si>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</si>
  <si>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</si>
  <si>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</si>
  <si>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</si>
  <si>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</si>
  <si>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</si>
  <si>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</si>
  <si>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</si>
  <si>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</si>
  <si>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</si>
  <si>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</si>
  <si>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</si>
  <si>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</si>
  <si>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</si>
  <si>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</si>
  <si>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</si>
  <si>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</si>
  <si>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</si>
  <si>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</si>
  <si>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</si>
  <si>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</si>
  <si>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</si>
  <si>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</si>
  <si>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</si>
  <si>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</si>
  <si>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</si>
  <si>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</si>
  <si>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</si>
  <si>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</si>
  <si>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</si>
  <si>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</si>
  <si>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</si>
  <si>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</si>
  <si>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</si>
  <si>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</si>
  <si>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</si>
  <si>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</si>
  <si>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</si>
  <si>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</si>
  <si>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</si>
  <si>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</si>
  <si>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</si>
  <si>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</si>
  <si>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</si>
  <si>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</si>
  <si>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</si>
  <si>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</si>
  <si>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</si>
  <si>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</si>
  <si>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</si>
  <si>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</si>
  <si>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</si>
  <si>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</si>
  <si>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</si>
  <si>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</si>
  <si>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</si>
  <si>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</si>
  <si>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</si>
  <si>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</si>
  <si>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</si>
  <si>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</si>
  <si>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</si>
  <si>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</si>
  <si>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</si>
  <si>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</si>
  <si>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</si>
  <si>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</si>
  <si>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</si>
  <si>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</si>
  <si>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</si>
  <si>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</si>
  <si>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</si>
  <si>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</si>
  <si>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</si>
  <si>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</si>
  <si>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</si>
  <si>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</si>
  <si>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</si>
  <si>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</si>
  <si>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</si>
  <si>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</si>
  <si>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</si>
  <si>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</si>
  <si>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</si>
  <si>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</si>
  <si>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</si>
  <si>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</si>
  <si>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</si>
  <si>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</si>
  <si>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</si>
  <si>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</si>
  <si>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</si>
  <si>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</si>
  <si>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</si>
  <si>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</si>
  <si>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</si>
  <si>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</si>
  <si>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</si>
  <si>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</si>
  <si>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</si>
  <si>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</si>
  <si>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</si>
  <si>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</si>
  <si>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</si>
  <si>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</si>
  <si>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</si>
  <si>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</si>
  <si>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</si>
  <si>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</si>
  <si>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</si>
  <si>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</si>
  <si>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</si>
  <si>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</si>
  <si>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</si>
  <si>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</si>
  <si>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</si>
  <si>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</si>
  <si>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</si>
  <si>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</si>
  <si>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</si>
  <si>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</si>
  <si>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</si>
  <si>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</si>
  <si>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</si>
  <si>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</si>
  <si>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</si>
  <si>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</si>
  <si>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</si>
  <si>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</si>
  <si>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</si>
  <si>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</si>
  <si>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</si>
  <si>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</si>
  <si>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</si>
  <si>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</si>
  <si>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</si>
  <si>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</si>
  <si>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</si>
  <si>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</si>
  <si>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</si>
  <si>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</si>
  <si>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</si>
  <si>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</si>
  <si>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</si>
  <si>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</si>
  <si>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</si>
  <si>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</si>
  <si>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</si>
  <si>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</si>
  <si>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</si>
  <si>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</si>
  <si>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</si>
  <si>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</si>
  <si>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</si>
  <si>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</si>
  <si>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</si>
  <si>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</si>
  <si>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</si>
  <si>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</si>
  <si>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</si>
  <si>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</si>
  <si>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</si>
  <si>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</si>
  <si>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</si>
  <si>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</si>
  <si>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</si>
  <si>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</si>
  <si>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</si>
  <si>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</si>
  <si>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</si>
  <si>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</si>
  <si>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</si>
  <si>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</si>
  <si>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</si>
  <si>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</si>
  <si>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</si>
  <si>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</si>
  <si>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</si>
  <si>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</si>
  <si>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</si>
  <si>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</si>
  <si>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</si>
  <si>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</si>
  <si>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</si>
  <si>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</si>
  <si>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</si>
  <si>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</si>
  <si>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</si>
  <si>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</si>
  <si>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</si>
  <si>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</si>
  <si>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</si>
  <si>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</si>
  <si>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</si>
  <si>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</si>
  <si>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</si>
  <si>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</si>
  <si>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</si>
  <si>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</si>
  <si>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</si>
  <si>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</si>
  <si>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</si>
  <si>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</si>
  <si>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</si>
  <si>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</si>
  <si>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</si>
  <si>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</si>
  <si>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</si>
  <si>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</si>
  <si>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</si>
  <si>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</si>
  <si>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</si>
  <si>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</si>
  <si>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</si>
  <si>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</si>
  <si>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</si>
  <si>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</si>
  <si>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</si>
  <si>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</si>
  <si>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</si>
  <si>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</si>
  <si>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</si>
  <si>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</si>
  <si>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</si>
  <si>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</si>
  <si>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</si>
  <si>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</si>
  <si>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</si>
  <si>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</si>
  <si>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</si>
  <si>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</si>
  <si>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</si>
  <si>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</si>
  <si>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</si>
  <si>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</si>
  <si>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</si>
  <si>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</si>
  <si>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</si>
  <si>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</si>
  <si>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</si>
  <si>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</si>
  <si>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</si>
  <si>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</si>
  <si>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</si>
  <si>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</si>
  <si>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</si>
  <si>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</si>
  <si>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</si>
  <si>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</si>
  <si>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</si>
  <si>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</si>
  <si>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</si>
  <si>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</si>
  <si>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</si>
  <si>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</si>
  <si>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</si>
  <si>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</si>
  <si>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</si>
  <si>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</si>
  <si>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</si>
  <si>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</si>
  <si>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</si>
  <si>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</si>
  <si>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</si>
  <si>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</si>
  <si>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</si>
  <si>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</si>
  <si>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</si>
  <si>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</si>
  <si>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</si>
  <si>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</si>
  <si>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</si>
  <si>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</si>
  <si>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</si>
  <si>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</si>
  <si>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</si>
  <si>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</si>
  <si>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</si>
  <si>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</si>
  <si>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</si>
  <si>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</si>
  <si>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</si>
  <si>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</si>
  <si>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</si>
  <si>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</si>
  <si>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</si>
  <si>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</si>
  <si>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</si>
  <si>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</si>
  <si>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</si>
  <si>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</si>
  <si>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</si>
  <si>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</si>
  <si>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</si>
  <si>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</si>
  <si>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</si>
  <si>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</si>
  <si>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</si>
  <si>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</si>
  <si>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</si>
  <si>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</si>
  <si>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</si>
  <si>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</si>
  <si>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</si>
  <si>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</si>
  <si>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</si>
  <si>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</si>
  <si>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</si>
  <si>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</si>
  <si>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</si>
  <si>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</si>
  <si>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</si>
  <si>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</si>
  <si>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</si>
  <si>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</si>
  <si>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</si>
  <si>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</si>
  <si>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</si>
  <si>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</si>
  <si>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</si>
  <si>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</si>
  <si>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</si>
  <si>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</si>
  <si>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</si>
  <si>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</si>
  <si>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</si>
  <si>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</si>
  <si>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</si>
  <si>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</si>
  <si>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</si>
  <si>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</si>
  <si>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</si>
  <si>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</si>
  <si>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</si>
  <si>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</si>
  <si>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</si>
  <si>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</si>
  <si>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</si>
  <si>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</si>
  <si>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</si>
  <si>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</si>
  <si>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</si>
  <si>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</si>
  <si>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</si>
  <si>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</si>
  <si>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</si>
  <si>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</si>
  <si>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</si>
  <si>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</si>
  <si>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</si>
  <si>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</si>
  <si>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</si>
  <si>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</si>
  <si>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</si>
  <si>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</si>
  <si>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</si>
  <si>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</si>
  <si>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</si>
  <si>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</si>
  <si>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</si>
  <si>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</si>
  <si>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</si>
  <si>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</si>
  <si>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</si>
  <si>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</si>
  <si>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</si>
  <si>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</si>
  <si>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</si>
  <si>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</si>
  <si>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</si>
  <si>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</si>
  <si>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</si>
  <si>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</si>
  <si>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</si>
  <si>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</si>
  <si>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</si>
  <si>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</si>
  <si>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</si>
  <si>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</si>
  <si>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</si>
  <si>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</si>
  <si>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</si>
  <si>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</si>
  <si>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</si>
  <si>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</si>
  <si>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</si>
  <si>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</si>
  <si>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</si>
  <si>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</si>
  <si>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</si>
  <si>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</si>
  <si>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</si>
  <si>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</si>
  <si>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</si>
  <si>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</si>
  <si>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</si>
  <si>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</si>
  <si>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</si>
  <si>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</si>
  <si>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</si>
  <si>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</si>
  <si>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</si>
  <si>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</si>
  <si>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</si>
  <si>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</si>
  <si>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</si>
  <si>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</si>
  <si>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</si>
  <si>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</si>
  <si>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</si>
  <si>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</si>
  <si>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</si>
  <si>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</si>
  <si>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</si>
  <si>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</si>
  <si>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</si>
  <si>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</si>
  <si>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</si>
  <si>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</si>
  <si>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</si>
  <si>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</si>
  <si>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</si>
  <si>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</si>
  <si>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</si>
  <si>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</si>
  <si>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</si>
  <si>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</si>
  <si>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</si>
  <si>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</si>
  <si>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</si>
  <si>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</si>
  <si>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</si>
  <si>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</si>
  <si>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</si>
  <si>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</si>
  <si>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</si>
  <si>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</si>
  <si>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</si>
  <si>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</si>
  <si>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</si>
  <si>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</si>
  <si>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</si>
  <si>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</si>
  <si>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</si>
  <si>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</si>
  <si>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</si>
  <si>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</si>
  <si>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</si>
  <si>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</si>
  <si>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</si>
  <si>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</si>
  <si>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</si>
  <si>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</si>
  <si>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</si>
  <si>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</si>
  <si>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</si>
  <si>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</si>
  <si>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</si>
  <si>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</si>
  <si>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</si>
  <si>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</si>
  <si>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</si>
  <si>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</si>
  <si>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</si>
  <si>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</si>
  <si>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</si>
  <si>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</si>
  <si>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</si>
  <si>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</si>
  <si>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</si>
  <si>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</si>
  <si>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</si>
  <si>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</si>
  <si>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</si>
  <si>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</si>
  <si>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</si>
  <si>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</si>
  <si>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</si>
  <si>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</si>
  <si>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</si>
  <si>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</si>
  <si>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</si>
  <si>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</si>
  <si>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</si>
  <si>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</si>
  <si>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</si>
  <si>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</si>
  <si>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</si>
  <si>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</si>
  <si>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</si>
  <si>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</si>
  <si>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</si>
  <si>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</si>
  <si>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</si>
  <si>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</si>
  <si>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</si>
  <si>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</si>
  <si>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</si>
  <si>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</si>
  <si>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</si>
  <si>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</si>
  <si>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</si>
  <si>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</si>
  <si>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</si>
  <si>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</si>
  <si>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</si>
  <si>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</si>
  <si>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</si>
  <si>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</si>
  <si>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</si>
  <si>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</si>
  <si>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</si>
  <si>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</si>
  <si>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</si>
  <si>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</si>
  <si>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</si>
  <si>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</si>
  <si>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</si>
  <si>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</si>
  <si>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</si>
  <si>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</si>
  <si>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</si>
  <si>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</si>
  <si>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</si>
  <si>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</si>
  <si>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</si>
  <si>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</si>
  <si>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</si>
  <si>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</si>
  <si>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</si>
  <si>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</si>
  <si>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</si>
  <si>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</si>
  <si>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</si>
  <si>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</si>
  <si>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</si>
  <si>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</si>
  <si>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</si>
  <si>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</si>
  <si>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</si>
  <si>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</si>
  <si>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</si>
  <si>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</si>
  <si>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</si>
  <si>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</si>
  <si>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</si>
  <si>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</si>
  <si>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</si>
  <si>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</si>
  <si>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</si>
  <si>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</si>
  <si>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</si>
  <si>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</si>
  <si>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</si>
  <si>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</si>
  <si>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</si>
  <si>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</si>
  <si>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</si>
  <si>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</si>
  <si>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</si>
  <si>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</si>
  <si>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</si>
  <si>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</si>
  <si>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</si>
  <si>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</si>
  <si>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</si>
  <si>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</si>
  <si>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</si>
  <si>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</si>
  <si>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</si>
  <si>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</si>
  <si>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</si>
  <si>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</si>
  <si>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</si>
  <si>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</si>
  <si>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</si>
  <si>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</si>
  <si>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</si>
  <si>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</si>
  <si>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</si>
  <si>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</si>
  <si>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</si>
  <si>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</si>
  <si>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</si>
  <si>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</si>
  <si>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</si>
  <si>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</si>
  <si>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</si>
  <si>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</si>
  <si>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</si>
  <si>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</si>
  <si>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</si>
  <si>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</si>
  <si>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</si>
  <si>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</si>
  <si>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</si>
  <si>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</si>
  <si>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</si>
  <si>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</si>
  <si>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</si>
  <si>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</si>
  <si>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</si>
  <si>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</si>
  <si>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</si>
  <si>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</si>
  <si>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</si>
  <si>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</si>
  <si>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</si>
  <si>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</si>
  <si>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</si>
  <si>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</si>
  <si>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</si>
  <si>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</si>
  <si>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</si>
  <si>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</si>
  <si>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</si>
  <si>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</si>
  <si>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</si>
  <si>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</si>
  <si>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</si>
  <si>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</si>
  <si>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</si>
  <si>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</si>
  <si>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</si>
  <si>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</si>
  <si>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</si>
  <si>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</si>
  <si>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</si>
  <si>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</si>
  <si>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</si>
  <si>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</si>
  <si>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</si>
  <si>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</si>
  <si>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</si>
  <si>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</si>
  <si>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</si>
  <si>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</si>
  <si>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</si>
  <si>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</si>
  <si>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</si>
  <si>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</si>
  <si>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</si>
  <si>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</si>
  <si>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</si>
  <si>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</si>
  <si>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</si>
  <si>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</si>
  <si>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</si>
  <si>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</si>
  <si>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</si>
  <si>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</si>
  <si>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</si>
  <si>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</si>
  <si>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</si>
  <si>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</si>
  <si>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</si>
  <si>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</si>
  <si>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</si>
  <si>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</si>
  <si>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</si>
  <si>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</si>
  <si>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</si>
  <si>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</si>
  <si>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</si>
  <si>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</si>
  <si>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</si>
  <si>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</si>
  <si>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</si>
  <si>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</si>
  <si>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</si>
  <si>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</si>
  <si>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</si>
  <si>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</si>
  <si>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</si>
  <si>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</si>
  <si>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</si>
  <si>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</si>
  <si>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</si>
  <si>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</si>
  <si>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</si>
  <si>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</si>
  <si>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</si>
  <si>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</si>
  <si>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</si>
  <si>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</si>
  <si>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</si>
  <si>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</si>
  <si>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</si>
  <si>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</si>
  <si>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</si>
  <si>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</si>
  <si>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</si>
  <si>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</si>
  <si>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</si>
  <si>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</si>
  <si>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</si>
  <si>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</si>
  <si>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</si>
  <si>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</si>
  <si>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</si>
  <si>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</si>
  <si>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</si>
  <si>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</si>
  <si>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</si>
  <si>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</si>
  <si>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</si>
  <si>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</si>
  <si>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</si>
  <si>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</si>
  <si>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</si>
  <si>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</si>
  <si>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</si>
  <si>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</si>
  <si>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</si>
  <si>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</si>
  <si>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</si>
  <si>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</si>
  <si>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</si>
  <si>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</si>
  <si>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</si>
  <si>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</si>
  <si>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</si>
  <si>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</si>
  <si>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</si>
  <si>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</si>
  <si>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</si>
  <si>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</si>
  <si>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</si>
  <si>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</si>
  <si>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</si>
  <si>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</si>
  <si>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</si>
  <si>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</si>
  <si>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</si>
  <si>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</si>
  <si>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</si>
  <si>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</si>
  <si>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</si>
  <si>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</si>
  <si>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</si>
  <si>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</si>
  <si>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</si>
  <si>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</si>
  <si>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</si>
  <si>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</si>
  <si>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</si>
  <si>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</si>
  <si>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</si>
  <si>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</si>
  <si>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</si>
  <si>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</si>
  <si>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</si>
  <si>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</si>
  <si>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</si>
  <si>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</si>
  <si>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</si>
  <si>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</si>
  <si>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</si>
  <si>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</si>
  <si>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</si>
  <si>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</si>
  <si>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</si>
  <si>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</si>
  <si>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</si>
  <si>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</si>
  <si>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</si>
  <si>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</si>
  <si>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</si>
  <si>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</si>
  <si>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</si>
  <si>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</si>
  <si>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</si>
  <si>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</si>
  <si>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</si>
  <si>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</si>
  <si>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</si>
  <si>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</si>
  <si>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</si>
  <si>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</si>
  <si>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</si>
  <si>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</si>
  <si>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</si>
  <si>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</si>
  <si>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</si>
  <si>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</si>
  <si>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</si>
  <si>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</si>
  <si>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</si>
  <si>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</si>
  <si>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</si>
  <si>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</si>
  <si>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</si>
  <si>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</si>
  <si>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</si>
  <si>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</si>
  <si>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</si>
  <si>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</si>
  <si>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</si>
  <si>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</si>
  <si>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</si>
  <si>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</si>
  <si>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</si>
  <si>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</si>
  <si>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</si>
  <si>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</si>
  <si>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</si>
  <si>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</si>
  <si>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</si>
  <si>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</si>
  <si>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</si>
  <si>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</si>
  <si>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</si>
  <si>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</si>
  <si>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</si>
  <si>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</si>
  <si>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</si>
  <si>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</si>
  <si>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</si>
  <si>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</si>
  <si>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</si>
  <si>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</si>
  <si>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</si>
  <si>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</si>
  <si>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</si>
  <si>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</si>
  <si>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</si>
  <si>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</si>
  <si>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</si>
  <si>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</si>
  <si>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</si>
  <si>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</si>
  <si>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</si>
  <si>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</si>
  <si>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</si>
  <si>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</si>
  <si>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</si>
  <si>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</si>
  <si>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</si>
  <si>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</si>
  <si>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</si>
  <si>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</si>
  <si>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</si>
  <si>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</si>
  <si>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</si>
  <si>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</si>
  <si>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</si>
  <si>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</si>
  <si>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</si>
  <si>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</si>
  <si>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</si>
  <si>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</si>
  <si>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</si>
  <si>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</si>
  <si>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</si>
  <si>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</si>
  <si>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</si>
  <si>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</si>
  <si>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</si>
  <si>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</si>
  <si>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</si>
  <si>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</si>
  <si>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</si>
  <si>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</si>
  <si>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</si>
  <si>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</si>
  <si>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</si>
  <si>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</si>
  <si>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</si>
  <si>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</si>
  <si>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</si>
  <si>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</si>
  <si>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</si>
  <si>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</si>
  <si>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</si>
  <si>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</si>
  <si>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</si>
  <si>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</si>
  <si>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</si>
  <si>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</si>
  <si>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</si>
  <si>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</si>
  <si>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</si>
  <si>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</si>
  <si>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</si>
  <si>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</si>
  <si>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</si>
  <si>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</si>
  <si>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</si>
  <si>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</si>
  <si>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</si>
  <si>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</si>
  <si>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</si>
  <si>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</si>
  <si>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</si>
  <si>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</si>
  <si>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</si>
  <si>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</si>
  <si>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</si>
  <si>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</si>
  <si>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</si>
  <si>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</si>
  <si>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</si>
  <si>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</si>
  <si>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</si>
  <si>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</si>
  <si>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</si>
  <si>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</si>
  <si>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</si>
  <si>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</si>
  <si>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</si>
  <si>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</si>
  <si>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</si>
  <si>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</si>
  <si>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</si>
  <si>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</si>
  <si>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</si>
  <si>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</si>
  <si>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</si>
  <si>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</si>
  <si>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</si>
  <si>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</si>
  <si>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</si>
  <si>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</si>
  <si>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</si>
  <si>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</si>
  <si>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</si>
  <si>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</si>
  <si>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</si>
  <si>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</si>
  <si>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</si>
  <si>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</si>
  <si>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</si>
  <si>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</si>
  <si>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</si>
  <si>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</si>
  <si>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</si>
  <si>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</si>
  <si>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</si>
  <si>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</si>
  <si>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</si>
  <si>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</si>
  <si>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</si>
  <si>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</si>
  <si>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</si>
  <si>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</si>
  <si>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</si>
  <si>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</si>
  <si>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</si>
  <si>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</si>
  <si>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</si>
  <si>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</si>
  <si>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</si>
  <si>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</si>
  <si>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</si>
  <si>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</si>
  <si>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</si>
  <si>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</si>
  <si>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</si>
  <si>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</si>
  <si>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</si>
  <si>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</si>
  <si>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</si>
  <si>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</si>
  <si>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</si>
  <si>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</si>
  <si>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</si>
  <si>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</si>
  <si>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</si>
  <si>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</si>
  <si>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</si>
  <si>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</si>
  <si>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</si>
  <si>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</si>
  <si>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</si>
  <si>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</si>
  <si>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</si>
  <si>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</si>
  <si>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</si>
  <si>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</si>
  <si>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</si>
  <si>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</si>
  <si>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</si>
  <si>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</si>
  <si>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</si>
  <si>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</si>
  <si>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</si>
  <si>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</si>
  <si>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</si>
  <si>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</si>
  <si>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</si>
  <si>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</si>
  <si>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</si>
  <si>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</si>
  <si>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</si>
  <si>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</si>
  <si>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</si>
  <si>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</si>
  <si>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</si>
  <si>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</si>
  <si>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</si>
  <si>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</si>
  <si>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</si>
  <si>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</si>
  <si>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</si>
  <si>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</si>
  <si>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</si>
  <si>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</si>
  <si>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</si>
  <si>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</si>
  <si>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</si>
  <si>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</si>
  <si>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</si>
  <si>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</si>
  <si>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</si>
  <si>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</si>
  <si>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</si>
  <si>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</si>
  <si>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</si>
  <si>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</si>
  <si>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</si>
  <si>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</si>
  <si>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</si>
  <si>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</si>
  <si>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</si>
  <si>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</si>
  <si>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</si>
  <si>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</si>
  <si>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</si>
  <si>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</si>
  <si>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</si>
  <si>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</si>
  <si>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</si>
  <si>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</si>
  <si>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</si>
  <si>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</si>
  <si>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</si>
  <si>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</si>
  <si>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</si>
  <si>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</si>
  <si>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</si>
  <si>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</si>
  <si>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</si>
  <si>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</si>
  <si>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</si>
  <si>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</si>
  <si>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</si>
  <si>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</si>
  <si>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</si>
  <si>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</si>
  <si>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</si>
  <si>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</si>
  <si>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</si>
  <si>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</si>
  <si>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</si>
  <si>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</si>
  <si>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</si>
  <si>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</si>
  <si>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</si>
  <si>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</si>
  <si>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</si>
  <si>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</si>
  <si>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</si>
  <si>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</si>
  <si>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</si>
  <si>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</si>
  <si>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</si>
  <si>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</si>
  <si>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</si>
  <si>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</si>
  <si>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</si>
  <si>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</si>
  <si>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</si>
  <si>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</si>
  <si>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</si>
  <si>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</si>
  <si>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</si>
  <si>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</si>
  <si>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</si>
  <si>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</si>
  <si>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</si>
  <si>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</si>
  <si>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</si>
  <si>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</si>
  <si>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</si>
  <si>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</si>
  <si>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</si>
  <si>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</si>
  <si>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</si>
  <si>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</si>
  <si>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</si>
  <si>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</si>
  <si>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</si>
  <si>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</si>
  <si>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</si>
  <si>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</si>
  <si>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</si>
  <si>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</si>
  <si>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</si>
  <si>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</si>
  <si>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</si>
  <si>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</si>
  <si>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</si>
  <si>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</si>
  <si>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</si>
  <si>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</si>
  <si>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</si>
  <si>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</si>
  <si>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</si>
  <si>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</si>
  <si>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</si>
  <si>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</si>
  <si>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</si>
  <si>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</si>
  <si>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</si>
  <si>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</si>
  <si>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</si>
  <si>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</si>
  <si>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</si>
  <si>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</si>
  <si>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</si>
  <si>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</si>
  <si>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</si>
  <si>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</si>
  <si>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</si>
  <si>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</si>
  <si>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</si>
  <si>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</si>
  <si>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</si>
  <si>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</si>
  <si>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</si>
  <si>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</si>
  <si>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</si>
  <si>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</si>
  <si>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</si>
  <si>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</si>
  <si>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</si>
  <si>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</si>
  <si>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</si>
  <si>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</si>
  <si>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</si>
  <si>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</si>
  <si>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</si>
  <si>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</si>
  <si>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</si>
  <si>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</si>
  <si>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</si>
  <si>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</si>
  <si>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</si>
  <si>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</si>
  <si>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</si>
  <si>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</si>
  <si>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</si>
  <si>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</si>
  <si>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</si>
  <si>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</si>
  <si>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</si>
  <si>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</si>
  <si>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</si>
  <si>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</si>
  <si>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</si>
  <si>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</si>
  <si>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</si>
  <si>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</si>
  <si>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</si>
  <si>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</si>
  <si>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</si>
  <si>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</si>
  <si>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</si>
  <si>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</si>
  <si>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</si>
  <si>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</si>
  <si>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</si>
  <si>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</si>
  <si>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</si>
  <si>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</si>
  <si>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</si>
  <si>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</si>
  <si>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</si>
  <si>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</si>
  <si>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</si>
  <si>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</si>
  <si>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</si>
  <si>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</si>
  <si>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</si>
  <si>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</si>
  <si>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</si>
  <si>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</si>
  <si>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</si>
  <si>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</si>
  <si>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</si>
  <si>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</si>
  <si>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</si>
  <si>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</si>
  <si>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</si>
  <si>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</si>
  <si>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</si>
  <si>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</si>
  <si>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</si>
  <si>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</si>
  <si>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</si>
  <si>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</si>
  <si>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</si>
  <si>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</si>
  <si>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</si>
  <si>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</si>
  <si>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</si>
  <si>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</si>
  <si>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</si>
  <si>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</si>
  <si>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</si>
  <si>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</si>
  <si>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</si>
  <si>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</si>
  <si>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</si>
  <si>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</si>
  <si>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</si>
  <si>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</si>
  <si>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</si>
  <si>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</si>
  <si>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</si>
  <si>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</si>
  <si>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</si>
  <si>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</si>
  <si>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</si>
  <si>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</si>
  <si>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</si>
  <si>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</si>
  <si>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</si>
  <si>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</si>
  <si>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</si>
  <si>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</si>
  <si>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</si>
  <si>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</si>
  <si>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</si>
  <si>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</si>
  <si>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</si>
  <si>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</si>
  <si>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</si>
  <si>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</si>
  <si>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</si>
  <si>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</si>
  <si>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</si>
  <si>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</si>
  <si>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</si>
  <si>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</si>
  <si>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</si>
  <si>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</si>
  <si>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</si>
  <si>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</si>
  <si>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</si>
  <si>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</si>
  <si>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</si>
  <si>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</si>
  <si>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</si>
  <si>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</si>
  <si>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</si>
  <si>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</si>
  <si>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</si>
  <si>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</si>
  <si>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</si>
  <si>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</si>
  <si>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</si>
  <si>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</si>
  <si>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</si>
  <si>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</si>
  <si>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</si>
  <si>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</si>
  <si>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</si>
  <si>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</si>
  <si>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</si>
  <si>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</si>
  <si>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</si>
  <si>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</si>
  <si>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</si>
  <si>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</si>
  <si>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</si>
  <si>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</si>
  <si>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</si>
  <si>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</si>
  <si>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</si>
  <si>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</si>
  <si>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</si>
  <si>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</si>
  <si>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</si>
  <si>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</si>
  <si>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</si>
  <si>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</si>
  <si>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</si>
  <si>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</si>
  <si>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</si>
  <si>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</si>
  <si>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</si>
  <si>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</si>
  <si>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</si>
  <si>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</si>
  <si>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</si>
  <si>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</si>
  <si>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</si>
  <si>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</si>
  <si>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</si>
  <si>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</si>
  <si>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</si>
  <si>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</si>
  <si>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</si>
  <si>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</si>
  <si>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</si>
  <si>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</si>
  <si>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</si>
  <si>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</si>
  <si>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</si>
  <si>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</si>
  <si>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</si>
  <si>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</si>
  <si>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</si>
  <si>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</si>
  <si>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</si>
  <si>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</si>
  <si>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</si>
  <si>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</si>
  <si>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</si>
  <si>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</si>
  <si>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</si>
  <si>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</si>
  <si>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</si>
  <si>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</si>
  <si>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</si>
  <si>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</si>
  <si>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</si>
  <si>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</si>
  <si>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</si>
  <si>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</si>
  <si>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</si>
  <si>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</si>
  <si>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</si>
  <si>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</si>
  <si>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</si>
  <si>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</si>
  <si>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</si>
  <si>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</si>
  <si>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</si>
  <si>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</si>
  <si>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</si>
  <si>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</si>
  <si>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</si>
  <si>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</si>
  <si>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</si>
  <si>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</si>
  <si>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</si>
  <si>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</si>
  <si>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</si>
  <si>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</si>
  <si>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</si>
  <si>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</si>
  <si>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</si>
  <si>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</si>
  <si>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</si>
  <si>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</si>
  <si>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</si>
  <si>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</si>
  <si>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</si>
  <si>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</si>
  <si>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</si>
  <si>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</si>
  <si>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</si>
  <si>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</si>
  <si>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</si>
  <si>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</si>
  <si>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</si>
  <si>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</si>
  <si>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</si>
  <si>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</si>
  <si>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</si>
  <si>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</si>
  <si>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</si>
  <si>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</si>
  <si>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</si>
  <si>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</si>
  <si>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</si>
  <si>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</si>
  <si>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</si>
  <si>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</si>
  <si>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</si>
  <si>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</si>
  <si>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</si>
  <si>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</si>
  <si>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</si>
  <si>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</si>
  <si>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</si>
  <si>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</si>
  <si>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</si>
  <si>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</si>
  <si>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</si>
  <si>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</si>
  <si>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</si>
  <si>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</si>
  <si>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</si>
  <si>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</si>
  <si>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</si>
  <si>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</si>
  <si>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</si>
  <si>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</si>
  <si>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</si>
  <si>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</si>
  <si>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</si>
  <si>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</si>
  <si>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</si>
  <si>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</si>
  <si>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</si>
  <si>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</si>
  <si>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</si>
  <si>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</si>
  <si>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</si>
  <si>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</si>
  <si>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</si>
  <si>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</si>
  <si>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</si>
  <si>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</si>
  <si>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</si>
  <si>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</si>
  <si>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</si>
  <si>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</si>
  <si>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</si>
  <si>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</si>
  <si>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</si>
  <si>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</si>
  <si>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</si>
  <si>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</si>
  <si>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</si>
  <si>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</si>
  <si>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</si>
  <si>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</si>
  <si>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</si>
  <si>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</si>
  <si>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</si>
  <si>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</si>
  <si>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</si>
  <si>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</si>
  <si>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</si>
  <si>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</si>
  <si>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</si>
  <si>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</si>
  <si>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</si>
  <si>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</si>
  <si>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</si>
  <si>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</si>
  <si>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</si>
  <si>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</si>
  <si>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</si>
  <si>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</si>
  <si>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</si>
  <si>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</si>
  <si>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</si>
  <si>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</si>
  <si>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</si>
  <si>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</si>
  <si>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</si>
  <si>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</si>
  <si>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</si>
  <si>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</si>
  <si>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</si>
  <si>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</si>
  <si>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</si>
  <si>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</si>
  <si>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</si>
  <si>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</si>
  <si>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</si>
  <si>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</si>
  <si>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</si>
  <si>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</si>
  <si>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</si>
  <si>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</si>
  <si>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</si>
  <si>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</si>
  <si>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</si>
  <si>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</si>
  <si>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</si>
  <si>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</si>
  <si>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</si>
  <si>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</si>
  <si>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</si>
  <si>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</si>
  <si>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</si>
  <si>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</si>
  <si>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</si>
  <si>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</si>
  <si>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</si>
  <si>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</si>
  <si>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</si>
  <si>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</si>
  <si>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</si>
  <si>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</si>
  <si>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</si>
  <si>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</si>
  <si>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</si>
  <si>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</si>
  <si>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</si>
  <si>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</si>
  <si>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</si>
  <si>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</si>
  <si>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</si>
  <si>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</si>
  <si>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</si>
  <si>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</si>
  <si>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</si>
  <si>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</si>
  <si>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</si>
  <si>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</si>
  <si>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</si>
  <si>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</si>
  <si>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</si>
  <si>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</si>
  <si>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</si>
  <si>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</si>
  <si>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</si>
  <si>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</si>
  <si>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</si>
  <si>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</si>
  <si>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</si>
  <si>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</si>
  <si>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</si>
  <si>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</si>
  <si>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</si>
  <si>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</si>
  <si>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</si>
  <si>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</si>
  <si>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</si>
  <si>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</si>
  <si>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</si>
  <si>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</si>
  <si>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</si>
  <si>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</si>
  <si>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</si>
  <si>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</si>
  <si>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</si>
  <si>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</si>
  <si>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</si>
  <si>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</si>
  <si>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</si>
  <si>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</si>
  <si>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</si>
  <si>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</si>
  <si>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</si>
  <si>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</si>
  <si>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</si>
  <si>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</si>
  <si>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</si>
  <si>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</si>
  <si>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</si>
  <si>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</si>
  <si>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</si>
  <si>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</si>
  <si>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</si>
  <si>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</si>
  <si>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</si>
  <si>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</si>
  <si>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</si>
  <si>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</si>
  <si>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</si>
  <si>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</si>
  <si>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</si>
  <si>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</si>
  <si>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</si>
  <si>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</si>
  <si>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</si>
  <si>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</si>
  <si>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</si>
  <si>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</si>
  <si>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</si>
  <si>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</si>
  <si>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</si>
  <si>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</si>
  <si>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</si>
  <si>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</si>
  <si>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</si>
  <si>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</si>
  <si>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</si>
  <si>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</si>
  <si>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</si>
  <si>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</si>
  <si>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</si>
  <si>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</si>
  <si>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</si>
  <si>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</si>
  <si>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</si>
  <si>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</si>
  <si>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</si>
  <si>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</si>
  <si>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</si>
  <si>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</si>
  <si>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</si>
  <si>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</si>
  <si>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</si>
  <si>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</si>
  <si>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</si>
  <si>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</si>
  <si>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</si>
  <si>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</si>
  <si>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</si>
  <si>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</si>
  <si>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</si>
  <si>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</si>
  <si>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</si>
  <si>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</si>
  <si>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</si>
  <si>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</si>
  <si>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</si>
  <si>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</si>
  <si>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</si>
  <si>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</si>
  <si>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</si>
  <si>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</si>
  <si>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</si>
  <si>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</si>
  <si>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</si>
  <si>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</si>
  <si>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</si>
  <si>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</si>
  <si>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</si>
  <si>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</si>
  <si>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</si>
  <si>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</si>
  <si>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</si>
  <si>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</si>
  <si>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</si>
  <si>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</si>
  <si>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</si>
  <si>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</si>
  <si>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</si>
  <si>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</si>
  <si>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</si>
  <si>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</si>
  <si>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</si>
  <si>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</si>
  <si>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</si>
  <si>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</si>
  <si>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</si>
  <si>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</si>
  <si>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</si>
  <si>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</si>
  <si>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</si>
  <si>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</si>
  <si>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</si>
  <si>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</si>
  <si>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</si>
  <si>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</si>
  <si>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</si>
  <si>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</si>
  <si>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</si>
  <si>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</si>
  <si>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</si>
  <si>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</si>
  <si>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</si>
  <si>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</si>
  <si>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</si>
  <si>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</si>
  <si>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</si>
  <si>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</si>
  <si>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</si>
  <si>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</si>
  <si>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</si>
  <si>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</si>
  <si>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</si>
  <si>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</si>
  <si>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</si>
  <si>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</si>
  <si>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</si>
  <si>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</si>
  <si>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</si>
  <si>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</si>
  <si>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</si>
  <si>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</si>
  <si>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</si>
  <si>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</si>
  <si>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</si>
  <si>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</si>
  <si>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</si>
  <si>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</si>
  <si>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</si>
  <si>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</si>
  <si>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</si>
  <si>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</si>
  <si>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</si>
  <si>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</si>
  <si>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</si>
  <si>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</si>
  <si>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</si>
  <si>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</si>
  <si>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</si>
  <si>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</si>
  <si>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</si>
  <si>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</si>
  <si>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</si>
  <si>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</si>
  <si>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</si>
  <si>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</si>
  <si>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</si>
  <si>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</si>
  <si>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</si>
  <si>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</si>
  <si>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</si>
  <si>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</si>
  <si>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</si>
  <si>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</si>
  <si>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</si>
  <si>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</si>
  <si>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</si>
  <si>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</si>
  <si>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</si>
  <si>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</si>
  <si>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</si>
  <si>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</si>
  <si>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</si>
  <si>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</si>
  <si>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</si>
  <si>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</si>
  <si>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</si>
  <si>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</si>
  <si>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</si>
  <si>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</si>
  <si>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</si>
  <si>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</si>
  <si>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</si>
  <si>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</si>
  <si>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</si>
  <si>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</si>
  <si>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</si>
  <si>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</si>
  <si>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</si>
  <si>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</si>
  <si>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</si>
  <si>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</si>
  <si>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</si>
  <si>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</si>
  <si>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</si>
  <si>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</si>
  <si>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</si>
  <si>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</si>
  <si>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</si>
  <si>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</si>
  <si>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</si>
  <si>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</si>
  <si>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</si>
  <si>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</si>
  <si>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</si>
  <si>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</si>
  <si>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</si>
  <si>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</si>
  <si>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</si>
  <si>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</si>
  <si>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</si>
  <si>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</si>
  <si>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</si>
  <si>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</si>
  <si>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</si>
  <si>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</si>
  <si>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</si>
  <si>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</si>
  <si>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</si>
  <si>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</si>
  <si>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</si>
  <si>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</si>
  <si>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</si>
  <si>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</si>
  <si>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</si>
  <si>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</si>
  <si>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</si>
  <si>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</si>
  <si>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</si>
  <si>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</si>
  <si>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</si>
  <si>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</si>
  <si>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</si>
  <si>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</si>
  <si>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</si>
  <si>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</si>
  <si>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</si>
  <si>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</si>
  <si>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</si>
  <si>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</si>
  <si>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</si>
  <si>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</si>
  <si>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</si>
  <si>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</si>
  <si>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</si>
  <si>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</si>
  <si>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</si>
  <si>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</si>
  <si>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</si>
  <si>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</si>
  <si>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</si>
  <si>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</si>
  <si>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</si>
  <si>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</si>
  <si>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</si>
  <si>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</si>
  <si>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</si>
  <si>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</si>
  <si>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</si>
  <si>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</si>
  <si>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</si>
  <si>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</si>
  <si>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</si>
  <si>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</si>
  <si>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</si>
  <si>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</si>
  <si>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</si>
  <si>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</si>
  <si>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</si>
  <si>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</si>
  <si>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</si>
  <si>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</si>
  <si>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</si>
  <si>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</si>
  <si>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</si>
  <si>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</si>
  <si>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</si>
  <si>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</si>
  <si>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</si>
  <si>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</si>
  <si>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</si>
  <si>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</si>
  <si>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</si>
  <si>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</si>
  <si>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</si>
  <si>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</si>
  <si>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</si>
  <si>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</si>
  <si>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</si>
  <si>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</si>
  <si>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</si>
  <si>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</si>
  <si>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</si>
  <si>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</si>
  <si>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</si>
  <si>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</si>
  <si>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</si>
  <si>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</si>
  <si>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</si>
  <si>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</si>
  <si>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</si>
  <si>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</si>
  <si>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</si>
  <si>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</si>
  <si>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</si>
  <si>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</si>
  <si>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</si>
  <si>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</si>
  <si>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</si>
  <si>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</si>
  <si>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</si>
  <si>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</si>
  <si>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</si>
  <si>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</si>
  <si>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</si>
  <si>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</si>
  <si>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</si>
  <si>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</si>
  <si>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</si>
  <si>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</si>
  <si>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</si>
  <si>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</si>
  <si>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</si>
  <si>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</si>
  <si>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</si>
  <si>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</si>
  <si>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</si>
  <si>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</si>
  <si>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</si>
  <si>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</si>
  <si>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</si>
  <si>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</si>
  <si>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</si>
  <si>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</si>
  <si>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</si>
  <si>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</si>
  <si>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</si>
  <si>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</si>
  <si>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</si>
  <si>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</si>
  <si>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</si>
  <si>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</si>
  <si>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</si>
  <si>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</si>
  <si>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</si>
  <si>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</si>
  <si>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</si>
  <si>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</si>
  <si>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</si>
  <si>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</si>
  <si>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</si>
  <si>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</si>
  <si>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</si>
  <si>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</si>
  <si>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</si>
  <si>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</si>
  <si>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</si>
  <si>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</si>
  <si>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</si>
  <si>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</si>
  <si>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</si>
  <si>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</si>
  <si>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</si>
  <si>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</si>
  <si>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</si>
  <si>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</si>
  <si>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</si>
  <si>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</si>
  <si>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</si>
  <si>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</si>
  <si>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</si>
  <si>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</si>
  <si>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</si>
  <si>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</si>
  <si>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</si>
  <si>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</si>
  <si>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</si>
  <si>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</si>
  <si>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</si>
  <si>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</si>
  <si>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</si>
  <si>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</si>
  <si>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</si>
  <si>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</si>
  <si>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</si>
  <si>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</si>
  <si>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</si>
  <si>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</si>
  <si>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</si>
  <si>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</si>
  <si>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</si>
  <si>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</si>
  <si>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</si>
  <si>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</si>
  <si>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</si>
  <si>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</si>
  <si>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</si>
  <si>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</si>
  <si>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</si>
  <si>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</si>
  <si>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</si>
  <si>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</si>
  <si>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</si>
  <si>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</si>
  <si>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</si>
  <si>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</si>
  <si>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</si>
  <si>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</si>
  <si>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</si>
  <si>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</si>
  <si>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</si>
  <si>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</si>
  <si>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</si>
  <si>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</si>
  <si>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</si>
  <si>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</si>
  <si>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</si>
  <si>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</si>
  <si>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</si>
  <si>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</si>
  <si>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</si>
  <si>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</si>
  <si>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</si>
  <si>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</si>
  <si>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</si>
  <si>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</si>
  <si>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</si>
  <si>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</si>
  <si>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</si>
  <si>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</si>
  <si>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</si>
  <si>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</si>
  <si>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</si>
  <si>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</si>
  <si>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</si>
  <si>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</si>
  <si>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</si>
  <si>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</si>
  <si>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</si>
  <si>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</si>
  <si>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</si>
  <si>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</si>
  <si>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</si>
  <si>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</si>
  <si>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</si>
  <si>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</si>
  <si>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</si>
  <si>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</si>
  <si>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</si>
  <si>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</si>
  <si>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</si>
  <si>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</si>
  <si>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</si>
  <si>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</si>
  <si>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</si>
  <si>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</si>
  <si>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</si>
  <si>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</si>
  <si>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</si>
  <si>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</si>
  <si>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</si>
  <si>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</si>
  <si>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</si>
  <si>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</si>
  <si>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</si>
  <si>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</si>
  <si>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</si>
  <si>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</si>
  <si>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</si>
  <si>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</si>
  <si>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</si>
  <si>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</si>
  <si>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</si>
  <si>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</si>
  <si>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</si>
  <si>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</si>
  <si>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</si>
  <si>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</si>
  <si>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</si>
  <si>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</si>
  <si>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</si>
  <si>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</si>
  <si>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</si>
  <si>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</si>
  <si>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</si>
  <si>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</si>
  <si>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</si>
  <si>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</si>
  <si>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</si>
  <si>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</si>
  <si>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</si>
  <si>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</si>
  <si>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</si>
  <si>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</si>
  <si>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</si>
  <si>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</si>
  <si>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</si>
  <si>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</si>
  <si>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</si>
  <si>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</si>
  <si>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</si>
  <si>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</si>
  <si>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</si>
  <si>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</si>
  <si>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</si>
  <si>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</si>
  <si>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</si>
  <si>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</si>
  <si>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</si>
  <si>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</si>
  <si>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</si>
  <si>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</si>
  <si>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</si>
  <si>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</si>
  <si>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</si>
  <si>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</si>
  <si>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</si>
  <si>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</si>
  <si>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</si>
  <si>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</si>
  <si>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</si>
  <si>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</si>
  <si>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</si>
  <si>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</si>
  <si>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</si>
  <si>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</si>
  <si>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</si>
  <si>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</si>
  <si>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</si>
  <si>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</si>
  <si>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</si>
  <si>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</si>
  <si>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</si>
  <si>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</si>
  <si>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</si>
  <si>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</si>
  <si>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</si>
  <si>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</si>
  <si>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</si>
  <si>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</si>
  <si>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</si>
  <si>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</si>
  <si>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</si>
  <si>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</si>
  <si>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</si>
  <si>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</si>
  <si>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</si>
  <si>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</si>
  <si>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</si>
  <si>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</si>
  <si>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</si>
  <si>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</si>
  <si>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</si>
  <si>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</si>
  <si>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</si>
  <si>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</si>
  <si>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</si>
  <si>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</si>
  <si>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</si>
  <si>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</si>
  <si>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</si>
  <si>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</si>
  <si>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</si>
  <si>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</si>
  <si>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</si>
  <si>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</si>
  <si>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</si>
  <si>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</si>
  <si>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</si>
  <si>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</si>
  <si>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</si>
  <si>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</si>
  <si>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</si>
  <si>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</si>
  <si>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</si>
  <si>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</si>
  <si>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</si>
  <si>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</si>
  <si>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</si>
  <si>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</si>
  <si>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</si>
  <si>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</si>
  <si>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</si>
  <si>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</si>
  <si>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</si>
  <si>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</si>
  <si>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</si>
  <si>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</si>
  <si>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</si>
  <si>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</si>
  <si>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</si>
  <si>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</si>
  <si>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</si>
  <si>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</si>
  <si>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</si>
  <si>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</si>
  <si>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</si>
  <si>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</si>
  <si>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</si>
  <si>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</si>
  <si>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</si>
  <si>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</si>
  <si>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</si>
  <si>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</si>
  <si>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</si>
  <si>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</si>
  <si>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</si>
  <si>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</si>
  <si>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</si>
  <si>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</si>
  <si>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</si>
  <si>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</si>
  <si>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</si>
  <si>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</si>
  <si>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</si>
  <si>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</si>
  <si>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</si>
  <si>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</si>
  <si>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</si>
  <si>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</si>
  <si>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</si>
  <si>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</si>
  <si>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</si>
  <si>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</si>
  <si>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</si>
  <si>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</si>
  <si>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</si>
  <si>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</si>
  <si>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</si>
  <si>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</si>
  <si>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</si>
  <si>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</si>
  <si>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</si>
  <si>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</si>
  <si>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</si>
  <si>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</si>
  <si>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</si>
  <si>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</si>
  <si>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</si>
  <si>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</si>
  <si>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</si>
  <si>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</si>
  <si>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</si>
  <si>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</si>
  <si>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</si>
  <si>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</si>
  <si>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</si>
  <si>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</si>
  <si>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</si>
  <si>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</si>
  <si>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</si>
  <si>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</si>
  <si>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</si>
  <si>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</si>
  <si>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</si>
  <si>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</si>
  <si>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</si>
  <si>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</si>
  <si>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</si>
  <si>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</si>
  <si>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</si>
  <si>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</si>
  <si>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</si>
  <si>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</si>
  <si>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</si>
  <si>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</si>
  <si>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</si>
  <si>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</si>
  <si>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</si>
  <si>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</si>
  <si>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</si>
  <si>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</si>
  <si>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</si>
  <si>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</si>
  <si>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</si>
  <si>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</si>
  <si>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</si>
  <si>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</si>
  <si>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</si>
  <si>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</si>
  <si>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</si>
  <si>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</si>
  <si>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</si>
  <si>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</si>
  <si>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</si>
  <si>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</si>
  <si>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</si>
  <si>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</si>
  <si>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</si>
  <si>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</si>
  <si>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</si>
  <si>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</si>
  <si>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</si>
  <si>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</si>
  <si>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</si>
  <si>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</si>
  <si>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</si>
  <si>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</si>
  <si>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</si>
  <si>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</si>
  <si>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</si>
  <si>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</si>
  <si>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</si>
  <si>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</si>
  <si>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</si>
  <si>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</si>
  <si>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</si>
  <si>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</si>
  <si>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</si>
  <si>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</si>
  <si>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</si>
  <si>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</si>
  <si>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</si>
  <si>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</si>
  <si>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</si>
  <si>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</si>
  <si>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</si>
  <si>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</si>
  <si>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</si>
  <si>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</si>
  <si>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</si>
  <si>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</si>
  <si>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</si>
  <si>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</si>
  <si>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</si>
  <si>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</si>
  <si>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</si>
  <si>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</si>
  <si>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</si>
  <si>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</si>
  <si>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</si>
  <si>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</si>
  <si>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</si>
  <si>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</si>
  <si>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</si>
  <si>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</si>
  <si>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</si>
  <si>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</si>
  <si>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</si>
  <si>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</si>
  <si>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</si>
  <si>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</si>
  <si>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</si>
  <si>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</si>
  <si>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</si>
  <si>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</si>
  <si>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</si>
  <si>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</si>
  <si>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</si>
  <si>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</si>
  <si>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</si>
  <si>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</si>
  <si>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</si>
  <si>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</si>
  <si>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</si>
  <si>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</si>
  <si>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</si>
  <si>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</si>
  <si>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</si>
  <si>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</si>
  <si>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</si>
  <si>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</si>
  <si>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</si>
  <si>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</si>
  <si>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</si>
  <si>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</si>
  <si>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</si>
  <si>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</si>
  <si>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</si>
  <si>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</si>
  <si>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</si>
  <si>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</si>
  <si>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</si>
  <si>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</si>
  <si>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</si>
  <si>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</si>
  <si>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</si>
  <si>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</si>
  <si>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</si>
  <si>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</si>
  <si>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</si>
  <si>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</si>
  <si>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</si>
  <si>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</si>
  <si>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</si>
  <si>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</si>
  <si>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</si>
  <si>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</si>
  <si>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</si>
  <si>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</si>
  <si>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</si>
  <si>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</si>
  <si>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</si>
  <si>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</si>
  <si>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</si>
  <si>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</si>
  <si>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</si>
  <si>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</si>
  <si>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</si>
  <si>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</si>
  <si>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</si>
  <si>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</si>
  <si>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</si>
  <si>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</si>
  <si>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</si>
  <si>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</si>
  <si>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</si>
  <si>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</si>
  <si>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</si>
  <si>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</si>
  <si>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</si>
  <si>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</si>
  <si>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</si>
  <si>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</si>
  <si>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</si>
  <si>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</si>
  <si>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</si>
  <si>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</si>
  <si>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</si>
  <si>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</si>
  <si>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</si>
  <si>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</si>
  <si>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</si>
  <si>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</si>
  <si>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</si>
  <si>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</si>
  <si>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</si>
  <si>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</si>
  <si>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</si>
  <si>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</si>
  <si>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</si>
  <si>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</si>
  <si>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</si>
  <si>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</si>
  <si>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</si>
  <si>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</si>
  <si>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</si>
  <si>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</si>
  <si>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</si>
  <si>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</si>
  <si>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</si>
  <si>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</si>
  <si>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</si>
  <si>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</si>
  <si>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</si>
  <si>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</si>
  <si>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</si>
  <si>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</si>
  <si>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</si>
  <si>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</si>
  <si>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</si>
  <si>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</si>
  <si>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</si>
  <si>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</si>
  <si>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</si>
  <si>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</si>
  <si>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</si>
  <si>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</si>
  <si>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</si>
  <si>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</si>
  <si>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</si>
  <si>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</si>
  <si>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</si>
  <si>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</si>
  <si>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</si>
  <si>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</si>
  <si>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</si>
  <si>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</si>
  <si>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</si>
  <si>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</si>
  <si>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</si>
  <si>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</si>
  <si>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</si>
  <si>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</si>
  <si>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</si>
  <si>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</si>
  <si>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</si>
  <si>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</si>
  <si>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</si>
  <si>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</si>
  <si>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</si>
  <si>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</si>
  <si>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</si>
  <si>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</si>
  <si>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</si>
  <si>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</si>
  <si>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</si>
  <si>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</si>
  <si>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</si>
  <si>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</si>
  <si>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</si>
  <si>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</si>
  <si>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</si>
  <si>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</si>
  <si>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</si>
  <si>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</si>
  <si>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</si>
  <si>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</si>
  <si>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</si>
  <si>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</si>
  <si>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</si>
  <si>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</si>
  <si>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</si>
  <si>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</si>
  <si>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</si>
  <si>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</si>
  <si>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</si>
  <si>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</si>
  <si>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</si>
  <si>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</si>
  <si>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</si>
  <si>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</si>
  <si>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</si>
  <si>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</si>
  <si>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</si>
  <si>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</si>
  <si>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</si>
  <si>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</si>
  <si>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</si>
  <si>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</si>
  <si>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</si>
  <si>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</si>
  <si>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</si>
  <si>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</si>
  <si>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</si>
  <si>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</si>
  <si>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</si>
  <si>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</si>
  <si>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</si>
  <si>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</si>
  <si>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</si>
  <si>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</si>
  <si>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</si>
  <si>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</si>
  <si>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</si>
  <si>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</si>
  <si>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</si>
  <si>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</si>
  <si>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</si>
  <si>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</si>
  <si>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</si>
  <si>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</si>
  <si>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</si>
  <si>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</si>
  <si>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</si>
  <si>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</si>
  <si>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</si>
  <si>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</si>
  <si>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</si>
  <si>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</si>
  <si>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</si>
  <si>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</si>
  <si>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</si>
  <si>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</si>
  <si>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</si>
  <si>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</si>
  <si>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</si>
  <si>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</si>
  <si>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</si>
  <si>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</si>
  <si>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</si>
  <si>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</si>
  <si>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</si>
  <si>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</si>
  <si>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</si>
  <si>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</si>
  <si>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</si>
  <si>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</si>
  <si>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</si>
  <si>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</si>
  <si>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</si>
  <si>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</si>
  <si>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</si>
  <si>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</si>
  <si>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</si>
  <si>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</si>
  <si>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</si>
  <si>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</si>
  <si>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</si>
  <si>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</si>
  <si>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</si>
  <si>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</si>
  <si>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</si>
  <si>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</si>
  <si>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</si>
  <si>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</si>
  <si>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</si>
  <si>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</si>
  <si>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</si>
  <si>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</si>
  <si>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</si>
  <si>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</si>
  <si>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</si>
  <si>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</si>
  <si>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</si>
  <si>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</si>
  <si>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</si>
  <si>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</si>
  <si>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</si>
  <si>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</si>
  <si>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</si>
  <si>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</si>
  <si>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</si>
  <si>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</si>
  <si>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</si>
  <si>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</si>
  <si>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</si>
  <si>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</si>
  <si>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</si>
  <si>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</si>
  <si>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</si>
  <si>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</si>
  <si>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</si>
  <si>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</si>
  <si>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</si>
  <si>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</si>
  <si>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</si>
  <si>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</si>
  <si>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</si>
  <si>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</si>
  <si>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</si>
  <si>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</si>
  <si>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</si>
  <si>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</si>
  <si>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</si>
  <si>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</si>
  <si>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</si>
  <si>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</si>
  <si>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</si>
  <si>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</si>
  <si>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</si>
  <si>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</si>
  <si>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</si>
  <si>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</si>
  <si>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</si>
  <si>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</si>
  <si>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</si>
  <si>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</si>
  <si>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</si>
  <si>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</si>
  <si>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</si>
  <si>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</si>
  <si>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</si>
  <si>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</si>
  <si>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</si>
  <si>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</si>
  <si>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</si>
  <si>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</si>
  <si>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</si>
  <si>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</si>
  <si>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</si>
  <si>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</si>
  <si>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</si>
  <si>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</si>
  <si>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</si>
  <si>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</si>
  <si>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</si>
  <si>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</si>
  <si>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</si>
  <si>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</si>
  <si>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</si>
  <si>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</si>
  <si>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</si>
  <si>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</si>
  <si>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</si>
  <si>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</si>
  <si>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</si>
  <si>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</si>
  <si>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</si>
  <si>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</si>
  <si>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</si>
  <si>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</si>
  <si>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</si>
  <si>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</si>
  <si>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</si>
  <si>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</si>
  <si>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</si>
  <si>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</si>
  <si>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</si>
  <si>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</si>
  <si>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</si>
  <si>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</si>
  <si>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</si>
  <si>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</si>
  <si>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</si>
  <si>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</si>
  <si>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</si>
  <si>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</si>
  <si>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</si>
  <si>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</si>
  <si>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</si>
  <si>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</si>
  <si>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</si>
  <si>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</si>
  <si>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</si>
  <si>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</si>
  <si>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</si>
  <si>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</si>
  <si>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</si>
  <si>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</si>
  <si>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</si>
  <si>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</si>
  <si>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</si>
  <si>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</si>
  <si>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</si>
  <si>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</si>
  <si>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</si>
  <si>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</si>
  <si>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</si>
  <si>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</si>
  <si>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</si>
  <si>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</si>
  <si>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</si>
  <si>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</si>
  <si>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</si>
  <si>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</si>
  <si>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</si>
  <si>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</si>
  <si>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</si>
  <si>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</si>
  <si>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</si>
  <si>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</si>
  <si>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</si>
  <si>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</si>
  <si>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</si>
  <si>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</si>
  <si>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</si>
  <si>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</si>
  <si>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</si>
  <si>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</si>
  <si>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</si>
  <si>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</si>
  <si>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</si>
  <si>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</si>
  <si>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</si>
  <si>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</si>
  <si>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</si>
  <si>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</si>
  <si>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</si>
  <si>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</si>
  <si>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</si>
  <si>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</si>
  <si>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</si>
  <si>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</si>
  <si>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</si>
  <si>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</si>
  <si>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</si>
  <si>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</si>
  <si>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</si>
  <si>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</si>
  <si>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</si>
  <si>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</si>
  <si>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</si>
  <si>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</si>
  <si>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</si>
  <si>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</si>
  <si>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</si>
  <si>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</si>
  <si>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</si>
  <si>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</si>
  <si>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</si>
  <si>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</si>
  <si>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</si>
  <si>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</si>
  <si>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</si>
  <si>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</si>
  <si>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</si>
  <si>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</si>
  <si>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</si>
  <si>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</si>
  <si>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</si>
  <si>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</si>
  <si>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</si>
  <si>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</si>
  <si>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</si>
  <si>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</si>
  <si>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</si>
  <si>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</si>
  <si>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</si>
  <si>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</si>
  <si>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</si>
  <si>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</si>
  <si>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</si>
  <si>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</si>
  <si>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</si>
  <si>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</si>
  <si>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</si>
  <si>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</si>
  <si>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</si>
  <si>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</si>
  <si>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</si>
  <si>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</si>
  <si>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</si>
  <si>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</si>
  <si>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</si>
  <si>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</si>
  <si>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</si>
  <si>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</si>
  <si>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</si>
  <si>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</si>
  <si>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</si>
  <si>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</si>
  <si>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</si>
  <si>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</si>
  <si>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</si>
  <si>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</si>
  <si>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</si>
  <si>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</si>
  <si>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</si>
  <si>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</si>
  <si>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</si>
  <si>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</si>
  <si>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</si>
  <si>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</si>
  <si>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</si>
  <si>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</si>
  <si>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</si>
  <si>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</si>
  <si>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</si>
  <si>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</si>
  <si>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</si>
  <si>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</si>
  <si>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</si>
  <si>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</si>
  <si>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</si>
  <si>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</si>
  <si>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</si>
  <si>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</si>
  <si>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</si>
  <si>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</si>
  <si>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</si>
  <si>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</si>
  <si>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</si>
  <si>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</si>
  <si>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</si>
  <si>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</si>
  <si>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</si>
  <si>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</si>
  <si>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</si>
  <si>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</si>
  <si>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</si>
  <si>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</si>
  <si>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</si>
  <si>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</si>
  <si>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</si>
  <si>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</si>
  <si>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</si>
  <si>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</si>
  <si>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</si>
  <si>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</si>
  <si>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</si>
  <si>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</si>
  <si>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</si>
  <si>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</si>
  <si>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</si>
  <si>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</si>
  <si>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</si>
  <si>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</si>
  <si>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</si>
  <si>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</si>
  <si>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</si>
  <si>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</si>
  <si>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</si>
  <si>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</si>
  <si>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</si>
  <si>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</si>
  <si>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</si>
  <si>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</si>
  <si>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</si>
  <si>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</si>
  <si>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</si>
  <si>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</si>
  <si>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</si>
  <si>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</si>
  <si>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</si>
  <si>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</si>
  <si>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</si>
  <si>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</si>
  <si>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</si>
  <si>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</si>
  <si>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</si>
  <si>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</si>
  <si>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</si>
  <si>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</si>
  <si>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</si>
  <si>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</si>
  <si>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</si>
  <si>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</si>
  <si>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</si>
  <si>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</si>
  <si>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</si>
  <si>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</si>
  <si>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</si>
  <si>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</si>
  <si>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</si>
  <si>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</si>
  <si>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</si>
  <si>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</si>
  <si>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</si>
  <si>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</si>
  <si>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</si>
  <si>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</si>
  <si>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</si>
  <si>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</si>
  <si>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</si>
  <si>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</si>
  <si>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</si>
  <si>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</si>
  <si>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</si>
  <si>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</si>
  <si>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</si>
  <si>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</si>
  <si>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</si>
  <si>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</si>
  <si>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</si>
  <si>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</si>
  <si>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</si>
  <si>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</si>
  <si>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</si>
  <si>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</si>
  <si>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</si>
  <si>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</si>
  <si>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</si>
  <si>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</si>
  <si>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</si>
  <si>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</si>
  <si>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</si>
  <si>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</si>
  <si>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</si>
  <si>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</si>
  <si>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</si>
  <si>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</si>
  <si>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</si>
  <si>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</si>
  <si>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</si>
  <si>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</si>
  <si>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</si>
  <si>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</si>
  <si>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</si>
  <si>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</si>
  <si>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</si>
  <si>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</si>
  <si>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</si>
  <si>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</si>
  <si>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</si>
  <si>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</si>
  <si>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</si>
  <si>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</si>
  <si>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</si>
  <si>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</si>
  <si>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</si>
  <si>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</si>
  <si>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</si>
  <si>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</si>
  <si>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</si>
  <si>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</si>
  <si>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</si>
  <si>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</si>
  <si>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</si>
  <si>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</si>
  <si>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</si>
  <si>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</si>
  <si>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</si>
  <si>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</si>
  <si>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</si>
  <si>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</si>
  <si>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</si>
  <si>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</si>
  <si>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</si>
  <si>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</si>
  <si>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</si>
  <si>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</si>
  <si>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</si>
  <si>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</si>
  <si>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</si>
  <si>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</si>
  <si>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</si>
  <si>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</si>
  <si>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</si>
  <si>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</si>
  <si>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</si>
  <si>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</si>
  <si>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</si>
  <si>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</si>
  <si>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</si>
  <si>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</si>
  <si>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</si>
  <si>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</si>
  <si>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</si>
  <si>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</si>
  <si>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</si>
  <si>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</si>
  <si>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</si>
  <si>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</si>
  <si>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</si>
  <si>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</si>
  <si>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</si>
  <si>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</si>
  <si>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</si>
  <si>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</si>
  <si>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</si>
  <si>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</si>
  <si>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</si>
  <si>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</si>
  <si>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</si>
  <si>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</si>
  <si>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</si>
  <si>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</si>
  <si>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</si>
  <si>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</si>
  <si>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</si>
  <si>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</si>
  <si>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</si>
  <si>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</si>
  <si>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</si>
  <si>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</si>
  <si>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</si>
  <si>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</si>
  <si>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</si>
  <si>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</si>
  <si>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</si>
  <si>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</si>
  <si>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</si>
  <si>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</si>
  <si>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</si>
  <si>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</si>
  <si>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</si>
  <si>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</si>
  <si>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</si>
  <si>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</si>
  <si>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</si>
  <si>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</si>
  <si>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</si>
  <si>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</si>
  <si>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</si>
  <si>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</si>
  <si>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</si>
  <si>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</si>
  <si>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</si>
  <si>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</si>
  <si>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</si>
  <si>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</si>
  <si>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</si>
  <si>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</si>
  <si>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</si>
  <si>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</si>
  <si>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</si>
  <si>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</si>
  <si>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</si>
  <si>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</si>
  <si>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</si>
  <si>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</si>
  <si>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</si>
  <si>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</si>
  <si>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</si>
  <si>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</si>
  <si>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</si>
  <si>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</si>
  <si>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</si>
  <si>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</si>
  <si>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</si>
  <si>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</si>
  <si>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</si>
  <si>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</si>
  <si>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</si>
  <si>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</si>
  <si>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</si>
  <si>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</si>
  <si>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</si>
  <si>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</si>
  <si>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</si>
  <si>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</si>
  <si>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</si>
  <si>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</si>
  <si>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</si>
  <si>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</si>
  <si>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</si>
  <si>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</si>
  <si>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</si>
  <si>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</si>
  <si>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</si>
  <si>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</si>
  <si>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</si>
  <si>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</si>
  <si>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</si>
  <si>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</si>
  <si>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</si>
  <si>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</si>
  <si>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</si>
  <si>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</si>
  <si>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</si>
  <si>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</si>
  <si>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</si>
  <si>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</si>
  <si>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</si>
  <si>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</si>
  <si>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</si>
  <si>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</si>
  <si>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</si>
  <si>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</si>
  <si>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</si>
  <si>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</si>
  <si>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</si>
  <si>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</si>
  <si>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</si>
  <si>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</si>
  <si>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</si>
  <si>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</si>
  <si>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</si>
  <si>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</si>
  <si>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</si>
  <si>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</si>
  <si>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</si>
  <si>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</si>
  <si>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</si>
  <si>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</si>
  <si>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</si>
  <si>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</si>
  <si>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</si>
  <si>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</si>
  <si>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</si>
  <si>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</si>
  <si>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</si>
  <si>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</si>
  <si>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</si>
  <si>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</si>
  <si>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</si>
  <si>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</si>
  <si>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</si>
  <si>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</si>
  <si>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</si>
  <si>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</si>
  <si>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</si>
  <si>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</si>
  <si>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</si>
  <si>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</si>
  <si>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</si>
  <si>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</si>
  <si>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</si>
  <si>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</si>
  <si>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</si>
  <si>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</si>
  <si>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</si>
  <si>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</si>
  <si>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</si>
  <si>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</si>
  <si>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</si>
  <si>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</si>
  <si>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</si>
  <si>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</si>
  <si>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</si>
  <si>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</si>
  <si>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</si>
  <si>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</si>
  <si>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</si>
  <si>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</si>
  <si>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</si>
  <si>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</si>
  <si>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</si>
  <si>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</si>
  <si>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</si>
  <si>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</si>
  <si>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</si>
  <si>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</si>
  <si>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</si>
  <si>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</si>
  <si>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</si>
  <si>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</si>
  <si>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</si>
  <si>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</si>
  <si>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</si>
  <si>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</si>
  <si>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</si>
  <si>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</si>
  <si>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</si>
  <si>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</si>
  <si>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</si>
  <si>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</si>
  <si>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</si>
  <si>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</si>
  <si>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</si>
  <si>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</si>
  <si>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</si>
  <si>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</si>
  <si>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</si>
  <si>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</si>
  <si>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</si>
  <si>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</si>
  <si>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</si>
  <si>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</si>
  <si>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</si>
  <si>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</si>
  <si>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</si>
  <si>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</si>
  <si>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</si>
  <si>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</si>
  <si>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</si>
  <si>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</si>
  <si>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</si>
  <si>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</si>
  <si>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</si>
  <si>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</si>
  <si>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</si>
  <si>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</si>
  <si>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</si>
  <si>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</si>
  <si>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</si>
  <si>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</si>
  <si>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</si>
  <si>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</si>
  <si>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</si>
  <si>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</si>
  <si>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</si>
  <si>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</si>
  <si>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</si>
  <si>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</si>
  <si>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</si>
  <si>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</si>
  <si>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</si>
  <si>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</si>
  <si>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</si>
  <si>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</si>
  <si>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</si>
  <si>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</si>
  <si>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</si>
  <si>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</si>
  <si>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</si>
  <si>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</si>
  <si>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</si>
  <si>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</si>
  <si>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</si>
  <si>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</si>
  <si>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</si>
  <si>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</si>
  <si>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</si>
  <si>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</si>
  <si>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</si>
  <si>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</si>
  <si>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</si>
  <si>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</si>
  <si>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</si>
  <si>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</si>
  <si>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</si>
  <si>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</si>
  <si>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</si>
  <si>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</si>
  <si>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</si>
  <si>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</si>
  <si>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</si>
  <si>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</si>
  <si>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</si>
  <si>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</si>
  <si>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</si>
  <si>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</si>
  <si>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</si>
  <si>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</si>
  <si>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</si>
  <si>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</si>
  <si>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</si>
  <si>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</si>
  <si>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</si>
  <si>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</si>
  <si>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</si>
  <si>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</si>
  <si>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</si>
  <si>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</si>
  <si>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</si>
  <si>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</si>
  <si>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</si>
  <si>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</si>
  <si>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</si>
  <si>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</si>
  <si>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</si>
  <si>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</si>
  <si>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</si>
  <si>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</si>
  <si>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</si>
  <si>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</si>
  <si>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</si>
  <si>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</si>
  <si>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</si>
  <si>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</si>
  <si>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</si>
  <si>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</si>
  <si>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</si>
  <si>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</si>
  <si>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</si>
  <si>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</si>
  <si>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</si>
  <si>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</si>
  <si>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</si>
  <si>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</si>
  <si>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</si>
  <si>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</si>
  <si>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</si>
  <si>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</si>
  <si>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</si>
  <si>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</si>
  <si>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</si>
  <si>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</si>
  <si>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</si>
  <si>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</si>
  <si>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</si>
  <si>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</si>
  <si>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</si>
  <si>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</si>
  <si>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</si>
  <si>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</si>
  <si>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</si>
  <si>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</si>
  <si>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</si>
  <si>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</si>
  <si>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</si>
  <si>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</si>
  <si>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</si>
  <si>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</si>
  <si>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</si>
  <si>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</si>
  <si>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</si>
  <si>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</si>
  <si>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</si>
  <si>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</si>
  <si>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</si>
  <si>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</si>
  <si>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</si>
  <si>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</si>
  <si>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</si>
  <si>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</si>
  <si>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</si>
  <si>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</si>
  <si>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</si>
  <si>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</si>
  <si>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</si>
  <si>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</si>
  <si>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</si>
  <si>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</si>
  <si>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</si>
  <si>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</si>
  <si>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</si>
  <si>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</si>
  <si>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</si>
  <si>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</si>
  <si>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</si>
  <si>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</si>
  <si>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</si>
  <si>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</si>
  <si>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</si>
  <si>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</si>
  <si>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</si>
  <si>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</si>
  <si>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</si>
  <si>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</si>
  <si>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</si>
  <si>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</si>
  <si>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</si>
  <si>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</si>
  <si>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</si>
  <si>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</si>
  <si>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</si>
  <si>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</si>
  <si>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</si>
  <si>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</si>
  <si>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</si>
  <si>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</si>
  <si>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</si>
  <si>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</si>
  <si>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</si>
  <si>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</si>
  <si>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</si>
  <si>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</si>
  <si>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</si>
  <si>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</si>
  <si>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</si>
  <si>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</si>
  <si>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</si>
  <si>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</si>
  <si>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</si>
  <si>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</si>
  <si>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</si>
  <si>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</si>
  <si>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</si>
  <si>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</si>
  <si>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</si>
  <si>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</si>
  <si>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</si>
  <si>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</si>
  <si>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</si>
  <si>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</si>
  <si>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</si>
  <si>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</si>
  <si>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</si>
  <si>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</si>
  <si>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</si>
  <si>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</si>
  <si>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</si>
  <si>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</si>
  <si>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</si>
  <si>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</si>
  <si>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</si>
  <si>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</si>
  <si>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</si>
  <si>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</si>
  <si>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</si>
  <si>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</si>
  <si>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</si>
  <si>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</si>
  <si>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</si>
  <si>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</si>
  <si>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</si>
  <si>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</si>
  <si>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</si>
  <si>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</si>
  <si>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</si>
  <si>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</si>
  <si>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</si>
  <si>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</si>
  <si>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</si>
  <si>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</si>
  <si>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</si>
  <si>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</si>
  <si>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</si>
  <si>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</si>
  <si>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</si>
  <si>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</si>
  <si>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</si>
  <si>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</si>
  <si>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</si>
  <si>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</si>
  <si>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</si>
  <si>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</si>
  <si>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</si>
  <si>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</si>
  <si>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</si>
  <si>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</si>
  <si>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</si>
  <si>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</si>
  <si>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</si>
  <si>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</si>
  <si>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</si>
  <si>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</si>
  <si>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</si>
  <si>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</si>
  <si>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</si>
  <si>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</si>
  <si>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</si>
  <si>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</si>
  <si>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</si>
  <si>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</si>
  <si>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</si>
  <si>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</si>
  <si>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</si>
  <si>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</si>
  <si>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</si>
  <si>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</si>
  <si>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</si>
  <si>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</si>
  <si>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</si>
  <si>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</si>
  <si>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</si>
  <si>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</si>
  <si>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</si>
  <si>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</si>
  <si>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</si>
  <si>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</si>
  <si>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</si>
  <si>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</si>
  <si>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</si>
  <si>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</si>
  <si>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</si>
  <si>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</si>
  <si>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</si>
  <si>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</si>
  <si>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</si>
  <si>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</si>
  <si>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</si>
  <si>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</si>
  <si>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</si>
  <si>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</si>
  <si>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</si>
  <si>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</si>
  <si>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</si>
  <si>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</si>
  <si>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</si>
  <si>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</si>
  <si>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</si>
  <si>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</si>
  <si>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</si>
  <si>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</si>
  <si>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</si>
  <si>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</si>
  <si>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</si>
  <si>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</si>
  <si>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</si>
  <si>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</si>
  <si>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</si>
  <si>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</si>
  <si>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</si>
  <si>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</si>
  <si>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</si>
  <si>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</si>
  <si>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</si>
  <si>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</si>
  <si>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</si>
  <si>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</si>
  <si>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</si>
  <si>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</si>
  <si>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</si>
  <si>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</si>
  <si>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</si>
  <si>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</si>
  <si>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</si>
  <si>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</si>
  <si>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</si>
  <si>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</si>
  <si>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</si>
  <si>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</si>
  <si>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</si>
  <si>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</si>
  <si>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</si>
  <si>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</si>
  <si>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</si>
  <si>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</si>
  <si>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</si>
  <si>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</si>
  <si>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</si>
  <si>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</si>
  <si>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</si>
  <si>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</si>
  <si>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</si>
  <si>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</si>
  <si>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</si>
  <si>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</si>
  <si>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</si>
  <si>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</si>
  <si>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</si>
  <si>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</si>
  <si>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</si>
  <si>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</si>
  <si>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</si>
  <si>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</si>
  <si>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</si>
  <si>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</si>
  <si>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</si>
  <si>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</si>
  <si>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</si>
  <si>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</si>
  <si>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</si>
  <si>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</si>
  <si>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</si>
  <si>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</si>
  <si>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</si>
  <si>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</si>
  <si>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</si>
  <si>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</si>
  <si>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</si>
  <si>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</si>
  <si>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</si>
  <si>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</si>
  <si>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</si>
  <si>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</si>
  <si>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</si>
  <si>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</si>
  <si>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</si>
  <si>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</si>
  <si>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</si>
  <si>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</si>
  <si>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</si>
  <si>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</si>
  <si>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</si>
  <si>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</si>
  <si>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</si>
  <si>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</si>
  <si>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</si>
  <si>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</si>
  <si>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</si>
  <si>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</si>
  <si>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</si>
  <si>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</si>
  <si>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</si>
  <si>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</si>
  <si>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</si>
  <si>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</si>
  <si>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</si>
  <si>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</si>
  <si>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</si>
  <si>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</si>
  <si>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</si>
  <si>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</si>
  <si>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</si>
  <si>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</si>
  <si>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</si>
  <si>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</si>
  <si>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</si>
  <si>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</si>
  <si>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</si>
  <si>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</si>
  <si>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</si>
  <si>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</si>
  <si>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</si>
  <si>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</si>
  <si>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</si>
  <si>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</si>
  <si>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</si>
  <si>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</si>
  <si>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</si>
  <si>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</si>
  <si>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</si>
  <si>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</si>
  <si>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</si>
  <si>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</si>
  <si>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</si>
  <si>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</si>
  <si>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</si>
  <si>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</si>
  <si>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</si>
  <si>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</si>
  <si>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</si>
  <si>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</si>
  <si>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</si>
  <si>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</si>
  <si>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</si>
  <si>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</si>
  <si>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</si>
  <si>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</si>
  <si>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</si>
  <si>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</si>
  <si>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</si>
  <si>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</si>
  <si>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</si>
  <si>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</si>
  <si>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</si>
  <si>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</si>
  <si>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</si>
  <si>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</si>
  <si>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</si>
  <si>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</si>
  <si>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</si>
  <si>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</si>
  <si>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</si>
  <si>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</si>
  <si>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</si>
  <si>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</si>
  <si>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</si>
  <si>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</si>
  <si>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</si>
  <si>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</si>
  <si>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</si>
  <si>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</si>
  <si>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</si>
  <si>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</si>
  <si>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</si>
  <si>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</si>
  <si>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</si>
  <si>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</si>
  <si>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</si>
  <si>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</si>
  <si>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</si>
  <si>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</si>
  <si>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</si>
  <si>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</si>
  <si>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</si>
  <si>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</si>
  <si>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</si>
  <si>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</si>
  <si>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</si>
  <si>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</si>
  <si>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</si>
  <si>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</si>
  <si>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</si>
  <si>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</si>
  <si>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</si>
  <si>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</si>
  <si>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</si>
  <si>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</si>
  <si>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</si>
  <si>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</si>
  <si>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</si>
  <si>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</si>
  <si>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</si>
  <si>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</si>
  <si>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</si>
  <si>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</si>
  <si>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</si>
  <si>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</si>
  <si>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</si>
  <si>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</si>
  <si>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</si>
  <si>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</si>
  <si>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</si>
  <si>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</si>
  <si>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</si>
  <si>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</si>
  <si>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</si>
  <si>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</si>
  <si>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</si>
  <si>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</si>
  <si>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</si>
  <si>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</si>
  <si>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</si>
  <si>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</si>
  <si>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</si>
  <si>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</si>
  <si>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</si>
  <si>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</si>
  <si>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</si>
  <si>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</si>
  <si>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</si>
  <si>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</si>
  <si>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</si>
  <si>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</si>
  <si>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</si>
  <si>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</si>
  <si>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</si>
  <si>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</si>
  <si>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</si>
  <si>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</si>
  <si>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</si>
  <si>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</si>
  <si>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</si>
  <si>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</si>
  <si>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</si>
  <si>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</si>
  <si>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</si>
  <si>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</si>
  <si>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</si>
  <si>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</si>
  <si>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</si>
  <si>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</si>
  <si>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</si>
  <si>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</si>
  <si>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</si>
  <si>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</si>
  <si>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</si>
  <si>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</si>
  <si>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</si>
  <si>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</si>
  <si>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</si>
  <si>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</si>
  <si>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</si>
  <si>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</si>
  <si>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</si>
  <si>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</si>
  <si>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</si>
  <si>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</si>
  <si>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</si>
  <si>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</si>
  <si>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</si>
  <si>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</si>
  <si>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</si>
  <si>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</si>
  <si>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</si>
  <si>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</si>
  <si>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</si>
  <si>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</si>
  <si>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</si>
  <si>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</si>
  <si>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</si>
  <si>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</si>
  <si>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</si>
  <si>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</si>
  <si>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</si>
  <si>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</si>
  <si>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</si>
  <si>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</si>
  <si>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</si>
  <si>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</si>
  <si>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</si>
  <si>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</si>
  <si>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</si>
  <si>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</si>
  <si>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</si>
  <si>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</si>
  <si>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</si>
  <si>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</si>
  <si>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</si>
  <si>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</si>
  <si>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</si>
  <si>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</si>
  <si>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</si>
  <si>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</si>
  <si>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</si>
  <si>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</si>
  <si>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</si>
  <si>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</si>
  <si>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</si>
  <si>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</si>
  <si>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</si>
  <si>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</si>
  <si>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</si>
  <si>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</si>
  <si>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</si>
  <si>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</si>
  <si>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</si>
  <si>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</si>
  <si>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</si>
  <si>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</si>
  <si>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</si>
  <si>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</si>
  <si>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</si>
  <si>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</si>
  <si>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</si>
  <si>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</si>
  <si>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</si>
  <si>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</si>
  <si>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</si>
  <si>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</si>
  <si>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</si>
  <si>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</si>
  <si>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</si>
  <si>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</si>
  <si>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</si>
  <si>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</si>
  <si>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</si>
  <si>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</si>
  <si>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</si>
  <si>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</si>
  <si>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</si>
  <si>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</si>
  <si>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</si>
  <si>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</si>
  <si>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</si>
  <si>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</si>
  <si>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</si>
  <si>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</si>
  <si>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</si>
  <si>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</si>
  <si>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</si>
  <si>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</si>
  <si>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</si>
  <si>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</si>
  <si>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</si>
  <si>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</si>
  <si>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</si>
  <si>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</si>
  <si>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</si>
  <si>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</si>
  <si>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</si>
  <si>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</si>
  <si>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</si>
  <si>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</si>
  <si>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</si>
  <si>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</si>
  <si>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</si>
  <si>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</si>
  <si>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</si>
  <si>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</si>
  <si>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</si>
  <si>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</si>
  <si>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</si>
  <si>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</si>
  <si>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</si>
  <si>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</si>
  <si>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</si>
  <si>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</si>
  <si>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</si>
  <si>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</si>
  <si>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</si>
  <si>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</si>
  <si>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</si>
  <si>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</si>
  <si>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</si>
  <si>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</si>
  <si>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</si>
  <si>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</si>
  <si>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</si>
  <si>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</si>
  <si>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</si>
  <si>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</si>
  <si>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</si>
  <si>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</si>
  <si>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</si>
  <si>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</si>
  <si>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</si>
  <si>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</si>
  <si>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</si>
  <si>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</si>
  <si>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</si>
  <si>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</si>
  <si>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</si>
  <si>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</si>
  <si>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</si>
  <si>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</si>
  <si>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</si>
  <si>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</si>
  <si>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</si>
  <si>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</si>
  <si>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</si>
  <si>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</si>
  <si>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</si>
  <si>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</si>
  <si>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</si>
  <si>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</si>
  <si>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</si>
  <si>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</si>
  <si>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</si>
  <si>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</si>
  <si>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</si>
  <si>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</si>
  <si>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</si>
  <si>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</si>
  <si>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</si>
  <si>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</si>
  <si>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</si>
  <si>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</si>
  <si>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</si>
  <si>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</si>
  <si>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</si>
  <si>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</si>
  <si>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</si>
  <si>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</si>
  <si>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</si>
  <si>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</si>
  <si>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</si>
  <si>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</si>
  <si>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</si>
  <si>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</si>
  <si>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</si>
  <si>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</si>
  <si>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</si>
  <si>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</si>
  <si>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</si>
  <si>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</si>
  <si>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</si>
  <si>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</si>
  <si>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</si>
  <si>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</si>
  <si>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</si>
  <si>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</si>
  <si>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</si>
  <si>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</si>
  <si>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</si>
  <si>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</si>
  <si>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</si>
  <si>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</si>
  <si>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</si>
  <si>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</si>
  <si>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</si>
  <si>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</si>
  <si>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</si>
  <si>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</si>
  <si>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</si>
  <si>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</si>
  <si>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</si>
  <si>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</si>
  <si>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</si>
  <si>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</si>
  <si>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</si>
  <si>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</si>
  <si>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</si>
  <si>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</si>
  <si>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</si>
  <si>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</si>
  <si>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</si>
  <si>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</si>
  <si>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</si>
  <si>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</si>
  <si>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</si>
  <si>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</si>
  <si>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</si>
  <si>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</si>
  <si>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</si>
  <si>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</si>
  <si>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</si>
  <si>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</si>
  <si>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</si>
  <si>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</si>
  <si>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</si>
  <si>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</si>
  <si>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</si>
  <si>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</si>
  <si>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</si>
  <si>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</si>
  <si>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</si>
  <si>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</si>
  <si>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</si>
  <si>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</si>
  <si>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</si>
  <si>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</si>
  <si>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</si>
  <si>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</si>
  <si>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</si>
  <si>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</si>
  <si>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</si>
  <si>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</si>
  <si>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</si>
  <si>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</si>
  <si>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</si>
  <si>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</si>
  <si>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</si>
  <si>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</si>
  <si>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</si>
  <si>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</si>
  <si>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</si>
  <si>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</si>
  <si>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</si>
  <si>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</si>
  <si>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</si>
  <si>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</si>
  <si>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</si>
  <si>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</si>
  <si>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</si>
  <si>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</si>
  <si>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</si>
  <si>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</si>
  <si>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</si>
  <si>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</si>
  <si>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</si>
  <si>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</si>
  <si>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</si>
  <si>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</si>
  <si>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</si>
  <si>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</si>
  <si>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</si>
  <si>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</si>
  <si>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</si>
  <si>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</si>
  <si>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</si>
  <si>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</si>
  <si>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</si>
  <si>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</si>
  <si>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</si>
  <si>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</si>
  <si>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</si>
  <si>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</si>
  <si>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</si>
  <si>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</si>
  <si>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</si>
  <si>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</si>
  <si>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</si>
  <si>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</si>
  <si>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</si>
  <si>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</si>
  <si>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</si>
  <si>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</si>
  <si>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</si>
  <si>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</si>
  <si>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</si>
  <si>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</si>
  <si>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</si>
  <si>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</si>
  <si>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</si>
  <si>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</si>
  <si>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</si>
  <si>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</si>
  <si>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</si>
  <si>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</si>
  <si>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</si>
  <si>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</si>
  <si>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</si>
  <si>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</si>
  <si>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</si>
  <si>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</si>
  <si>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</si>
  <si>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</si>
  <si>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</si>
  <si>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</si>
  <si>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</si>
  <si>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</si>
  <si>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</si>
  <si>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</si>
  <si>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</si>
  <si>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</si>
  <si>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</si>
  <si>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</si>
  <si>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</si>
  <si>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</si>
  <si>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</si>
  <si>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</si>
  <si>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</si>
  <si>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</si>
  <si>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</si>
  <si>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</si>
  <si>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</si>
  <si>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</si>
  <si>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</si>
  <si>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</si>
  <si>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</si>
  <si>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</si>
  <si>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</si>
  <si>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</si>
  <si>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</si>
  <si>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</si>
  <si>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</si>
  <si>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</si>
  <si>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</si>
  <si>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</si>
  <si>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</si>
  <si>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</si>
  <si>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</si>
  <si>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</si>
  <si>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</si>
  <si>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</si>
  <si>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</si>
  <si>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</si>
  <si>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</si>
  <si>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</si>
  <si>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</si>
  <si>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</si>
  <si>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</si>
  <si>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</si>
  <si>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</si>
  <si>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</si>
  <si>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</si>
  <si>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</si>
  <si>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</si>
  <si>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</si>
  <si>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</si>
  <si>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</si>
  <si>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</si>
  <si>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</si>
  <si>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</si>
  <si>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</si>
  <si>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</si>
  <si>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</si>
  <si>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</si>
  <si>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</si>
  <si>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</si>
  <si>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</si>
  <si>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</si>
  <si>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</si>
  <si>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</si>
  <si>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</si>
  <si>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</si>
  <si>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</si>
  <si>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</si>
  <si>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</si>
  <si>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</si>
  <si>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</si>
  <si>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</si>
  <si>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</si>
  <si>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</si>
  <si>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</si>
  <si>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</si>
  <si>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</si>
  <si>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</si>
  <si>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</si>
  <si>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</si>
  <si>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</si>
  <si>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</si>
  <si>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</si>
  <si>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</si>
  <si>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</si>
  <si>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</si>
  <si>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</si>
  <si>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</si>
  <si>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</si>
  <si>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</si>
  <si>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</si>
  <si>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</si>
  <si>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</si>
  <si>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</si>
  <si>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</si>
  <si>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</si>
  <si>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</si>
  <si>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</si>
  <si>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</si>
  <si>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</si>
  <si>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</si>
  <si>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</si>
  <si>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</si>
  <si>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</si>
  <si>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</si>
  <si>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</si>
  <si>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</si>
  <si>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</si>
  <si>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</si>
  <si>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</si>
  <si>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</si>
  <si>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</si>
  <si>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</si>
  <si>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</si>
  <si>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</si>
  <si>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</si>
  <si>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</si>
  <si>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</si>
  <si>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</si>
  <si>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</si>
  <si>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</si>
  <si>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</si>
  <si>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</si>
  <si>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</si>
  <si>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</si>
  <si>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</si>
  <si>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</si>
  <si>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</si>
  <si>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</si>
  <si>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</si>
  <si>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</si>
  <si>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</si>
  <si>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</si>
  <si>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</si>
  <si>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</si>
  <si>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</si>
  <si>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</si>
  <si>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</si>
  <si>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</si>
  <si>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</si>
  <si>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</si>
  <si>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</si>
  <si>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</si>
  <si>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</si>
  <si>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</si>
  <si>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</si>
  <si>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</si>
  <si>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</si>
  <si>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</si>
  <si>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</si>
  <si>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</si>
  <si>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</si>
  <si>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</si>
  <si>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</si>
  <si>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</si>
  <si>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</si>
  <si>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</si>
  <si>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</si>
  <si>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</si>
  <si>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</si>
  <si>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</si>
  <si>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</si>
  <si>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</si>
  <si>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</si>
  <si>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</si>
  <si>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</si>
  <si>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</si>
  <si>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</si>
  <si>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</si>
  <si>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</si>
  <si>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</si>
  <si>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</si>
  <si>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</si>
  <si>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</si>
  <si>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</si>
  <si>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</si>
  <si>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</si>
  <si>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</si>
  <si>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</si>
  <si>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</si>
  <si>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</si>
  <si>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</si>
  <si>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</si>
  <si>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</si>
  <si>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</si>
  <si>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</si>
  <si>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</si>
  <si>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</si>
  <si>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</si>
  <si>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</si>
  <si>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</si>
  <si>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</si>
  <si>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</si>
  <si>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</si>
  <si>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</si>
  <si>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</si>
  <si>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</si>
  <si>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</si>
  <si>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</si>
  <si>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</si>
  <si>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</si>
  <si>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</si>
  <si>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</si>
  <si>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</si>
  <si>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</si>
  <si>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</si>
  <si>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</si>
  <si>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</si>
  <si>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</si>
  <si>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</si>
  <si>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</si>
  <si>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</si>
  <si>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</si>
  <si>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</si>
  <si>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</si>
  <si>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</si>
  <si>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</si>
  <si>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</si>
  <si>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</si>
  <si>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</si>
  <si>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</si>
  <si>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</si>
  <si>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</si>
  <si>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</si>
  <si>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</si>
  <si>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</si>
  <si>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</si>
  <si>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</si>
  <si>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</si>
  <si>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</si>
  <si>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</si>
  <si>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</si>
  <si>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</si>
  <si>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</si>
  <si>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</si>
  <si>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</si>
  <si>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</si>
  <si>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</si>
  <si>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</si>
  <si>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</si>
  <si>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</si>
  <si>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</si>
  <si>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</si>
  <si>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</si>
  <si>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</si>
  <si>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</si>
  <si>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</si>
  <si>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</si>
  <si>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</si>
  <si>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</si>
  <si>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</si>
  <si>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</si>
  <si>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</si>
  <si>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</si>
  <si>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</si>
  <si>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</si>
  <si>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</si>
  <si>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</si>
  <si>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</si>
  <si>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</si>
  <si>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</si>
  <si>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</si>
  <si>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</si>
  <si>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</si>
  <si>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</si>
  <si>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</si>
  <si>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</si>
  <si>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</si>
  <si>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</si>
  <si>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</si>
  <si>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</si>
  <si>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</si>
  <si>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</si>
  <si>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</si>
  <si>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</si>
  <si>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</si>
  <si>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</si>
  <si>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</si>
  <si>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</si>
  <si>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</si>
  <si>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</si>
  <si>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</si>
  <si>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</si>
  <si>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</si>
  <si>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</si>
  <si>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</si>
  <si>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</si>
  <si>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</si>
  <si>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</si>
  <si>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</si>
  <si>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</si>
  <si>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</si>
  <si>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</si>
  <si>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</si>
  <si>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</si>
  <si>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</si>
  <si>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</si>
  <si>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</si>
  <si>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</si>
  <si>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</si>
  <si>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</si>
  <si>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</si>
  <si>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</si>
  <si>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</si>
  <si>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</si>
  <si>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</si>
  <si>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</si>
  <si>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</si>
  <si>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</si>
  <si>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</si>
  <si>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</si>
  <si>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</si>
  <si>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</si>
  <si>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</si>
  <si>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</si>
  <si>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</si>
  <si>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</si>
  <si>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</si>
  <si>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</si>
  <si>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</si>
  <si>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</si>
  <si>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</si>
  <si>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</si>
  <si>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</si>
  <si>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</si>
  <si>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</si>
  <si>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</si>
  <si>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</si>
  <si>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</si>
  <si>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</si>
  <si>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</si>
  <si>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</si>
  <si>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</si>
  <si>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</si>
  <si>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</si>
  <si>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</si>
  <si>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</si>
  <si>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</si>
  <si>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</si>
  <si>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</si>
  <si>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</si>
  <si>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</si>
  <si>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</si>
  <si>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</si>
  <si>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</si>
  <si>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</si>
  <si>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</si>
  <si>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</si>
  <si>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</si>
  <si>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</si>
  <si>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</si>
  <si>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</si>
  <si>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</si>
  <si>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</si>
  <si>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</si>
  <si>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</si>
  <si>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</si>
  <si>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</si>
  <si>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</si>
  <si>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</si>
  <si>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</si>
  <si>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</si>
  <si>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</si>
  <si>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</si>
  <si>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</si>
  <si>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</si>
  <si>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</si>
  <si>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</si>
  <si>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</si>
  <si>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</si>
  <si>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</si>
  <si>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</si>
  <si>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</si>
  <si>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</si>
  <si>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</si>
  <si>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</si>
  <si>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</si>
  <si>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</si>
  <si>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</si>
  <si>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</si>
  <si>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</si>
  <si>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</si>
  <si>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</si>
  <si>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</si>
  <si>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</si>
  <si>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</si>
  <si>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</si>
  <si>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</si>
  <si>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</si>
  <si>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</si>
  <si>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</si>
  <si>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</si>
  <si>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</si>
  <si>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</si>
  <si>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</si>
  <si>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</si>
  <si>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</si>
  <si>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</si>
  <si>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</si>
  <si>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</si>
  <si>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</si>
  <si>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</si>
  <si>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</si>
  <si>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</si>
  <si>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</si>
  <si>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</si>
  <si>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</si>
  <si>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</si>
  <si>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</si>
  <si>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</si>
  <si>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</si>
  <si>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</si>
  <si>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</si>
  <si>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</si>
  <si>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</si>
  <si>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</si>
  <si>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</si>
  <si>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</si>
  <si>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</si>
  <si>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</si>
  <si>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</si>
  <si>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</si>
  <si>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</si>
  <si>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</si>
  <si>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</si>
  <si>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</si>
  <si>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</si>
  <si>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</si>
  <si>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</si>
  <si>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</si>
  <si>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</si>
  <si>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</si>
  <si>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</si>
  <si>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</si>
  <si>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</si>
  <si>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</si>
  <si>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</si>
  <si>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</si>
  <si>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</si>
  <si>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</si>
  <si>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</si>
  <si>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</si>
  <si>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</si>
  <si>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</si>
  <si>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</si>
  <si>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</si>
  <si>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</si>
  <si>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</si>
  <si>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</si>
  <si>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</si>
  <si>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</si>
  <si>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</si>
  <si>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</si>
  <si>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</si>
  <si>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</si>
  <si>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</si>
  <si>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</si>
  <si>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</si>
  <si>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</si>
  <si>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</si>
  <si>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</si>
  <si>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</si>
  <si>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</si>
  <si>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</si>
  <si>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</si>
  <si>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</si>
  <si>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</si>
  <si>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</si>
  <si>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</si>
  <si>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</si>
  <si>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</si>
  <si>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</si>
  <si>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</si>
  <si>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</si>
  <si>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</si>
  <si>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</si>
  <si>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</si>
  <si>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</si>
  <si>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</si>
  <si>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</si>
  <si>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</si>
  <si>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</si>
  <si>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</si>
  <si>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</si>
  <si>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</si>
  <si>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</si>
  <si>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</si>
  <si>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</si>
  <si>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</si>
  <si>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</si>
  <si>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</si>
  <si>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</si>
  <si>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</si>
  <si>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</si>
  <si>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</si>
  <si>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</si>
  <si>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</si>
  <si>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</si>
  <si>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</si>
  <si>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</si>
  <si>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</si>
  <si>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</si>
  <si>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</si>
  <si>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</si>
  <si>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</si>
  <si>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</si>
  <si>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</si>
  <si>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</si>
  <si>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</si>
  <si>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</si>
  <si>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</si>
  <si>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</si>
  <si>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</si>
  <si>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</si>
  <si>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</si>
  <si>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</si>
  <si>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</si>
  <si>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</si>
  <si>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</si>
  <si>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</si>
  <si>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</si>
  <si>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</si>
  <si>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</si>
  <si>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</si>
  <si>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</si>
  <si>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</si>
  <si>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</si>
  <si>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</si>
  <si>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</si>
  <si>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</si>
  <si>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</si>
  <si>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</si>
  <si>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</si>
  <si>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</si>
  <si>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</si>
  <si>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</si>
  <si>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</si>
  <si>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</si>
  <si>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</si>
  <si>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</si>
  <si>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</si>
  <si>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</si>
  <si>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</si>
  <si>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</si>
  <si>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</si>
  <si>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</si>
  <si>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</si>
  <si>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</si>
  <si>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</si>
  <si>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</si>
  <si>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</si>
  <si>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</si>
  <si>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</si>
  <si>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</si>
  <si>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</si>
  <si>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</si>
  <si>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</si>
  <si>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</si>
  <si>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</si>
  <si>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</si>
  <si>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</si>
  <si>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</si>
  <si>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</si>
  <si>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</si>
  <si>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</si>
  <si>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</si>
  <si>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</si>
  <si>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</si>
  <si>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</si>
  <si>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</si>
  <si>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</si>
  <si>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</si>
  <si>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</si>
  <si>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</si>
  <si>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</si>
  <si>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</si>
  <si>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</si>
  <si>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</si>
  <si>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</si>
  <si>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</si>
  <si>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</si>
  <si>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</si>
  <si>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</si>
  <si>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</si>
  <si>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</si>
  <si>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</si>
  <si>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</si>
  <si>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</si>
  <si>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</si>
  <si>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</si>
  <si>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</si>
  <si>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</si>
  <si>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</si>
  <si>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</si>
  <si>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</si>
  <si>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</si>
  <si>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</si>
  <si>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</si>
  <si>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</si>
  <si>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</si>
  <si>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</si>
  <si>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</si>
  <si>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</si>
  <si>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</si>
  <si>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</si>
  <si>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</si>
  <si>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</si>
  <si>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</si>
  <si>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</si>
  <si>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</si>
  <si>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</si>
  <si>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</si>
  <si>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</si>
  <si>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</si>
  <si>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</si>
  <si>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</si>
  <si>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</si>
  <si>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</si>
  <si>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</si>
  <si>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</si>
  <si>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</si>
  <si>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</si>
  <si>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</si>
  <si>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</si>
  <si>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</si>
  <si>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</si>
  <si>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</si>
  <si>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</si>
  <si>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</si>
  <si>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</si>
  <si>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</si>
  <si>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</si>
  <si>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</si>
  <si>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</si>
  <si>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</si>
  <si>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</si>
  <si>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</si>
  <si>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</si>
  <si>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</si>
  <si>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</si>
  <si>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</si>
  <si>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</si>
  <si>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</si>
  <si>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</si>
  <si>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</si>
  <si>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</si>
  <si>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</si>
  <si>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</si>
  <si>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</si>
  <si>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</si>
  <si>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</si>
  <si>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</si>
  <si>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</si>
  <si>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</si>
  <si>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</si>
  <si>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</si>
  <si>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</si>
  <si>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</si>
  <si>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</si>
  <si>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</si>
  <si>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</si>
  <si>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</si>
  <si>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</si>
  <si>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</si>
  <si>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</si>
  <si>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</si>
  <si>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</si>
  <si>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</si>
  <si>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</si>
  <si>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</si>
  <si>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</si>
  <si>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</si>
  <si>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</si>
  <si>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</si>
  <si>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</si>
  <si>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</si>
  <si>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</si>
  <si>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</si>
  <si>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</si>
  <si>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</si>
  <si>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</si>
  <si>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</si>
  <si>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</si>
  <si>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</si>
  <si>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</si>
  <si>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</si>
  <si>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</si>
  <si>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</si>
  <si>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</si>
  <si>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</si>
  <si>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</si>
  <si>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</si>
  <si>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</si>
  <si>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</si>
  <si>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</si>
  <si>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</si>
  <si>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</si>
  <si>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</si>
  <si>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</si>
  <si>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</si>
  <si>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</si>
  <si>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</si>
  <si>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</si>
  <si>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</si>
  <si>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</si>
  <si>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</si>
  <si>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</si>
  <si>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</si>
  <si>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</si>
  <si>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</si>
  <si>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</si>
  <si>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</si>
  <si>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</si>
  <si>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</si>
  <si>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</si>
  <si>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</si>
  <si>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</si>
  <si>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</si>
  <si>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</si>
  <si>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</si>
  <si>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</si>
  <si>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</si>
  <si>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</si>
  <si>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</si>
  <si>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</si>
  <si>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</si>
  <si>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</si>
  <si>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</si>
  <si>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</si>
  <si>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</si>
  <si>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</si>
  <si>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</si>
  <si>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</si>
  <si>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</si>
  <si>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</si>
  <si>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</si>
  <si>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</si>
  <si>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</si>
  <si>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</si>
  <si>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</si>
  <si>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</si>
  <si>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</si>
  <si>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</si>
  <si>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</si>
  <si>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</si>
  <si>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</si>
  <si>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</si>
  <si>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</si>
  <si>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</si>
  <si>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</si>
  <si>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</si>
  <si>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</si>
  <si>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</si>
  <si>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</si>
  <si>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</si>
  <si>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</si>
  <si>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</si>
  <si>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</si>
  <si>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</si>
  <si>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</si>
  <si>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</si>
  <si>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</si>
  <si>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</si>
  <si>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</si>
  <si>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</si>
  <si>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</si>
  <si>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</si>
  <si>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</si>
  <si>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</si>
  <si>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</si>
  <si>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</si>
  <si>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</si>
  <si>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</si>
  <si>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</si>
  <si>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</si>
  <si>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</si>
  <si>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</si>
  <si>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</si>
  <si>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</si>
  <si>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</si>
  <si>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</si>
  <si>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</si>
  <si>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</si>
  <si>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</si>
  <si>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</si>
  <si>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</si>
  <si>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</si>
  <si>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</si>
  <si>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</si>
  <si>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</si>
  <si>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</si>
  <si>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</si>
  <si>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</si>
  <si>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</si>
  <si>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</si>
  <si>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</si>
  <si>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</si>
  <si>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</si>
  <si>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</si>
  <si>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</si>
  <si>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</si>
  <si>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</si>
  <si>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</si>
  <si>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</si>
  <si>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</si>
  <si>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</si>
  <si>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</si>
  <si>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</si>
  <si>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</si>
  <si>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</si>
  <si>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</si>
  <si>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</si>
  <si>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</si>
  <si>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</si>
  <si>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</si>
  <si>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</si>
  <si>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</si>
  <si>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</si>
  <si>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</si>
  <si>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</si>
  <si>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</si>
  <si>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</si>
  <si>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</si>
  <si>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</si>
  <si>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</si>
  <si>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</si>
  <si>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</si>
  <si>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</si>
  <si>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</si>
  <si>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</si>
  <si>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</si>
  <si>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</si>
  <si>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</si>
  <si>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</si>
  <si>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</si>
  <si>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</si>
  <si>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</si>
  <si>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</si>
  <si>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</si>
  <si>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</si>
  <si>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</si>
  <si>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</si>
  <si>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</si>
  <si>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</si>
  <si>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</si>
  <si>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</si>
  <si>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</si>
  <si>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</si>
  <si>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</si>
  <si>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</si>
  <si>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</si>
  <si>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</si>
  <si>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</si>
  <si>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</si>
  <si>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</si>
  <si>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</si>
  <si>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</si>
  <si>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</si>
  <si>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</si>
  <si>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</si>
  <si>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</si>
  <si>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</si>
  <si>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</si>
  <si>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</si>
  <si>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</si>
  <si>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</si>
  <si>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</si>
  <si>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</si>
  <si>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</si>
  <si>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</si>
  <si>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</si>
  <si>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</si>
  <si>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</si>
  <si>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</si>
  <si>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</si>
  <si>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</si>
  <si>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</si>
  <si>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</si>
  <si>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</si>
  <si>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</si>
  <si>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</si>
  <si>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</si>
  <si>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</si>
  <si>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</si>
  <si>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</si>
  <si>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</si>
  <si>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</si>
  <si>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</si>
  <si>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</si>
  <si>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</si>
  <si>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</si>
  <si>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</si>
  <si>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</si>
  <si>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</si>
  <si>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</si>
  <si>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</si>
  <si>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</si>
  <si>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</si>
  <si>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</si>
  <si>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</si>
  <si>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</si>
  <si>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</si>
  <si>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</si>
  <si>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</si>
  <si>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</si>
  <si>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</si>
  <si>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</si>
  <si>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</si>
  <si>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</si>
  <si>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</si>
  <si>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</si>
  <si>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</si>
  <si>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</si>
  <si>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</si>
  <si>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</si>
  <si>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</si>
  <si>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</si>
  <si>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</si>
  <si>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</si>
  <si>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</si>
  <si>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</si>
  <si>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</si>
  <si>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</si>
  <si>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</si>
  <si>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</si>
  <si>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</si>
  <si>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</si>
  <si>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</si>
  <si>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</si>
  <si>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</si>
  <si>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</si>
  <si>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</si>
  <si>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</si>
  <si>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</si>
  <si>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</si>
  <si>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</si>
  <si>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</si>
  <si>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</si>
  <si>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</si>
  <si>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</si>
  <si>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</si>
  <si>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</si>
  <si>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</si>
  <si>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</si>
  <si>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</si>
  <si>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</si>
  <si>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</si>
  <si>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</si>
  <si>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</si>
  <si>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</si>
  <si>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</si>
  <si>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</si>
  <si>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</si>
  <si>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</si>
  <si>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</si>
  <si>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</si>
  <si>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</si>
  <si>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</si>
  <si>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</si>
  <si>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</si>
  <si>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</si>
  <si>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</si>
  <si>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</si>
  <si>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</si>
  <si>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</si>
  <si>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</si>
  <si>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</si>
  <si>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</si>
  <si>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</si>
  <si>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</si>
  <si>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</si>
  <si>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</si>
  <si>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</si>
  <si>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</si>
  <si>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</si>
  <si>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</si>
  <si>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</si>
  <si>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</si>
  <si>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</si>
  <si>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</si>
  <si>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</si>
  <si>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</si>
  <si>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</si>
  <si>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</si>
  <si>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</si>
  <si>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</si>
  <si>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</si>
  <si>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</si>
  <si>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</si>
  <si>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</si>
  <si>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</si>
  <si>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</si>
  <si>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</si>
  <si>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</si>
  <si>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</si>
  <si>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</si>
  <si>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</si>
  <si>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</si>
  <si>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</si>
  <si>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</si>
  <si>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</si>
  <si>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</si>
  <si>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</si>
  <si>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</si>
  <si>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</si>
  <si>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</si>
  <si>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</si>
  <si>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</si>
  <si>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</si>
  <si>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</si>
  <si>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</si>
  <si>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</si>
  <si>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</si>
  <si>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</si>
  <si>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</si>
  <si>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</si>
  <si>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</si>
  <si>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</si>
  <si>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</si>
  <si>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</si>
  <si>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</si>
  <si>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</si>
  <si>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</si>
  <si>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</si>
  <si>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</si>
  <si>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</si>
  <si>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</si>
  <si>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</si>
  <si>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</si>
  <si>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</si>
  <si>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</si>
  <si>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</si>
  <si>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</si>
  <si>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</si>
  <si>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</si>
  <si>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</si>
  <si>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</si>
  <si>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</si>
  <si>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</si>
  <si>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</si>
  <si>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</si>
  <si>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</si>
  <si>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</si>
  <si>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</si>
  <si>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</si>
  <si>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</si>
  <si>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</si>
  <si>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</si>
  <si>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</si>
  <si>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</si>
  <si>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</si>
  <si>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</si>
  <si>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</si>
  <si>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</si>
  <si>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</si>
  <si>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</si>
  <si>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</si>
  <si>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</si>
  <si>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</si>
  <si>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</si>
  <si>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</si>
  <si>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</si>
  <si>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</si>
  <si>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</si>
  <si>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</si>
  <si>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</si>
  <si>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</si>
  <si>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</si>
  <si>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</si>
  <si>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</si>
  <si>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</si>
  <si>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</si>
  <si>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</si>
  <si>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</si>
  <si>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</si>
  <si>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</si>
  <si>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</si>
  <si>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</si>
  <si>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</si>
  <si>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</si>
  <si>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</si>
  <si>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</si>
  <si>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</si>
  <si>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</si>
  <si>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</si>
  <si>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</si>
  <si>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</si>
  <si>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</si>
  <si>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</si>
  <si>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</si>
  <si>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</si>
  <si>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</si>
  <si>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</si>
  <si>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</si>
  <si>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</si>
  <si>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</si>
  <si>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</si>
  <si>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</si>
  <si>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</si>
  <si>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</si>
  <si>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</si>
  <si>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</si>
  <si>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</si>
  <si>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</si>
  <si>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</si>
  <si>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</si>
  <si>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</si>
  <si>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</si>
  <si>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</si>
  <si>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</si>
  <si>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</si>
  <si>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</si>
  <si>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</si>
  <si>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</si>
  <si>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</si>
  <si>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</si>
  <si>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</si>
  <si>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</si>
  <si>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</si>
  <si>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</si>
  <si>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</si>
  <si>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</si>
  <si>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</si>
  <si>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</si>
  <si>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</si>
  <si>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</si>
  <si>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</si>
  <si>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</si>
  <si>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</si>
  <si>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</si>
  <si>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</si>
  <si>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</si>
  <si>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</si>
  <si>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</si>
  <si>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</si>
  <si>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</si>
  <si>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</si>
  <si>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</si>
  <si>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</si>
  <si>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</si>
  <si>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</si>
  <si>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</si>
  <si>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</si>
  <si>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</si>
  <si>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</si>
  <si>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</si>
  <si>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</si>
  <si>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</si>
  <si>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</si>
  <si>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</si>
  <si>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</si>
  <si>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</si>
  <si>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</si>
  <si>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</si>
  <si>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</si>
  <si>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</si>
  <si>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</si>
  <si>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</si>
  <si>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</si>
  <si>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</si>
  <si>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</si>
  <si>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</si>
  <si>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</si>
  <si>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</si>
  <si>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</si>
  <si>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</si>
  <si>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</si>
  <si>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</si>
  <si>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</si>
  <si>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</si>
  <si>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</si>
  <si>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</si>
  <si>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</si>
  <si>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</si>
  <si>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</si>
  <si>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</si>
  <si>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</si>
  <si>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</si>
  <si>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</si>
  <si>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</si>
  <si>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</si>
  <si>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</si>
  <si>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</si>
  <si>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</si>
  <si>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</si>
  <si>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</si>
  <si>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</si>
  <si>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</si>
  <si>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</si>
  <si>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</si>
  <si>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</si>
  <si>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</si>
  <si>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</si>
  <si>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</si>
  <si>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</si>
  <si>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</si>
  <si>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</si>
  <si>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</si>
  <si>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</si>
  <si>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</si>
  <si>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</si>
  <si>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</si>
  <si>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</si>
  <si>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</si>
  <si>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</si>
  <si>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</si>
  <si>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</si>
  <si>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</si>
  <si>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</si>
  <si>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</si>
  <si>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</si>
  <si>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</si>
  <si>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</si>
  <si>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</si>
  <si>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</si>
  <si>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</si>
  <si>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</si>
  <si>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</si>
  <si>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</si>
  <si>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</si>
  <si>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</si>
  <si>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</si>
  <si>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</si>
  <si>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</si>
  <si>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</si>
  <si>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</si>
  <si>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</si>
  <si>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</si>
  <si>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</si>
  <si>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</si>
  <si>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</si>
  <si>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</si>
  <si>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</si>
  <si>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</si>
  <si>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</si>
  <si>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</si>
  <si>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</si>
  <si>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</si>
  <si>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</si>
  <si>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</si>
  <si>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</si>
  <si>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</si>
  <si>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</si>
  <si>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</si>
  <si>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</si>
  <si>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</si>
  <si>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</si>
  <si>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</si>
  <si>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</si>
  <si>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</si>
  <si>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</si>
  <si>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</si>
  <si>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</si>
  <si>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</si>
  <si>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</si>
  <si>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</si>
  <si>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</si>
  <si>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</si>
  <si>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</si>
  <si>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</si>
  <si>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</si>
  <si>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</si>
  <si>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</si>
  <si>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</si>
  <si>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</si>
  <si>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</si>
  <si>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</si>
  <si>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</si>
  <si>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</si>
  <si>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</si>
  <si>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</si>
  <si>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</si>
  <si>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</si>
  <si>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</si>
  <si>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</si>
  <si>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</si>
  <si>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</si>
  <si>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</si>
  <si>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</si>
  <si>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</si>
  <si>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</si>
  <si>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</si>
  <si>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</si>
  <si>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</si>
  <si>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</si>
  <si>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</si>
  <si>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</si>
  <si>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</si>
  <si>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</si>
  <si>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</si>
  <si>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</si>
  <si>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</si>
  <si>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</si>
  <si>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</si>
  <si>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</si>
  <si>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</si>
  <si>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</si>
  <si>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</si>
  <si>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</si>
  <si>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</si>
  <si>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</si>
  <si>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</si>
  <si>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</si>
  <si>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</si>
  <si>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</si>
  <si>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</si>
  <si>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</si>
  <si>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</si>
  <si>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</si>
  <si>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</si>
  <si>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</si>
  <si>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</si>
  <si>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</si>
  <si>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</si>
  <si>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</si>
  <si>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</si>
  <si>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</si>
  <si>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</si>
  <si>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</si>
  <si>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</si>
  <si>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</si>
  <si>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</si>
  <si>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</si>
  <si>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</si>
  <si>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</si>
  <si>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</si>
  <si>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</si>
  <si>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</si>
  <si>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</si>
  <si>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</si>
  <si>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</si>
  <si>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</si>
  <si>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</si>
  <si>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</si>
  <si>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</si>
  <si>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</si>
  <si>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</si>
  <si>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</si>
  <si>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</si>
  <si>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</si>
  <si>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</si>
  <si>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</si>
  <si>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</si>
  <si>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</si>
  <si>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</si>
  <si>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</si>
  <si>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</si>
  <si>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</si>
  <si>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</si>
  <si>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</si>
  <si>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</si>
  <si>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</si>
  <si>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</si>
  <si>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</si>
  <si>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</si>
  <si>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</si>
  <si>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</si>
  <si>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</si>
  <si>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</si>
  <si>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</si>
  <si>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</si>
  <si>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</si>
  <si>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</si>
  <si>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</si>
  <si>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</si>
  <si>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</si>
  <si>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</si>
  <si>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</si>
  <si>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</si>
  <si>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</si>
  <si>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</si>
  <si>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</si>
  <si>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</si>
  <si>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</si>
  <si>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</si>
  <si>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</si>
  <si>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</si>
  <si>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</si>
  <si>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</si>
  <si>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</si>
  <si>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</si>
  <si>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</si>
  <si>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</si>
  <si>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</si>
  <si>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</si>
  <si>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</si>
  <si>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</si>
  <si>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</si>
  <si>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</si>
  <si>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</si>
  <si>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</si>
  <si>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</si>
  <si>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</si>
  <si>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</si>
  <si>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</si>
  <si>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</si>
  <si>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</si>
  <si>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</si>
  <si>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</si>
  <si>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</si>
  <si>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</si>
  <si>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</si>
  <si>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</si>
  <si>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</si>
  <si>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</si>
  <si>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</si>
  <si>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</si>
  <si>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</si>
  <si>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</si>
  <si>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</si>
  <si>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</si>
  <si>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</si>
  <si>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</si>
  <si>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</si>
  <si>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</si>
  <si>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</si>
  <si>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</si>
  <si>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</si>
  <si>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</si>
  <si>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</si>
  <si>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</si>
  <si>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</si>
  <si>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</si>
  <si>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</si>
  <si>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</si>
  <si>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</si>
  <si>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</si>
  <si>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</si>
  <si>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</si>
  <si>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</si>
  <si>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</si>
  <si>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</si>
  <si>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</si>
  <si>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</si>
  <si>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</si>
  <si>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</si>
  <si>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</si>
  <si>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</si>
  <si>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</si>
  <si>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</si>
  <si>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</si>
  <si>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</si>
  <si>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</si>
  <si>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</si>
  <si>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</si>
  <si>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</si>
  <si>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</si>
  <si>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</si>
  <si>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</si>
  <si>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</si>
  <si>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</si>
  <si>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</si>
  <si>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</si>
  <si>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</si>
  <si>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</si>
  <si>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</si>
  <si>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</si>
  <si>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</si>
  <si>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</si>
  <si>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</si>
  <si>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</si>
  <si>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</si>
  <si>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</si>
  <si>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</si>
  <si>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</si>
  <si>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</si>
  <si>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</si>
  <si>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</si>
  <si>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</si>
  <si>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</si>
  <si>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</si>
  <si>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</si>
  <si>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</si>
  <si>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</si>
  <si>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</si>
  <si>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</si>
  <si>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</si>
  <si>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</si>
  <si>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</si>
  <si>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</si>
  <si>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</si>
  <si>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</si>
  <si>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</si>
  <si>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</si>
  <si>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</si>
  <si>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</si>
  <si>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</si>
  <si>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</si>
  <si>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</si>
  <si>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</si>
  <si>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</si>
  <si>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</si>
  <si>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</si>
  <si>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</si>
  <si>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</si>
  <si>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</si>
  <si>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</si>
  <si>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</si>
  <si>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</si>
  <si>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</si>
  <si>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</si>
  <si>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</si>
  <si>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</si>
  <si>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</si>
  <si>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</si>
  <si>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</si>
  <si>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</si>
  <si>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</si>
  <si>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</si>
  <si>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</si>
  <si>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</si>
  <si>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</si>
  <si>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</si>
  <si>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</si>
  <si>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</si>
  <si>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</si>
  <si>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</si>
  <si>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</si>
  <si>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</si>
  <si>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</si>
  <si>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</si>
  <si>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</si>
  <si>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</si>
  <si>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</si>
  <si>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</si>
  <si>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</si>
  <si>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</si>
  <si>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</si>
  <si>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</si>
  <si>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</si>
  <si>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</si>
  <si>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</si>
  <si>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</si>
  <si>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</si>
  <si>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</si>
  <si>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</si>
  <si>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</si>
  <si>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</si>
  <si>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</si>
  <si>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</si>
  <si>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</si>
  <si>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</si>
  <si>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</si>
  <si>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</si>
  <si>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</si>
  <si>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</si>
  <si>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</si>
  <si>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</si>
  <si>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</si>
  <si>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</si>
  <si>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</si>
  <si>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</si>
  <si>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</si>
  <si>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</si>
  <si>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</si>
  <si>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</si>
  <si>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</si>
  <si>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</si>
  <si>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</si>
  <si>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</si>
  <si>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</si>
  <si>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</si>
  <si>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</si>
  <si>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</si>
  <si>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</si>
  <si>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</si>
  <si>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</si>
  <si>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</si>
  <si>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</si>
  <si>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</si>
  <si>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</si>
  <si>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</si>
  <si>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</si>
  <si>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</si>
  <si>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</si>
  <si>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</si>
  <si>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</si>
  <si>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</si>
  <si>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</si>
  <si>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</si>
  <si>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</si>
  <si>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</si>
  <si>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</si>
  <si>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</si>
  <si>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</si>
  <si>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</si>
  <si>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</si>
  <si>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</si>
  <si>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</si>
  <si>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</si>
  <si>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</si>
  <si>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</si>
  <si>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</si>
  <si>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</si>
  <si>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</si>
  <si>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</si>
  <si>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</si>
  <si>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</si>
  <si>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</si>
  <si>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</si>
  <si>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</si>
  <si>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</si>
  <si>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</si>
  <si>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</si>
  <si>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</si>
  <si>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</si>
  <si>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</si>
  <si>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</si>
  <si>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</si>
  <si>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</si>
  <si>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</si>
  <si>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</si>
  <si>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</si>
  <si>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</si>
  <si>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</si>
  <si>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</si>
  <si>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</si>
  <si>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</si>
  <si>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</si>
  <si>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</si>
  <si>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</si>
  <si>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</si>
  <si>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</si>
  <si>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</si>
  <si>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</si>
  <si>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</si>
  <si>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</si>
  <si>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</si>
  <si>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</si>
  <si>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</si>
  <si>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</si>
  <si>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</si>
  <si>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</si>
  <si>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</si>
  <si>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</si>
  <si>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</si>
  <si>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</si>
  <si>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</si>
  <si>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</si>
  <si>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</si>
  <si>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</si>
  <si>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</si>
  <si>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</si>
  <si>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</si>
  <si>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</si>
  <si>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</si>
  <si>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</si>
  <si>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</si>
  <si>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</si>
  <si>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</si>
  <si>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</si>
  <si>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</si>
  <si>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</si>
  <si>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</si>
  <si>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</si>
  <si>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</si>
  <si>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</si>
  <si>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</si>
  <si>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</si>
  <si>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</si>
  <si>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</si>
  <si>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</si>
  <si>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</si>
  <si>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</si>
  <si>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</si>
  <si>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</si>
  <si>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</si>
  <si>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</si>
  <si>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</si>
  <si>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</si>
  <si>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</si>
  <si>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</si>
  <si>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</si>
  <si>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</si>
  <si>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</si>
  <si>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</si>
  <si>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</si>
  <si>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</si>
  <si>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</si>
  <si>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</si>
  <si>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</si>
  <si>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</si>
  <si>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</si>
  <si>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</si>
  <si>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</si>
  <si>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</si>
  <si>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</si>
  <si>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</si>
  <si>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</si>
  <si>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</si>
  <si>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</si>
  <si>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</si>
  <si>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</si>
  <si>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</si>
  <si>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</si>
  <si>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</si>
  <si>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</si>
  <si>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</si>
  <si>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</si>
  <si>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</si>
  <si>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</si>
  <si>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</si>
  <si>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</si>
  <si>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</si>
  <si>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</si>
  <si>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</si>
  <si>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</si>
  <si>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</si>
  <si>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</si>
  <si>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</si>
  <si>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</si>
  <si>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</si>
  <si>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</si>
  <si>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</si>
  <si>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</si>
  <si>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</si>
  <si>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</si>
  <si>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</si>
  <si>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</si>
  <si>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</si>
  <si>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</si>
  <si>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</si>
  <si>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</si>
  <si>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</si>
  <si>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</si>
  <si>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</si>
  <si>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</si>
  <si>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</si>
  <si>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</si>
  <si>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</si>
  <si>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</si>
  <si>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</si>
  <si>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</si>
  <si>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</si>
  <si>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</si>
  <si>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</si>
  <si>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</si>
  <si>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</si>
  <si>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</si>
  <si>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</si>
  <si>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</si>
  <si>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</si>
  <si>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</si>
  <si>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</si>
  <si>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</si>
  <si>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</si>
  <si>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</si>
  <si>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</si>
  <si>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</si>
  <si>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</si>
  <si>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</si>
  <si>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</si>
  <si>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</si>
  <si>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</si>
  <si>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</si>
  <si>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</si>
  <si>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</si>
  <si>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</si>
  <si>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</si>
  <si>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</si>
  <si>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</si>
  <si>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</si>
  <si>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</si>
  <si>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</si>
  <si>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</si>
  <si>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</si>
  <si>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</si>
  <si>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</si>
  <si>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</si>
  <si>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</si>
  <si>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</si>
  <si>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</si>
  <si>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</si>
  <si>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</si>
  <si>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</si>
  <si>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</si>
  <si>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</si>
  <si>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</si>
  <si>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</si>
  <si>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</si>
  <si>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</si>
  <si>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</si>
  <si>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</si>
  <si>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</si>
  <si>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</si>
  <si>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</si>
  <si>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</si>
  <si>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</si>
  <si>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</si>
  <si>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</si>
  <si>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</si>
  <si>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</si>
  <si>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</si>
  <si>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</si>
  <si>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</si>
  <si>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</si>
  <si>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</si>
  <si>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</si>
  <si>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</si>
  <si>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</si>
  <si>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</si>
  <si>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</si>
  <si>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</si>
  <si>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</si>
  <si>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</si>
  <si>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</si>
  <si>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</si>
  <si>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</si>
  <si>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</si>
  <si>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</si>
  <si>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</si>
  <si>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</si>
  <si>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</si>
  <si>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</si>
  <si>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</si>
  <si>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</si>
  <si>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</si>
  <si>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</si>
  <si>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</si>
  <si>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</si>
  <si>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</si>
  <si>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</si>
  <si>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</si>
  <si>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</si>
  <si>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</si>
  <si>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</si>
  <si>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</si>
  <si>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</si>
  <si>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</si>
  <si>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</si>
  <si>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</si>
  <si>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</si>
  <si>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</si>
  <si>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</si>
  <si>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</si>
  <si>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</si>
  <si>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</si>
  <si>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</si>
  <si>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</si>
  <si>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</si>
  <si>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</si>
  <si>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</si>
  <si>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</si>
  <si>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</si>
  <si>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</si>
  <si>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</si>
  <si>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</si>
  <si>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</si>
  <si>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</si>
  <si>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</si>
  <si>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</si>
  <si>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</si>
  <si>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</si>
  <si>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</si>
  <si>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</si>
  <si>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</si>
  <si>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</si>
  <si>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</si>
  <si>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</si>
  <si>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</si>
  <si>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</si>
  <si>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</si>
  <si>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</si>
  <si>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</si>
  <si>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</si>
  <si>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</si>
  <si>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</si>
  <si>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</si>
  <si>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</si>
  <si>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</si>
  <si>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</si>
  <si>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</si>
  <si>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</si>
  <si>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</si>
  <si>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</si>
  <si>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</si>
  <si>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</si>
  <si>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</si>
  <si>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</si>
  <si>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</si>
  <si>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</si>
  <si>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</si>
  <si>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</si>
  <si>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</si>
  <si>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</si>
  <si>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</si>
  <si>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</si>
  <si>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</si>
  <si>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</si>
  <si>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</si>
  <si>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</si>
  <si>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</si>
  <si>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</si>
  <si>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</si>
  <si>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</si>
  <si>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</si>
  <si>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</si>
  <si>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</si>
  <si>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</si>
  <si>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</si>
  <si>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</si>
  <si>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</si>
  <si>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</si>
  <si>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</si>
  <si>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</si>
  <si>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</si>
  <si>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</si>
  <si>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</si>
  <si>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</si>
  <si>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</si>
  <si>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</si>
  <si>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</si>
  <si>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</si>
  <si>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</si>
  <si>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</si>
  <si>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</si>
  <si>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</si>
  <si>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</si>
  <si>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</si>
  <si>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</si>
  <si>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</si>
  <si>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</si>
  <si>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</si>
  <si>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</si>
  <si>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</si>
  <si>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</si>
  <si>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</si>
  <si>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</si>
  <si>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</si>
  <si>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</si>
  <si>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</si>
  <si>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</si>
  <si>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</si>
  <si>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</si>
  <si>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</si>
  <si>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</si>
  <si>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</si>
  <si>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</si>
  <si>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</si>
  <si>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</si>
  <si>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</si>
  <si>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</si>
  <si>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</si>
  <si>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</si>
  <si>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</si>
  <si>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</si>
  <si>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</si>
  <si>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</si>
  <si>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</si>
  <si>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</si>
  <si>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</si>
  <si>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</si>
  <si>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</si>
  <si>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</si>
  <si>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</si>
  <si>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</si>
  <si>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</si>
  <si>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</si>
  <si>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</si>
  <si>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</si>
  <si>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</si>
  <si>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</si>
  <si>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</si>
  <si>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</si>
  <si>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</si>
  <si>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</si>
  <si>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</si>
  <si>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</si>
  <si>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</si>
  <si>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</si>
  <si>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</si>
  <si>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</si>
  <si>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</si>
  <si>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</si>
  <si>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</si>
  <si>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</si>
  <si>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</si>
  <si>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</si>
  <si>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</si>
  <si>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</si>
  <si>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</si>
  <si>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</si>
  <si>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</si>
  <si>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</si>
  <si>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</si>
  <si>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</si>
  <si>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</si>
  <si>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</si>
  <si>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</si>
  <si>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</si>
  <si>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</si>
  <si>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</si>
  <si>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</si>
  <si>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</si>
  <si>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</si>
  <si>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</si>
  <si>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</si>
  <si>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</si>
  <si>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</si>
  <si>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</si>
  <si>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</si>
  <si>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</si>
  <si>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</si>
  <si>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</si>
  <si>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</si>
  <si>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</si>
  <si>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</si>
  <si>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</si>
  <si>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</si>
  <si>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</si>
  <si>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</si>
  <si>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</si>
  <si>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</si>
  <si>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</si>
  <si>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</si>
  <si>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</si>
  <si>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</si>
  <si>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</si>
  <si>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</si>
  <si>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</si>
  <si>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</si>
  <si>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</si>
  <si>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</si>
  <si>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</si>
  <si>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</si>
  <si>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</si>
  <si>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</si>
  <si>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</si>
  <si>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</si>
  <si>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</si>
  <si>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</si>
  <si>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</si>
  <si>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</si>
  <si>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</si>
  <si>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</si>
  <si>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</si>
  <si>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</si>
  <si>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</si>
  <si>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</si>
  <si>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</si>
  <si>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</si>
  <si>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</si>
  <si>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</si>
  <si>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</si>
  <si>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</si>
  <si>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</si>
  <si>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</si>
  <si>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</si>
  <si>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</si>
  <si>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</si>
  <si>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</si>
  <si>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</si>
  <si>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</si>
  <si>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</si>
  <si>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</si>
  <si>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</si>
  <si>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</si>
  <si>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</si>
  <si>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</si>
  <si>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</si>
  <si>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</si>
  <si>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</si>
  <si>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</si>
  <si>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</si>
  <si>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</si>
  <si>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</si>
  <si>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</si>
  <si>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</si>
  <si>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</si>
  <si>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</si>
  <si>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</si>
  <si>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</si>
  <si>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</si>
  <si>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</si>
  <si>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</si>
  <si>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</si>
  <si>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</si>
  <si>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</si>
  <si>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</si>
  <si>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</si>
  <si>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</si>
  <si>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</si>
  <si>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</si>
  <si>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</si>
  <si>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</si>
  <si>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</si>
  <si>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</si>
  <si>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</si>
  <si>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</si>
  <si>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</si>
  <si>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</si>
  <si>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</si>
  <si>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</si>
  <si>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</si>
  <si>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</si>
  <si>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</si>
  <si>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</si>
  <si>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</si>
  <si>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</si>
  <si>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</si>
  <si>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</si>
  <si>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</si>
  <si>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</si>
  <si>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</si>
  <si>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</si>
  <si>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</si>
  <si>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</si>
  <si>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</si>
  <si>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</si>
  <si>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</si>
  <si>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</si>
  <si>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</si>
  <si>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</si>
  <si>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</si>
  <si>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</si>
  <si>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</si>
  <si>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</si>
  <si>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</si>
  <si>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</si>
  <si>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</si>
  <si>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</si>
  <si>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</si>
  <si>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</si>
  <si>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</si>
  <si>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</si>
  <si>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</si>
  <si>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</si>
  <si>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</si>
  <si>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</si>
  <si>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</si>
  <si>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</si>
  <si>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</si>
  <si>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</si>
  <si>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</si>
  <si>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</si>
  <si>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</si>
  <si>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</si>
  <si>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</si>
  <si>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</si>
  <si>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</si>
  <si>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</si>
  <si>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</si>
  <si>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</si>
  <si>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</si>
  <si>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</si>
  <si>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</si>
  <si>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</si>
  <si>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</si>
  <si>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</si>
  <si>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</si>
  <si>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</si>
  <si>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</si>
  <si>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</si>
  <si>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</si>
  <si>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</si>
  <si>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</si>
  <si>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</si>
  <si>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</si>
  <si>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</si>
  <si>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</si>
  <si>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</si>
  <si>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</si>
  <si>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</si>
  <si>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</si>
  <si>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</si>
  <si>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</si>
  <si>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</si>
  <si>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</si>
  <si>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</si>
  <si>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</si>
  <si>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</si>
  <si>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</si>
  <si>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</si>
  <si>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</si>
  <si>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</si>
  <si>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</si>
  <si>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</si>
  <si>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</si>
  <si>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</si>
  <si>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</si>
  <si>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</si>
  <si>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</si>
  <si>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</si>
  <si>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</si>
  <si>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</si>
  <si>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</si>
  <si>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</si>
  <si>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</si>
  <si>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</si>
  <si>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</si>
  <si>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</si>
  <si>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</si>
  <si>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</si>
  <si>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</si>
  <si>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</si>
  <si>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</si>
  <si>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</si>
  <si>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</si>
  <si>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</si>
  <si>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</si>
  <si>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</si>
  <si>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</si>
  <si>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</si>
  <si>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</si>
  <si>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</si>
  <si>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</si>
  <si>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</si>
  <si>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</si>
  <si>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</si>
  <si>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</si>
  <si>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</si>
  <si>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</si>
  <si>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</si>
  <si>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</si>
  <si>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</si>
  <si>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</si>
  <si>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</si>
  <si>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</si>
  <si>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</si>
  <si>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</si>
  <si>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</si>
  <si>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</si>
  <si>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</si>
  <si>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</si>
  <si>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</si>
  <si>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</si>
  <si>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</si>
  <si>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</si>
  <si>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</si>
  <si>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</si>
  <si>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</si>
  <si>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</si>
  <si>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</si>
  <si>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</si>
  <si>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</si>
  <si>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</si>
  <si>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</si>
  <si>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</si>
  <si>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</si>
  <si>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</si>
  <si>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</si>
  <si>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</si>
  <si>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</si>
  <si>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</si>
  <si>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</si>
  <si>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</si>
  <si>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</si>
  <si>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</si>
  <si>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</si>
  <si>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</si>
  <si>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</si>
  <si>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</si>
  <si>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</si>
  <si>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</si>
  <si>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</si>
  <si>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</si>
  <si>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</si>
  <si>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</si>
  <si>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</si>
  <si>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</si>
  <si>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</si>
  <si>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</si>
  <si>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</si>
  <si>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</si>
  <si>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</si>
  <si>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</si>
  <si>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</si>
  <si>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</si>
  <si>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</si>
  <si>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</si>
  <si>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</si>
  <si>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</si>
  <si>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</si>
  <si>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</si>
  <si>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</si>
  <si>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</si>
  <si>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</si>
  <si>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</si>
  <si>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</si>
  <si>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</si>
  <si>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</si>
  <si>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</si>
  <si>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</si>
  <si>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</si>
  <si>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</si>
  <si>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</si>
  <si>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</si>
  <si>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</si>
  <si>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</si>
  <si>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</si>
  <si>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</si>
  <si>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</si>
  <si>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</si>
  <si>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</si>
  <si>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</si>
  <si>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</si>
  <si>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</si>
  <si>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</si>
  <si>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</si>
  <si>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</si>
  <si>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</si>
  <si>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</si>
  <si>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</si>
  <si>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</si>
  <si>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</si>
  <si>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</si>
  <si>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</si>
  <si>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</si>
  <si>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</si>
  <si>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</si>
  <si>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</si>
  <si>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</si>
  <si>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</si>
  <si>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</si>
  <si>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</si>
  <si>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</si>
  <si>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</si>
  <si>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</si>
  <si>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</si>
  <si>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</si>
  <si>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</si>
  <si>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</si>
  <si>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</si>
  <si>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</si>
  <si>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</si>
  <si>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</si>
  <si>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</si>
  <si>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</si>
  <si>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</si>
  <si>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</si>
  <si>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</si>
  <si>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</si>
  <si>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</si>
  <si>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</si>
  <si>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</si>
  <si>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</si>
  <si>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</si>
  <si>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</si>
  <si>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</si>
  <si>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</si>
  <si>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</si>
  <si>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</si>
  <si>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</si>
  <si>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</si>
  <si>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</si>
  <si>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</si>
  <si>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</si>
  <si>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</si>
  <si>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</si>
  <si>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</si>
  <si>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</si>
  <si>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</si>
  <si>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</si>
  <si>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</si>
  <si>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</si>
  <si>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</si>
  <si>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</si>
  <si>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</si>
  <si>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</si>
  <si>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</si>
  <si>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</si>
  <si>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</si>
  <si>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</si>
  <si>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</si>
  <si>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</si>
  <si>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</si>
  <si>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</si>
  <si>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</si>
  <si>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</si>
  <si>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</si>
  <si>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</si>
  <si>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</si>
  <si>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</si>
  <si>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</si>
  <si>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</si>
  <si>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</si>
  <si>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</si>
  <si>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</si>
  <si>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</si>
  <si>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</si>
  <si>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</si>
  <si>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</si>
  <si>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</si>
  <si>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</si>
  <si>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</si>
  <si>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</si>
  <si>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</si>
  <si>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</si>
  <si>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</si>
  <si>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</si>
  <si>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</si>
  <si>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</si>
  <si>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</si>
  <si>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</si>
  <si>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</si>
  <si>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</si>
  <si>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</si>
  <si>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</si>
  <si>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</si>
  <si>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</si>
  <si>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</si>
  <si>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</si>
  <si>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</si>
  <si>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</si>
  <si>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</si>
  <si>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</si>
  <si>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</si>
  <si>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</si>
  <si>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</si>
  <si>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</si>
  <si>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</si>
  <si>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</si>
  <si>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</si>
  <si>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</si>
  <si>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</si>
  <si>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</si>
  <si>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</si>
  <si>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</si>
  <si>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</si>
  <si>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</si>
  <si>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</si>
  <si>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</si>
  <si>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</si>
  <si>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</si>
  <si>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</si>
  <si>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</si>
  <si>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</si>
  <si>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</si>
  <si>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</si>
  <si>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</si>
  <si>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</si>
  <si>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</si>
  <si>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</si>
  <si>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</si>
  <si>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</si>
  <si>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</si>
  <si>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</si>
  <si>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</si>
  <si>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</si>
  <si>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</si>
  <si>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</si>
  <si>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</si>
  <si>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</si>
  <si>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</si>
  <si>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</si>
  <si>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</si>
  <si>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</si>
  <si>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</si>
  <si>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</si>
  <si>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</si>
  <si>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</si>
  <si>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</si>
  <si>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</si>
  <si>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</si>
  <si>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</si>
  <si>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</si>
  <si>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</si>
  <si>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</si>
  <si>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</si>
  <si>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</si>
  <si>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</si>
  <si>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</si>
  <si>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</si>
  <si>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</si>
  <si>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</si>
  <si>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</si>
  <si>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</si>
  <si>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</si>
  <si>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</si>
  <si>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</si>
  <si>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</si>
  <si>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</si>
  <si>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</si>
  <si>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</si>
  <si>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</si>
  <si>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</si>
  <si>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</si>
  <si>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</si>
  <si>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</si>
  <si>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</si>
  <si>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</si>
  <si>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</si>
  <si>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</si>
  <si>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</si>
  <si>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</si>
  <si>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</si>
  <si>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</si>
  <si>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</si>
  <si>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</si>
  <si>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</si>
  <si>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</si>
  <si>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</si>
  <si>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</si>
  <si>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</si>
  <si>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</si>
  <si>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</si>
  <si>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</si>
  <si>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</si>
  <si>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</si>
  <si>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</si>
  <si>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</si>
  <si>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</si>
  <si>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</si>
  <si>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</si>
  <si>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</si>
  <si>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</si>
  <si>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</si>
  <si>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</si>
  <si>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</si>
  <si>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</si>
  <si>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</si>
  <si>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</si>
  <si>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</si>
  <si>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</si>
  <si>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</si>
  <si>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</si>
  <si>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</si>
  <si>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</si>
  <si>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</si>
  <si>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</si>
  <si>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</si>
  <si>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</si>
  <si>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</si>
  <si>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</si>
  <si>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</si>
  <si>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</si>
  <si>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</si>
  <si>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</si>
  <si>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</si>
  <si>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</si>
  <si>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</si>
  <si>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</si>
  <si>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</si>
  <si>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</si>
  <si>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</si>
  <si>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</si>
  <si>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</si>
  <si>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</si>
  <si>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</si>
  <si>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</si>
  <si>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</si>
  <si>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</si>
  <si>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</si>
  <si>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</si>
  <si>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</si>
  <si>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</si>
  <si>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</si>
  <si>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</si>
  <si>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</si>
  <si>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</si>
  <si>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</si>
  <si>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</si>
  <si>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</si>
  <si>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</si>
  <si>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</si>
  <si>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</si>
  <si>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</si>
  <si>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</si>
  <si>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</si>
  <si>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</si>
  <si>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</si>
  <si>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</si>
  <si>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</si>
  <si>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</si>
  <si>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</si>
  <si>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</si>
  <si>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</si>
  <si>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</si>
  <si>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</si>
  <si>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</si>
  <si>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</si>
  <si>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</si>
  <si>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</si>
  <si>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</si>
  <si>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</si>
  <si>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</si>
  <si>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</si>
  <si>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</si>
  <si>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</si>
  <si>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</si>
  <si>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</si>
  <si>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</si>
  <si>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</si>
  <si>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</si>
  <si>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</si>
  <si>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</si>
  <si>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</si>
  <si>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</si>
  <si>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</si>
  <si>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</si>
  <si>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</si>
  <si>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</si>
  <si>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</si>
  <si>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</si>
  <si>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</si>
  <si>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</si>
  <si>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</si>
  <si>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</si>
  <si>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</si>
  <si>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</si>
  <si>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</si>
  <si>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</si>
  <si>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</si>
  <si>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</si>
  <si>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</si>
  <si>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</si>
  <si>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</si>
  <si>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</si>
  <si>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</si>
  <si>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</si>
  <si>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</si>
  <si>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</si>
  <si>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</si>
  <si>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</si>
  <si>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</si>
  <si>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</si>
  <si>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</si>
  <si>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</si>
  <si>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</si>
  <si>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</si>
  <si>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</si>
  <si>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</si>
  <si>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</si>
  <si>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</si>
  <si>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</si>
  <si>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</si>
  <si>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</si>
  <si>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</si>
  <si>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</si>
  <si>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</si>
  <si>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</si>
  <si>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</si>
  <si>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</si>
  <si>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</si>
  <si>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</si>
  <si>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</si>
  <si>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</si>
  <si>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</si>
  <si>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</si>
  <si>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</si>
  <si>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</si>
  <si>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</si>
  <si>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</si>
  <si>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</si>
  <si>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</si>
  <si>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</si>
  <si>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</si>
  <si>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</si>
  <si>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</si>
  <si>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</si>
  <si>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</si>
  <si>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</si>
  <si>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</si>
  <si>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</si>
  <si>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</si>
  <si>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</si>
  <si>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</si>
  <si>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</si>
  <si>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</si>
  <si>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</si>
  <si>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</si>
  <si>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</si>
  <si>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</si>
  <si>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</si>
  <si>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</si>
  <si>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</si>
  <si>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</si>
  <si>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</si>
  <si>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</si>
  <si>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</si>
  <si>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</si>
  <si>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</si>
  <si>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</si>
  <si>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</si>
  <si>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</si>
  <si>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</si>
  <si>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</si>
  <si>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</si>
  <si>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</si>
  <si>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</si>
  <si>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</si>
  <si>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</si>
  <si>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</si>
  <si>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</si>
  <si>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</si>
  <si>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</si>
  <si>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</si>
  <si>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</si>
  <si>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</si>
  <si>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</si>
  <si>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</si>
  <si>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</si>
  <si>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</si>
  <si>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</si>
  <si>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</si>
  <si>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</si>
  <si>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</si>
  <si>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</si>
  <si>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</si>
  <si>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</si>
  <si>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</si>
  <si>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</si>
  <si>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</si>
  <si>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</si>
  <si>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</si>
  <si>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</si>
  <si>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</si>
  <si>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</si>
  <si>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</si>
  <si>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</si>
  <si>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</si>
  <si>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</si>
  <si>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</si>
  <si>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</si>
  <si>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</si>
  <si>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</si>
  <si>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</si>
  <si>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</si>
  <si>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</si>
  <si>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</si>
  <si>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</si>
  <si>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</si>
  <si>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</si>
  <si>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</si>
  <si>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</si>
  <si>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</si>
  <si>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</si>
  <si>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</si>
  <si>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</si>
  <si>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</si>
  <si>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</si>
  <si>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</si>
  <si>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</si>
  <si>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</si>
  <si>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</si>
  <si>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</si>
  <si>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</si>
  <si>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</si>
  <si>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</si>
  <si>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</si>
  <si>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</si>
  <si>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</si>
  <si>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</si>
  <si>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</si>
  <si>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</si>
  <si>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</si>
  <si>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</si>
  <si>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</si>
  <si>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</si>
  <si>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</si>
  <si>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</si>
  <si>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</si>
  <si>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</si>
  <si>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</si>
  <si>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</si>
  <si>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</si>
  <si>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</si>
  <si>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</si>
  <si>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</si>
  <si>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</si>
  <si>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</si>
  <si>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</si>
  <si>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</si>
  <si>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</si>
  <si>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</si>
  <si>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</si>
  <si>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</si>
  <si>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</si>
  <si>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</si>
  <si>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</si>
  <si>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</si>
  <si>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</si>
  <si>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</si>
  <si>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</si>
  <si>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</si>
  <si>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</si>
  <si>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</si>
  <si>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</si>
  <si>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</si>
  <si>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</si>
  <si>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</si>
  <si>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</si>
  <si>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</si>
  <si>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</si>
  <si>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</si>
  <si>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</si>
  <si>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</si>
  <si>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</si>
  <si>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</si>
  <si>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</si>
  <si>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</si>
  <si>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</si>
  <si>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</si>
  <si>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</si>
  <si>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</si>
  <si>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</si>
  <si>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</si>
  <si>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</si>
  <si>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</si>
  <si>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</si>
  <si>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</si>
  <si>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</si>
  <si>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</si>
  <si>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</si>
  <si>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</si>
  <si>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</si>
  <si>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</si>
  <si>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</si>
  <si>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</si>
  <si>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</si>
  <si>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</si>
  <si>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</si>
  <si>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</si>
  <si>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</si>
  <si>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</si>
  <si>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</si>
  <si>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</si>
  <si>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</si>
  <si>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</si>
  <si>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</si>
  <si>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</si>
  <si>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</si>
  <si>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</si>
  <si>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</si>
  <si>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</si>
  <si>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</si>
  <si>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</si>
  <si>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</si>
  <si>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</si>
  <si>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</si>
  <si>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</si>
  <si>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</si>
  <si>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</si>
  <si>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</si>
  <si>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</si>
  <si>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</si>
  <si>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</si>
  <si>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</si>
  <si>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</si>
  <si>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</si>
  <si>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</si>
  <si>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</si>
  <si>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</si>
  <si>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</si>
  <si>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</si>
  <si>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</si>
  <si>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</si>
  <si>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</si>
  <si>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</si>
  <si>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</si>
  <si>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</si>
  <si>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</si>
  <si>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</si>
  <si>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</si>
  <si>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</si>
  <si>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</si>
  <si>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</si>
  <si>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</si>
  <si>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</si>
  <si>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</si>
  <si>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</si>
  <si>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</si>
  <si>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</si>
  <si>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</si>
  <si>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</si>
  <si>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</si>
  <si>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</si>
  <si>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</si>
  <si>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</si>
  <si>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</si>
  <si>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</si>
  <si>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</si>
  <si>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</si>
  <si>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</si>
  <si>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</si>
  <si>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</si>
  <si>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</si>
  <si>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</si>
  <si>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</si>
  <si>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</si>
  <si>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</si>
  <si>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</si>
  <si>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</si>
  <si>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</si>
  <si>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</si>
  <si>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</si>
  <si>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</si>
  <si>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</si>
  <si>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</si>
  <si>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</si>
  <si>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</si>
  <si>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</si>
  <si>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</si>
  <si>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</si>
  <si>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</si>
  <si>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</si>
  <si>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</si>
  <si>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</si>
  <si>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</si>
  <si>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</si>
  <si>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</si>
  <si>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</si>
  <si>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</si>
  <si>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</si>
  <si>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</si>
  <si>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</si>
  <si>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</si>
  <si>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</si>
  <si>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</si>
  <si>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</si>
  <si>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</si>
  <si>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</si>
  <si>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</si>
  <si>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</si>
  <si>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</si>
  <si>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</si>
  <si>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</si>
  <si>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</si>
  <si>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</si>
  <si>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</si>
  <si>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</si>
  <si>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</si>
  <si>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</si>
  <si>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</si>
  <si>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</si>
  <si>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</si>
  <si>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</si>
  <si>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</si>
  <si>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</si>
  <si>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</si>
  <si>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</si>
  <si>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</si>
  <si>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</si>
  <si>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</si>
  <si>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</si>
  <si>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</si>
  <si>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</si>
  <si>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</si>
  <si>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</si>
  <si>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</si>
  <si>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</si>
  <si>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</si>
  <si>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</si>
  <si>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</si>
  <si>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</si>
  <si>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</si>
  <si>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</si>
  <si>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</si>
  <si>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</si>
  <si>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</si>
  <si>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</si>
  <si>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</si>
  <si>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</si>
  <si>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</si>
  <si>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</si>
  <si>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</si>
  <si>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</si>
  <si>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</si>
  <si>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</si>
  <si>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</si>
  <si>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</si>
  <si>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</si>
  <si>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</si>
  <si>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</si>
  <si>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</si>
  <si>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</si>
  <si>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</si>
  <si>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</si>
  <si>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</si>
  <si>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</si>
  <si>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</si>
  <si>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</si>
  <si>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</si>
  <si>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</si>
  <si>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</si>
  <si>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</si>
  <si>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</si>
  <si>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</si>
  <si>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</si>
  <si>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</si>
  <si>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</si>
  <si>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</si>
  <si>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</si>
  <si>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</si>
  <si>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</si>
  <si>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</si>
  <si>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</si>
  <si>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</si>
  <si>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</si>
  <si>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</si>
  <si>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</si>
  <si>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</si>
  <si>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</si>
  <si>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</si>
  <si>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</si>
  <si>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</si>
  <si>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</si>
  <si>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</si>
  <si>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</si>
  <si>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</si>
  <si>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</si>
  <si>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</si>
  <si>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</si>
  <si>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</si>
  <si>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</si>
  <si>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</si>
  <si>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</si>
  <si>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</si>
  <si>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</si>
  <si>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</si>
  <si>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</si>
  <si>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</si>
  <si>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</si>
  <si>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</si>
  <si>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</si>
  <si>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</si>
  <si>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</si>
  <si>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</si>
  <si>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</si>
  <si>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</si>
  <si>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</si>
  <si>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</si>
  <si>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</si>
  <si>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</si>
  <si>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</si>
  <si>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</si>
  <si>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</si>
  <si>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</si>
  <si>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</si>
  <si>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</si>
  <si>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</si>
  <si>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</si>
  <si>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</si>
  <si>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</si>
  <si>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</si>
  <si>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</si>
  <si>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</si>
  <si>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</si>
  <si>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</si>
  <si>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</si>
  <si>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</si>
  <si>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</si>
  <si>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</si>
  <si>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</si>
  <si>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</si>
  <si>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</si>
  <si>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</si>
  <si>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</si>
  <si>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</si>
  <si>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</si>
  <si>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</si>
  <si>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</si>
  <si>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</si>
  <si>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</si>
  <si>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</si>
  <si>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</si>
  <si>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</si>
  <si>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</si>
  <si>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</si>
  <si>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</si>
  <si>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</si>
  <si>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</si>
  <si>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</si>
  <si>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</si>
  <si>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</si>
  <si>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</si>
  <si>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</si>
  <si>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</si>
  <si>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</si>
  <si>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</si>
  <si>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</si>
  <si>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</si>
  <si>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</si>
  <si>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</si>
  <si>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</si>
  <si>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</si>
  <si>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</si>
  <si>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</si>
  <si>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</si>
  <si>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</si>
  <si>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</si>
  <si>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</si>
  <si>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</si>
  <si>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</si>
  <si>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</si>
  <si>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</si>
  <si>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</si>
  <si>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</si>
  <si>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</si>
  <si>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</si>
  <si>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</si>
  <si>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</si>
  <si>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</si>
  <si>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</si>
  <si>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</si>
  <si>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</si>
  <si>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</si>
  <si>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</si>
  <si>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</si>
  <si>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</si>
  <si>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</si>
  <si>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</si>
  <si>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</si>
  <si>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</si>
  <si>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</si>
  <si>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</si>
  <si>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</si>
  <si>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</si>
  <si>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</si>
  <si>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</si>
  <si>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</si>
  <si>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</si>
  <si>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</si>
  <si>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</si>
  <si>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</si>
  <si>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</si>
  <si>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</si>
  <si>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</si>
  <si>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</si>
  <si>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</si>
  <si>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</si>
  <si>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</si>
  <si>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</si>
  <si>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</si>
  <si>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</si>
  <si>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</si>
  <si>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</si>
  <si>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</si>
  <si>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</si>
  <si>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</si>
  <si>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</si>
  <si>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</si>
  <si>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</si>
  <si>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</si>
  <si>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</si>
  <si>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</si>
  <si>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</si>
  <si>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</si>
  <si>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</si>
  <si>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</si>
  <si>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</si>
  <si>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</si>
  <si>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</si>
  <si>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</si>
  <si>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</si>
  <si>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</si>
  <si>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</si>
  <si>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</si>
  <si>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</si>
  <si>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</si>
  <si>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</si>
  <si>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</si>
  <si>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</si>
  <si>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</si>
  <si>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</si>
  <si>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</si>
  <si>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</si>
  <si>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</si>
  <si>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</si>
  <si>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</si>
  <si>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</si>
  <si>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</si>
  <si>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</si>
  <si>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</si>
  <si>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</si>
  <si>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</si>
  <si>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</si>
  <si>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</si>
  <si>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</si>
  <si>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</si>
  <si>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</si>
  <si>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</si>
  <si>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</si>
  <si>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</si>
  <si>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</si>
  <si>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</si>
  <si>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</si>
  <si>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</si>
  <si>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</si>
  <si>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</si>
  <si>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</si>
  <si>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</si>
  <si>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</si>
  <si>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</si>
  <si>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</si>
  <si>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</si>
  <si>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</si>
  <si>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</si>
  <si>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</si>
  <si>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</si>
  <si>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</si>
  <si>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</si>
  <si>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</si>
  <si>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</si>
  <si>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</si>
  <si>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</si>
  <si>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</si>
  <si>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</si>
  <si>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</si>
  <si>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</si>
  <si>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</si>
  <si>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</si>
  <si>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</si>
  <si>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</si>
  <si>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</si>
  <si>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</si>
  <si>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</si>
  <si>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</si>
  <si>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</si>
  <si>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</si>
  <si>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</si>
  <si>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</si>
  <si>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</si>
  <si>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</si>
  <si>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</si>
  <si>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</si>
  <si>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</si>
  <si>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</si>
  <si>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</si>
  <si>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</si>
  <si>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</si>
  <si>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</si>
  <si>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</si>
  <si>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</si>
  <si>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</si>
  <si>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</si>
  <si>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</si>
  <si>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</si>
  <si>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</si>
  <si>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</si>
  <si>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</si>
  <si>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</si>
  <si>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</si>
  <si>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</si>
  <si>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</si>
  <si>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</si>
  <si>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</si>
  <si>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</si>
  <si>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</si>
  <si>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</si>
  <si>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</si>
  <si>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</si>
  <si>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</si>
  <si>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</si>
  <si>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</si>
  <si>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</si>
  <si>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</si>
  <si>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</si>
  <si>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</si>
  <si>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</si>
  <si>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</si>
  <si>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</si>
  <si>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</si>
  <si>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</si>
  <si>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</si>
  <si>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</si>
  <si>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</si>
  <si>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</si>
  <si>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</si>
  <si>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</si>
  <si>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</si>
  <si>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</si>
  <si>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</si>
  <si>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</si>
  <si>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</si>
  <si>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</si>
  <si>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</si>
  <si>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</si>
  <si>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</si>
  <si>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</si>
  <si>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</si>
  <si>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</si>
  <si>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</si>
  <si>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</si>
  <si>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</si>
  <si>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</si>
  <si>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</si>
  <si>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</si>
  <si>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</si>
  <si>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</si>
  <si>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</si>
  <si>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</si>
  <si>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</si>
  <si>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</si>
  <si>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</si>
  <si>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</si>
  <si>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</si>
  <si>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</si>
  <si>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</si>
  <si>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</si>
  <si>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</si>
  <si>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</si>
  <si>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</si>
  <si>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</si>
  <si>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</si>
  <si>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</si>
  <si>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</si>
  <si>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</si>
  <si>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</si>
  <si>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</si>
  <si>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</si>
  <si>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</si>
  <si>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</si>
  <si>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</si>
  <si>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</si>
  <si>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</si>
  <si>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</si>
  <si>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</si>
  <si>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</si>
  <si>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</si>
  <si>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</si>
  <si>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</si>
  <si>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</si>
  <si>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</si>
  <si>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</si>
  <si>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</si>
  <si>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</si>
  <si>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</si>
  <si>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</si>
  <si>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</si>
  <si>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</si>
  <si>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</si>
  <si>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</si>
  <si>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</si>
  <si>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</si>
  <si>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</si>
  <si>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</si>
  <si>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</si>
  <si>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</si>
  <si>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</si>
  <si>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</si>
  <si>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</si>
  <si>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</si>
  <si>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</si>
  <si>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</si>
  <si>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</si>
  <si>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</si>
  <si>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</si>
  <si>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</si>
  <si>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</si>
  <si>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</si>
  <si>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</si>
  <si>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</si>
  <si>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</si>
  <si>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</si>
  <si>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</si>
  <si>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</si>
  <si>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</si>
  <si>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</si>
  <si>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</si>
  <si>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</si>
  <si>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</si>
  <si>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</si>
  <si>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</si>
  <si>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</si>
  <si>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</si>
  <si>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</si>
  <si>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</si>
  <si>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</si>
  <si>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</si>
  <si>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</si>
  <si>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</si>
  <si>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</si>
  <si>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</si>
  <si>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</si>
  <si>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</si>
  <si>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</si>
  <si>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</si>
  <si>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</si>
  <si>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</si>
  <si>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</si>
  <si>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</si>
  <si>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</si>
  <si>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</si>
  <si>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</si>
  <si>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</si>
  <si>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</si>
  <si>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</si>
  <si>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</si>
  <si>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</si>
  <si>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</si>
  <si>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</si>
  <si>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</si>
  <si>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</si>
  <si>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</si>
  <si>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</si>
  <si>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</si>
  <si>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</si>
  <si>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</si>
  <si>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</si>
  <si>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</si>
  <si>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</si>
  <si>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</si>
  <si>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</si>
  <si>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</si>
  <si>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</si>
  <si>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</si>
  <si>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</si>
  <si>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</si>
  <si>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</si>
  <si>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</si>
  <si>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</si>
  <si>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</si>
  <si>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</si>
  <si>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</si>
  <si>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</si>
  <si>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</si>
  <si>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</si>
  <si>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</si>
  <si>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</si>
  <si>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</si>
  <si>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</si>
  <si>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</si>
  <si>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</si>
  <si>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</si>
  <si>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</si>
  <si>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</si>
  <si>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</si>
  <si>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</si>
  <si>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</si>
  <si>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</si>
  <si>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</si>
  <si>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</si>
  <si>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</si>
  <si>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</si>
  <si>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</si>
  <si>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</si>
  <si>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</si>
  <si>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</si>
  <si>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</si>
  <si>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</si>
  <si>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</si>
  <si>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</si>
  <si>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</si>
  <si>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</si>
  <si>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</si>
  <si>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</si>
  <si>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</si>
  <si>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</si>
  <si>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</si>
  <si>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</si>
  <si>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</si>
  <si>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</si>
  <si>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</si>
  <si>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</si>
  <si>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</si>
  <si>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</si>
  <si>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</si>
  <si>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</si>
  <si>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</si>
  <si>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</si>
  <si>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</si>
  <si>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</si>
  <si>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</si>
  <si>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</si>
  <si>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</si>
  <si>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</si>
  <si>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</si>
  <si>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</si>
  <si>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</si>
  <si>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</si>
  <si>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</si>
  <si>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</si>
  <si>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</si>
  <si>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</si>
  <si>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</si>
  <si>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</si>
  <si>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</si>
  <si>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</si>
  <si>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</si>
  <si>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</si>
  <si>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</si>
  <si>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</si>
  <si>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</si>
  <si>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</si>
  <si>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</si>
  <si>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</si>
  <si>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</si>
  <si>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</si>
  <si>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</si>
  <si>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</si>
  <si>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</si>
  <si>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</si>
  <si>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</si>
  <si>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</si>
  <si>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</si>
  <si>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</si>
  <si>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</si>
  <si>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</si>
  <si>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</si>
  <si>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</si>
  <si>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</si>
  <si>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</si>
  <si>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</si>
  <si>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</si>
  <si>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</si>
  <si>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</si>
  <si>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</si>
  <si>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</si>
  <si>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</si>
  <si>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</si>
  <si>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</si>
  <si>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</si>
  <si>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</si>
  <si>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</si>
  <si>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</si>
  <si>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</si>
  <si>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</si>
  <si>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</si>
  <si>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</si>
  <si>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</si>
  <si>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</si>
  <si>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</si>
  <si>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</si>
  <si>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</si>
  <si>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</si>
  <si>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</si>
  <si>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</si>
  <si>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</si>
  <si>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</si>
  <si>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</si>
  <si>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</si>
  <si>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</si>
  <si>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</si>
  <si>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</si>
  <si>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</si>
  <si>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</si>
  <si>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</si>
  <si>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</si>
  <si>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</si>
  <si>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</si>
  <si>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</si>
  <si>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</si>
  <si>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</si>
  <si>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</si>
  <si>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</si>
  <si>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</si>
  <si>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</si>
  <si>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</si>
  <si>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</si>
  <si>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</si>
  <si>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</si>
  <si>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</si>
  <si>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</si>
  <si>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</si>
  <si>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</si>
  <si>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</si>
  <si>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</si>
  <si>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</si>
  <si>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</si>
  <si>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</si>
  <si>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</si>
  <si>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</si>
  <si>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</si>
  <si>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</si>
  <si>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</si>
  <si>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</si>
  <si>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</si>
  <si>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</si>
  <si>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</si>
  <si>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</si>
  <si>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</si>
  <si>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</si>
  <si>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</si>
  <si>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</si>
  <si>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</si>
  <si>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</si>
  <si>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</si>
  <si>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</si>
  <si>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</si>
  <si>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</si>
  <si>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</si>
  <si>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</si>
  <si>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</si>
  <si>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</si>
  <si>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</si>
  <si>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</si>
  <si>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</si>
  <si>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</si>
  <si>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</si>
  <si>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</si>
  <si>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</si>
  <si>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</si>
  <si>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</si>
  <si>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</si>
  <si>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</si>
  <si>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</si>
  <si>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</si>
  <si>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</si>
  <si>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</si>
  <si>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</si>
  <si>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</si>
  <si>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</si>
  <si>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</si>
  <si>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</si>
  <si>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</si>
  <si>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</si>
  <si>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</si>
  <si>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</si>
  <si>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</si>
  <si>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</si>
  <si>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</si>
  <si>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</si>
  <si>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</si>
  <si>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</si>
  <si>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</si>
  <si>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</si>
  <si>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</si>
  <si>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</si>
  <si>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</si>
  <si>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</si>
  <si>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</si>
  <si>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</si>
  <si>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</si>
  <si>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</si>
  <si>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</si>
  <si>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</si>
  <si>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</si>
  <si>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</si>
  <si>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</si>
  <si>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</si>
  <si>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</si>
  <si>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</si>
  <si>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</si>
  <si>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</si>
  <si>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</si>
  <si>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</si>
  <si>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</si>
  <si>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</si>
  <si>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</si>
  <si>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</si>
  <si>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</si>
  <si>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</si>
  <si>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</si>
  <si>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</si>
  <si>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</si>
  <si>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</si>
  <si>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</si>
  <si>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</si>
  <si>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</si>
  <si>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</si>
  <si>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</si>
  <si>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</si>
  <si>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</si>
  <si>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</si>
  <si>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</si>
  <si>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</si>
  <si>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</si>
  <si>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</si>
  <si>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</si>
  <si>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</si>
  <si>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</si>
  <si>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</si>
  <si>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</si>
  <si>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</si>
  <si>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</si>
  <si>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</si>
  <si>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</si>
  <si>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</si>
  <si>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</si>
  <si>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</si>
  <si>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</si>
  <si>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</si>
  <si>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</si>
  <si>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</si>
  <si>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</si>
  <si>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</si>
  <si>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</si>
  <si>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</si>
  <si>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</si>
  <si>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</si>
  <si>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</si>
  <si>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</si>
  <si>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</si>
  <si>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</si>
  <si>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</si>
  <si>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</si>
  <si>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</si>
  <si>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</si>
  <si>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</si>
  <si>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</si>
  <si>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</si>
  <si>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</si>
  <si>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</si>
  <si>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</si>
  <si>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</si>
  <si>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</si>
  <si>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</si>
  <si>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</si>
  <si>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</si>
  <si>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</si>
  <si>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</si>
  <si>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</si>
  <si>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</si>
  <si>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</si>
  <si>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</si>
  <si>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</si>
  <si>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</si>
  <si>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</si>
  <si>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</si>
  <si>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</si>
  <si>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</si>
  <si>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</si>
  <si>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</si>
  <si>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</si>
  <si>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</si>
  <si>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</si>
  <si>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</si>
  <si>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</si>
  <si>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</si>
  <si>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</si>
  <si>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</si>
  <si>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</si>
  <si>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</si>
  <si>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</si>
  <si>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</si>
  <si>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</si>
  <si>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</si>
  <si>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</si>
  <si>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</si>
  <si>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</si>
  <si>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</si>
  <si>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</si>
  <si>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</si>
  <si>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</si>
  <si>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</si>
  <si>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</si>
  <si>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</si>
  <si>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</si>
  <si>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</si>
  <si>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</si>
  <si>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</si>
  <si>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</si>
  <si>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</si>
  <si>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</si>
  <si>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</si>
  <si>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</si>
  <si>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</si>
  <si>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</si>
  <si>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</si>
  <si>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</si>
  <si>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</si>
  <si>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</si>
  <si>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</si>
  <si>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</si>
  <si>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</si>
  <si>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</si>
  <si>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</si>
  <si>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</si>
  <si>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</si>
  <si>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</si>
  <si>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</si>
  <si>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</si>
  <si>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</si>
  <si>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</si>
  <si>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</si>
  <si>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</si>
  <si>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</si>
  <si>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</si>
  <si>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</si>
  <si>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</si>
  <si>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</si>
  <si>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</si>
  <si>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</si>
  <si>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</si>
  <si>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</si>
  <si>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</si>
  <si>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</si>
  <si>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</si>
  <si>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</si>
  <si>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</si>
  <si>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</si>
  <si>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</si>
  <si>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</si>
  <si>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</si>
  <si>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</si>
  <si>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</si>
  <si>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</si>
  <si>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</si>
  <si>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</si>
  <si>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</si>
  <si>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</si>
  <si>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</si>
  <si>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</si>
  <si>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</si>
  <si>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</si>
  <si>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</si>
  <si>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</si>
  <si>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</si>
  <si>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</si>
  <si>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</si>
  <si>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</si>
  <si>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</si>
  <si>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</si>
  <si>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</si>
  <si>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</si>
  <si>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</si>
  <si>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</si>
  <si>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</si>
  <si>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</si>
  <si>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</si>
  <si>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</si>
  <si>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</si>
  <si>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</si>
  <si>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</si>
  <si>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</si>
  <si>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</si>
  <si>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</si>
  <si>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</si>
  <si>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</si>
  <si>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</si>
  <si>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</si>
  <si>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</si>
  <si>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</si>
  <si>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</si>
  <si>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</si>
  <si>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</si>
  <si>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</si>
  <si>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</si>
  <si>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</si>
  <si>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</si>
  <si>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</si>
  <si>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</si>
  <si>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</si>
  <si>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</si>
  <si>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</si>
  <si>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</si>
  <si>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</si>
  <si>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</si>
  <si>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</si>
  <si>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</si>
  <si>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</si>
  <si>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</si>
  <si>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</si>
  <si>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</si>
  <si>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</si>
  <si>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</si>
  <si>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</si>
  <si>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</si>
  <si>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</si>
  <si>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</si>
  <si>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</si>
  <si>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</si>
  <si>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</si>
  <si>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</si>
  <si>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</si>
  <si>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</si>
  <si>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</si>
  <si>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</si>
  <si>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</si>
  <si>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</si>
  <si>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</si>
  <si>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</si>
  <si>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</si>
  <si>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</si>
  <si>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</si>
  <si>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</si>
  <si>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</si>
  <si>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</si>
  <si>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</si>
  <si>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</si>
  <si>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</si>
  <si>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</si>
  <si>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</si>
  <si>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</si>
  <si>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</si>
  <si>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</si>
  <si>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</si>
  <si>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</si>
  <si>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</si>
  <si>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</si>
  <si>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</si>
  <si>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</si>
  <si>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</si>
  <si>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</si>
  <si>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</si>
  <si>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</si>
  <si>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</si>
  <si>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</si>
  <si>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</si>
  <si>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</si>
  <si>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</si>
  <si>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</si>
  <si>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</si>
  <si>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</si>
  <si>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</si>
  <si>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</si>
  <si>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</si>
  <si>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</si>
  <si>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</si>
  <si>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</si>
  <si>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</si>
  <si>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</si>
  <si>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</si>
  <si>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</si>
  <si>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</si>
  <si>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</si>
  <si>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</si>
  <si>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</si>
  <si>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</si>
  <si>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</si>
  <si>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</si>
  <si>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</si>
  <si>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</si>
  <si>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</si>
  <si>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</si>
  <si>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</si>
  <si>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</si>
  <si>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</si>
  <si>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</si>
  <si>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</si>
  <si>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</si>
  <si>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</si>
  <si>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</si>
  <si>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</si>
  <si>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</si>
  <si>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</si>
  <si>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</si>
  <si>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</si>
  <si>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</si>
  <si>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</si>
  <si>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</si>
  <si>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</si>
  <si>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</si>
  <si>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</si>
  <si>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</si>
  <si>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</si>
  <si>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</si>
  <si>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</si>
  <si>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</si>
  <si>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</si>
  <si>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</si>
  <si>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</si>
  <si>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</si>
  <si>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</si>
  <si>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</si>
  <si>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</si>
  <si>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</si>
  <si>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</si>
  <si>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</si>
  <si>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</si>
  <si>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</si>
  <si>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</si>
  <si>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</si>
  <si>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</si>
  <si>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</si>
  <si>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</si>
  <si>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</si>
  <si>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</si>
  <si>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</si>
  <si>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</si>
  <si>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</si>
  <si>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</si>
  <si>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</si>
  <si>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</si>
  <si>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</si>
  <si>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</si>
  <si>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</si>
  <si>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</si>
  <si>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</si>
  <si>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</si>
  <si>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</si>
  <si>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</si>
  <si>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</si>
  <si>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</si>
  <si>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</si>
  <si>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</si>
  <si>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</si>
  <si>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</si>
  <si>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</si>
  <si>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</si>
  <si>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</si>
  <si>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</si>
  <si>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</si>
  <si>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</si>
  <si>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</si>
  <si>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</si>
  <si>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</si>
  <si>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</si>
  <si>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</si>
  <si>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</si>
  <si>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</si>
  <si>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</si>
  <si>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</si>
  <si>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</si>
  <si>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</si>
  <si>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</si>
  <si>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</si>
  <si>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</si>
  <si>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</si>
  <si>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</si>
  <si>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</si>
  <si>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</si>
  <si>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</si>
  <si>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</si>
  <si>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</si>
  <si>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</si>
  <si>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</si>
  <si>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</si>
  <si>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</si>
  <si>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</si>
  <si>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</si>
  <si>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</si>
  <si>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</si>
  <si>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</si>
  <si>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</si>
  <si>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</si>
  <si>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</si>
  <si>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</si>
  <si>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</si>
  <si>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</si>
  <si>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</si>
  <si>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</si>
  <si>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</si>
  <si>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</si>
  <si>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</si>
  <si>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</si>
  <si>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</si>
  <si>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</si>
  <si>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</si>
  <si>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</si>
  <si>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</si>
  <si>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</si>
  <si>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</si>
  <si>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</si>
  <si>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</si>
  <si>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</si>
  <si>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</si>
  <si>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</si>
  <si>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</si>
  <si>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</si>
  <si>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</si>
  <si>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</si>
  <si>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</si>
  <si>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</si>
  <si>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</si>
  <si>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</si>
  <si>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</si>
  <si>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</si>
  <si>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</si>
  <si>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</si>
  <si>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</si>
  <si>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</si>
  <si>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</si>
  <si>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</si>
  <si>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</si>
  <si>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</si>
  <si>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</si>
  <si>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</si>
  <si>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</si>
  <si>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</si>
  <si>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</si>
  <si>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</si>
  <si>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</si>
  <si>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</si>
  <si>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</si>
  <si>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</si>
  <si>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</si>
  <si>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</si>
  <si>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</si>
  <si>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</si>
  <si>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</si>
  <si>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</si>
  <si>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</si>
  <si>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</si>
  <si>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</si>
  <si>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</si>
  <si>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</si>
  <si>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</si>
  <si>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</si>
  <si>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</si>
  <si>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</si>
  <si>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</si>
  <si>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</si>
  <si>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</si>
  <si>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</si>
  <si>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</si>
  <si>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</si>
  <si>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</si>
  <si>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</si>
  <si>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</si>
  <si>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</si>
  <si>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</si>
  <si>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</si>
  <si>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</si>
  <si>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</si>
  <si>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</si>
  <si>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</si>
  <si>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</si>
  <si>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</si>
  <si>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</si>
  <si>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</si>
  <si>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</si>
  <si>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</si>
  <si>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</si>
  <si>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</si>
  <si>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</si>
  <si>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</si>
  <si>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</si>
  <si>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</si>
  <si>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</si>
  <si>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</si>
  <si>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</si>
  <si>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</si>
  <si>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</si>
  <si>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</si>
  <si>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</si>
  <si>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</si>
  <si>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</si>
  <si>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</si>
  <si>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</si>
  <si>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</si>
  <si>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</si>
  <si>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</si>
  <si>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</si>
  <si>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</si>
  <si>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</si>
  <si>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</si>
  <si>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</si>
  <si>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</si>
  <si>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</si>
  <si>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</si>
  <si>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</si>
  <si>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</si>
  <si>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</si>
  <si>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</si>
  <si>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</si>
  <si>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</si>
  <si>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</si>
  <si>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</si>
  <si>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</si>
  <si>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</si>
  <si>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</si>
  <si>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</si>
  <si>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</si>
  <si>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</si>
  <si>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</si>
  <si>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</si>
  <si>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</si>
  <si>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</si>
  <si>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</si>
  <si>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</si>
  <si>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</si>
  <si>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</si>
  <si>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</si>
  <si>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</si>
  <si>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</si>
  <si>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</si>
  <si>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</si>
  <si>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</si>
  <si>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</si>
  <si>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</si>
  <si>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</si>
  <si>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</si>
  <si>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</si>
  <si>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</si>
  <si>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</si>
  <si>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</si>
  <si>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</si>
  <si>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</si>
  <si>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</si>
  <si>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</si>
  <si>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</si>
  <si>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</si>
  <si>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</si>
  <si>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</si>
  <si>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</si>
  <si>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</si>
  <si>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</si>
  <si>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</si>
  <si>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</si>
  <si>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</si>
  <si>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</si>
  <si>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</si>
  <si>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</si>
  <si>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</si>
  <si>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</si>
  <si>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</si>
  <si>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</si>
  <si>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</si>
  <si>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</si>
  <si>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</si>
  <si>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</si>
  <si>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</si>
  <si>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</si>
  <si>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</si>
  <si>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</si>
  <si>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</si>
  <si>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</si>
  <si>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</si>
  <si>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</si>
  <si>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</si>
  <si>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</si>
  <si>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</si>
  <si>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</si>
  <si>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</si>
  <si>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</si>
  <si>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</si>
  <si>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</si>
  <si>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</si>
  <si>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</si>
  <si>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</si>
  <si>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</si>
  <si>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</si>
  <si>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</si>
  <si>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</si>
  <si>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</si>
  <si>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</si>
  <si>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</si>
  <si>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</si>
  <si>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</si>
  <si>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</si>
  <si>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</si>
  <si>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</si>
  <si>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</si>
  <si>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</si>
  <si>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</si>
  <si>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</si>
  <si>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</si>
  <si>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</si>
  <si>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</si>
  <si>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</si>
  <si>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</si>
  <si>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</si>
  <si>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</si>
  <si>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</si>
  <si>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</si>
  <si>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</si>
  <si>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</si>
  <si>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</si>
  <si>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</si>
  <si>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</si>
  <si>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</si>
  <si>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</si>
  <si>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</si>
  <si>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</si>
  <si>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</si>
  <si>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</si>
  <si>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</si>
  <si>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</si>
  <si>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</si>
  <si>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</si>
  <si>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</si>
  <si>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</si>
  <si>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</si>
  <si>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</si>
  <si>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</si>
  <si>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</si>
  <si>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</si>
  <si>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</si>
  <si>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</si>
  <si>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</si>
  <si>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</si>
  <si>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</si>
  <si>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</si>
  <si>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</si>
  <si>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</si>
  <si>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</si>
  <si>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</si>
  <si>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</si>
  <si>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</si>
  <si>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</si>
  <si>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</si>
  <si>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</si>
  <si>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</si>
  <si>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</si>
  <si>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</si>
  <si>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</si>
  <si>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</si>
  <si>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</si>
  <si>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</si>
  <si>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</si>
  <si>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</si>
  <si>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</si>
  <si>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</si>
  <si>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</si>
  <si>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</si>
  <si>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</si>
  <si>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</si>
  <si>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</si>
  <si>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</si>
  <si>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</si>
  <si>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</si>
  <si>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</si>
  <si>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</si>
  <si>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</si>
  <si>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</si>
  <si>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</si>
  <si>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</si>
  <si>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</si>
  <si>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</si>
  <si>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</si>
  <si>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</si>
  <si>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</si>
  <si>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</si>
  <si>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</si>
  <si>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</si>
  <si>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</si>
  <si>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</si>
  <si>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</si>
  <si>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</si>
  <si>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</si>
  <si>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</si>
  <si>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</si>
  <si>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</si>
  <si>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</si>
  <si>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</si>
  <si>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</si>
  <si>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</si>
  <si>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</si>
  <si>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</si>
  <si>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</si>
  <si>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</si>
  <si>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</si>
  <si>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</si>
  <si>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</si>
  <si>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</si>
  <si>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</si>
  <si>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</si>
  <si>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</si>
  <si>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</si>
  <si>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</si>
  <si>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</si>
  <si>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</si>
  <si>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</si>
  <si>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</si>
  <si>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</si>
  <si>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</si>
  <si>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</si>
  <si>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</si>
  <si>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</si>
  <si>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</si>
  <si>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</si>
  <si>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</si>
  <si>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</si>
  <si>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</si>
  <si>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</si>
  <si>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</si>
  <si>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</si>
  <si>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</si>
  <si>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</si>
  <si>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</si>
  <si>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</si>
  <si>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</si>
  <si>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</si>
  <si>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</si>
  <si>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</si>
  <si>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</si>
  <si>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</si>
  <si>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</si>
  <si>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</si>
  <si>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</si>
  <si>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</si>
  <si>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</si>
  <si>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</si>
  <si>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</si>
  <si>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</si>
  <si>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</si>
  <si>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</si>
  <si>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</si>
  <si>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</si>
  <si>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</si>
  <si>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</si>
  <si>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</si>
  <si>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</si>
  <si>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</si>
  <si>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</si>
  <si>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</si>
  <si>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</si>
  <si>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</si>
  <si>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</si>
  <si>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</si>
  <si>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</si>
  <si>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</si>
  <si>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</si>
  <si>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</si>
  <si>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</si>
  <si>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</si>
  <si>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</si>
  <si>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</si>
  <si>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</si>
  <si>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</si>
  <si>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</si>
  <si>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</si>
  <si>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</si>
  <si>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</si>
  <si>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</si>
  <si>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</si>
  <si>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</si>
  <si>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</si>
  <si>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</si>
  <si>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</si>
  <si>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</si>
  <si>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</si>
  <si>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</si>
  <si>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</si>
  <si>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</si>
  <si>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</si>
  <si>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</si>
  <si>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</si>
  <si>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</si>
  <si>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</si>
  <si>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</si>
  <si>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</si>
  <si>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</si>
  <si>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</si>
  <si>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</si>
  <si>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</si>
  <si>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</si>
  <si>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</si>
  <si>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</si>
  <si>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</si>
  <si>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</si>
  <si>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</si>
  <si>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</si>
  <si>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</si>
  <si>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</si>
  <si>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</si>
  <si>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</si>
  <si>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</si>
  <si>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</si>
  <si>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</si>
  <si>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</si>
  <si>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</si>
  <si>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</si>
  <si>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</si>
  <si>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</si>
  <si>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</si>
  <si>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</si>
  <si>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</si>
  <si>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</si>
  <si>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</si>
  <si>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</si>
  <si>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</si>
  <si>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</si>
  <si>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</si>
  <si>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</si>
  <si>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</si>
  <si>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</si>
  <si>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</si>
  <si>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</si>
  <si>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</si>
  <si>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</si>
  <si>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</si>
  <si>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</si>
  <si>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</si>
  <si>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</si>
  <si>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</si>
  <si>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</si>
  <si>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</si>
  <si>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</si>
  <si>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</si>
  <si>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</si>
  <si>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</si>
  <si>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</si>
  <si>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</si>
  <si>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</si>
  <si>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</si>
  <si>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</si>
  <si>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</si>
  <si>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</si>
  <si>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</si>
  <si>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</si>
  <si>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</si>
  <si>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</si>
  <si>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</si>
  <si>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</si>
  <si>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</si>
  <si>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</si>
  <si>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</si>
  <si>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</si>
  <si>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</si>
  <si>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</si>
  <si>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</si>
  <si>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</si>
  <si>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</si>
  <si>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</si>
  <si>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</si>
  <si>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</si>
  <si>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</si>
  <si>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</si>
  <si>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</si>
  <si>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</si>
  <si>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</si>
  <si>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</si>
  <si>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</si>
  <si>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</si>
  <si>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</si>
  <si>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</si>
  <si>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</si>
  <si>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</si>
  <si>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</si>
  <si>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</si>
  <si>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</si>
  <si>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</si>
  <si>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</si>
  <si>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</si>
  <si>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</si>
  <si>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</si>
  <si>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</si>
  <si>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</si>
  <si>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</si>
  <si>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</si>
  <si>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</si>
  <si>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</si>
  <si>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</si>
  <si>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</si>
  <si>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</si>
  <si>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</si>
  <si>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</si>
  <si>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</si>
  <si>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</si>
  <si>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</si>
  <si>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</si>
  <si>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</si>
  <si>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</si>
  <si>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</si>
  <si>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</si>
  <si>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</si>
  <si>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</si>
  <si>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</si>
  <si>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</si>
  <si>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</si>
  <si>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</si>
  <si>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</si>
  <si>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</si>
  <si>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</si>
  <si>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</si>
  <si>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</si>
  <si>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</si>
  <si>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</si>
  <si>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</si>
  <si>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</si>
  <si>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</si>
  <si>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</si>
  <si>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</si>
  <si>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</si>
  <si>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</si>
  <si>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</si>
  <si>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</si>
  <si>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</si>
  <si>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</si>
  <si>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</si>
  <si>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</si>
  <si>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</si>
  <si>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</si>
  <si>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</si>
  <si>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</si>
  <si>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</si>
  <si>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</si>
  <si>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</si>
  <si>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</si>
  <si>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</si>
  <si>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</si>
  <si>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</si>
  <si>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</si>
  <si>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</si>
  <si>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</si>
  <si>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</si>
  <si>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</si>
  <si>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</si>
  <si>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</si>
  <si>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</si>
  <si>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</si>
  <si>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</si>
  <si>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</si>
  <si>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</si>
  <si>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</si>
  <si>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</si>
  <si>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</si>
  <si>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</si>
  <si>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</si>
  <si>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</si>
  <si>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</si>
  <si>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</si>
  <si>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</si>
  <si>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</si>
  <si>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</si>
  <si>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</si>
  <si>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</si>
  <si>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</si>
  <si>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</si>
  <si>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</si>
  <si>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</si>
  <si>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</si>
  <si>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</si>
  <si>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</si>
  <si>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</si>
  <si>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</si>
  <si>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</si>
  <si>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</si>
  <si>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</si>
  <si>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</si>
  <si>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</si>
  <si>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</si>
  <si>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</si>
  <si>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</si>
  <si>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</si>
  <si>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</si>
  <si>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</si>
  <si>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</si>
  <si>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</si>
  <si>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</si>
  <si>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</si>
  <si>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</si>
  <si>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</si>
  <si>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</si>
  <si>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</si>
  <si>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</si>
  <si>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</si>
  <si>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</si>
  <si>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</si>
  <si>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</si>
  <si>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</si>
  <si>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</si>
  <si>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</si>
  <si>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</si>
  <si>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</si>
  <si>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</si>
  <si>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</si>
  <si>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</si>
  <si>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</si>
  <si>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</si>
  <si>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</si>
  <si>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</si>
  <si>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</si>
  <si>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</si>
  <si>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</si>
  <si>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</si>
  <si>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</si>
  <si>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</si>
  <si>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</si>
  <si>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</si>
  <si>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</si>
  <si>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</si>
  <si>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</si>
  <si>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</si>
  <si>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</si>
  <si>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</si>
  <si>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</si>
  <si>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</si>
  <si>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</si>
  <si>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</si>
  <si>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</si>
  <si>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</si>
  <si>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</si>
  <si>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</si>
  <si>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</si>
  <si>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</si>
  <si>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</si>
  <si>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</si>
  <si>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</si>
  <si>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</si>
  <si>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</si>
  <si>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</si>
  <si>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</si>
  <si>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</si>
  <si>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</si>
  <si>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</si>
  <si>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</si>
  <si>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</si>
  <si>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</si>
  <si>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</si>
  <si>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</si>
  <si>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</si>
  <si>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</si>
  <si>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</si>
  <si>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</si>
  <si>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</si>
  <si>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</si>
  <si>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</si>
  <si>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</si>
  <si>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</si>
  <si>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</si>
  <si>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</si>
  <si>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</si>
  <si>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</si>
  <si>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</si>
  <si>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</si>
  <si>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</si>
  <si>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</si>
  <si>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</si>
  <si>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</si>
  <si>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</si>
  <si>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</si>
  <si>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</si>
  <si>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</si>
  <si>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</si>
  <si>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</si>
  <si>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</si>
  <si>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</si>
  <si>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</si>
  <si>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</si>
  <si>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</si>
  <si>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</si>
  <si>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</si>
  <si>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</si>
  <si>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</si>
  <si>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</si>
  <si>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</si>
  <si>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</si>
  <si>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</si>
  <si>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</si>
  <si>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</si>
  <si>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</si>
  <si>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</si>
  <si>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</si>
  <si>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</si>
  <si>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</si>
  <si>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</si>
  <si>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</si>
  <si>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</si>
  <si>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</si>
  <si>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</si>
  <si>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</si>
  <si>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</si>
  <si>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</si>
  <si>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</si>
  <si>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</si>
  <si>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</si>
  <si>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</si>
  <si>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</si>
  <si>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</si>
  <si>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</si>
  <si>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</si>
  <si>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</si>
  <si>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</si>
  <si>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</si>
  <si>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</si>
  <si>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</si>
  <si>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</si>
  <si>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</si>
  <si>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</si>
  <si>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</si>
  <si>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</si>
  <si>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</si>
  <si>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</si>
  <si>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</si>
  <si>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</si>
  <si>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</si>
  <si>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</si>
  <si>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</si>
  <si>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</si>
  <si>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</si>
  <si>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</si>
  <si>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</si>
  <si>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</si>
  <si>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</si>
  <si>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</si>
  <si>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</si>
  <si>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</si>
  <si>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</si>
  <si>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</si>
  <si>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</si>
  <si>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</si>
  <si>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</si>
  <si>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</si>
  <si>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</si>
  <si>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</si>
  <si>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</si>
  <si>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</si>
  <si>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</si>
  <si>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</si>
  <si>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</si>
  <si>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</si>
  <si>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</si>
  <si>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</si>
  <si>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</si>
  <si>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</si>
  <si>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</si>
  <si>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</si>
  <si>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</si>
  <si>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</si>
  <si>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</si>
  <si>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</si>
  <si>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</si>
  <si>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</si>
  <si>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</si>
  <si>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</si>
  <si>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</si>
  <si>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</si>
  <si>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</si>
  <si>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</si>
  <si>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</si>
  <si>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</si>
  <si>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</si>
  <si>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</si>
  <si>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</si>
  <si>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</si>
  <si>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</si>
  <si>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</si>
  <si>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</si>
  <si>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</si>
  <si>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</si>
  <si>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</si>
  <si>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</si>
  <si>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</si>
  <si>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</si>
  <si>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</si>
  <si>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</si>
  <si>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</si>
  <si>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</si>
  <si>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</si>
  <si>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</si>
  <si>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</si>
  <si>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</si>
  <si>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</si>
  <si>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</si>
  <si>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</si>
  <si>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</si>
  <si>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</si>
  <si>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</si>
  <si>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</si>
  <si>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</si>
  <si>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</si>
  <si>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</si>
  <si>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</si>
  <si>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</si>
  <si>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</si>
  <si>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</si>
  <si>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</si>
  <si>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</si>
  <si>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</si>
  <si>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</si>
  <si>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</si>
  <si>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</si>
  <si>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</si>
  <si>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</si>
  <si>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</si>
  <si>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</si>
  <si>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</si>
  <si>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</si>
  <si>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</si>
  <si>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</si>
  <si>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</si>
  <si>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</si>
  <si>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</si>
  <si>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</si>
  <si>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</si>
  <si>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</si>
  <si>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</si>
  <si>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</si>
  <si>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</si>
  <si>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</si>
  <si>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</si>
  <si>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</si>
  <si>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</si>
  <si>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</si>
  <si>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</si>
  <si>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</si>
  <si>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</si>
  <si>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</si>
  <si>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</si>
  <si>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</si>
  <si>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</si>
  <si>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</si>
  <si>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</si>
  <si>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</si>
  <si>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</si>
  <si>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</si>
  <si>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</si>
  <si>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</si>
  <si>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</si>
  <si>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</si>
  <si>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</si>
  <si>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</si>
  <si>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</si>
  <si>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</si>
  <si>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</si>
  <si>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</si>
  <si>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</si>
  <si>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</si>
  <si>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</si>
  <si>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</si>
  <si>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</si>
  <si>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</si>
  <si>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</si>
  <si>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</si>
  <si>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</si>
  <si>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</si>
  <si>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</si>
  <si>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</si>
  <si>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</si>
  <si>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</si>
  <si>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</si>
  <si>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</si>
  <si>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</si>
  <si>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</si>
  <si>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</si>
  <si>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</si>
  <si>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</si>
  <si>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</si>
  <si>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</si>
  <si>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</si>
  <si>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</si>
  <si>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</si>
  <si>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</si>
  <si>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</si>
  <si>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</si>
  <si>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</si>
  <si>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</si>
  <si>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</si>
  <si>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</si>
  <si>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</si>
  <si>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</si>
  <si>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</si>
  <si>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</si>
  <si>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</si>
  <si>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</si>
  <si>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</si>
  <si>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</si>
  <si>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</si>
  <si>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</si>
  <si>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</si>
  <si>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</si>
  <si>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</si>
  <si>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</si>
  <si>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</si>
  <si>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</si>
  <si>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</si>
  <si>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</si>
  <si>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</si>
  <si>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</si>
  <si>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</si>
  <si>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</si>
  <si>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</si>
  <si>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</si>
  <si>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</si>
  <si>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</si>
  <si>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</si>
  <si>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</si>
  <si>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</si>
  <si>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</si>
  <si>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</si>
  <si>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</si>
  <si>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</si>
  <si>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</si>
  <si>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</si>
  <si>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</si>
  <si>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</si>
  <si>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</si>
  <si>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</si>
  <si>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</si>
  <si>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</si>
  <si>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</si>
  <si>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</si>
  <si>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</si>
  <si>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</si>
  <si>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</si>
  <si>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</si>
  <si>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</si>
  <si>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</si>
  <si>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</si>
  <si>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</si>
  <si>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</si>
  <si>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</si>
  <si>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</si>
  <si>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</si>
  <si>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</si>
  <si>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</si>
  <si>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</si>
  <si>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</si>
  <si>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</si>
  <si>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</si>
  <si>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</si>
  <si>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</si>
  <si>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</si>
  <si>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</si>
  <si>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</si>
  <si>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</si>
  <si>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</si>
  <si>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</si>
  <si>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</si>
  <si>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</si>
  <si>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</si>
  <si>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</si>
  <si>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</si>
  <si>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</si>
  <si>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</si>
  <si>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</si>
  <si>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</si>
  <si>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</si>
  <si>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</si>
  <si>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</si>
  <si>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</si>
  <si>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</si>
  <si>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</si>
  <si>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</si>
  <si>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</si>
  <si>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</si>
  <si>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</si>
  <si>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</si>
  <si>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</si>
  <si>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</si>
  <si>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</si>
  <si>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</si>
  <si>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</si>
  <si>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</si>
  <si>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</si>
  <si>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</si>
  <si>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</si>
  <si>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</si>
  <si>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</si>
  <si>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</si>
  <si>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</si>
  <si>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</si>
  <si>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</si>
  <si>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</si>
  <si>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</si>
  <si>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</si>
  <si>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</si>
  <si>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</si>
  <si>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</si>
  <si>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</si>
  <si>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</si>
  <si>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</si>
  <si>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</si>
  <si>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</si>
  <si>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</si>
  <si>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</si>
  <si>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</si>
  <si>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</si>
  <si>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</si>
  <si>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</si>
  <si>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</si>
  <si>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</si>
  <si>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</si>
  <si>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</si>
  <si>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</si>
  <si>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</si>
  <si>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</si>
  <si>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</si>
  <si>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</si>
  <si>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</si>
  <si>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</si>
  <si>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</si>
  <si>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</si>
  <si>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</si>
  <si>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</si>
  <si>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</si>
  <si>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</si>
  <si>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</si>
  <si>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</si>
  <si>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</si>
  <si>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</si>
  <si>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</si>
  <si>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</si>
  <si>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</si>
  <si>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</si>
  <si>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</si>
  <si>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</si>
  <si>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</si>
  <si>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</si>
  <si>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</si>
  <si>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</si>
  <si>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</si>
  <si>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</si>
  <si>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</si>
  <si>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</si>
  <si>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</si>
  <si>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</si>
  <si>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</si>
  <si>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</si>
  <si>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</si>
  <si>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</si>
  <si>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</si>
  <si>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</si>
  <si>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</si>
  <si>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</si>
  <si>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</si>
  <si>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</si>
  <si>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</si>
  <si>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</si>
  <si>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</si>
  <si>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</si>
  <si>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</si>
  <si>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</si>
  <si>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</si>
  <si>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</si>
  <si>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</si>
  <si>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</si>
  <si>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</si>
  <si>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</si>
  <si>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</si>
  <si>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</si>
  <si>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</si>
  <si>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</si>
  <si>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</si>
  <si>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</si>
  <si>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</si>
  <si>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</si>
  <si>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</si>
  <si>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</si>
  <si>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</si>
  <si>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</si>
  <si>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</si>
  <si>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</si>
  <si>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</si>
  <si>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</si>
  <si>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</si>
  <si>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</si>
  <si>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</si>
  <si>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</si>
  <si>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</si>
  <si>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</si>
  <si>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</si>
  <si>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</si>
  <si>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</si>
  <si>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</si>
  <si>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</si>
  <si>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</si>
  <si>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</si>
  <si>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</si>
  <si>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</si>
  <si>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</si>
  <si>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</si>
  <si>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</si>
  <si>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</si>
  <si>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</si>
  <si>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</si>
  <si>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</si>
  <si>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</si>
  <si>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</si>
  <si>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</si>
  <si>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</si>
  <si>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</si>
  <si>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</si>
  <si>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</si>
  <si>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</si>
  <si>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</si>
  <si>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</si>
  <si>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</si>
  <si>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</si>
  <si>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</si>
  <si>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</si>
  <si>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</si>
  <si>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</si>
  <si>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</si>
  <si>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</si>
  <si>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</si>
  <si>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</si>
  <si>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</si>
  <si>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</si>
  <si>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</si>
  <si>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</si>
  <si>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</si>
  <si>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</si>
  <si>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</si>
  <si>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</si>
  <si>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</si>
  <si>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</si>
  <si>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</si>
  <si>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</si>
  <si>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</si>
  <si>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</si>
  <si>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</si>
  <si>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</si>
  <si>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</si>
  <si>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</si>
  <si>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</si>
  <si>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</si>
  <si>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</si>
  <si>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</si>
  <si>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</si>
  <si>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</si>
  <si>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</si>
  <si>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</si>
  <si>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</si>
  <si>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</si>
  <si>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</si>
  <si>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</si>
  <si>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</si>
  <si>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</si>
  <si>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</si>
  <si>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</si>
  <si>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</si>
  <si>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</si>
  <si>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</si>
  <si>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</si>
  <si>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</si>
  <si>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</si>
  <si>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</si>
  <si>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</si>
  <si>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</si>
  <si>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</si>
  <si>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</si>
  <si>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</si>
  <si>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</si>
  <si>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</si>
  <si>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</si>
  <si>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</si>
  <si>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</si>
  <si>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</si>
  <si>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</si>
  <si>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</si>
  <si>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</si>
  <si>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</si>
  <si>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</si>
  <si>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</si>
  <si>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</si>
  <si>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</si>
  <si>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</si>
  <si>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</si>
  <si>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</si>
  <si>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</si>
  <si>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</si>
  <si>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</si>
  <si>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</si>
  <si>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</si>
  <si>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</si>
  <si>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</si>
  <si>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</si>
  <si>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</si>
  <si>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</si>
  <si>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</si>
  <si>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</si>
  <si>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</si>
  <si>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</si>
  <si>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</si>
  <si>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</si>
  <si>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</si>
  <si>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</si>
  <si>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</si>
  <si>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</si>
  <si>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</si>
  <si>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</si>
  <si>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</si>
  <si>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</si>
  <si>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</si>
  <si>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</si>
  <si>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</si>
  <si>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</si>
  <si>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</si>
  <si>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</si>
  <si>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</si>
  <si>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</si>
  <si>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</si>
  <si>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</si>
  <si>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</si>
  <si>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</si>
  <si>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</si>
  <si>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</si>
  <si>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</si>
  <si>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</si>
  <si>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</si>
  <si>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</si>
  <si>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</si>
  <si>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</si>
  <si>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</si>
  <si>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</si>
  <si>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</si>
  <si>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</si>
  <si>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</si>
  <si>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</si>
  <si>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</si>
  <si>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</si>
  <si>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</si>
  <si>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</si>
  <si>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</si>
  <si>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</si>
  <si>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</si>
  <si>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</si>
  <si>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</si>
  <si>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</si>
  <si>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</si>
  <si>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</si>
  <si>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</si>
  <si>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</si>
  <si>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</si>
  <si>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</si>
  <si>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</si>
  <si>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</si>
  <si>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</si>
  <si>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</si>
  <si>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</si>
  <si>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</si>
  <si>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</si>
  <si>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</si>
  <si>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</si>
  <si>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</si>
  <si>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</si>
  <si>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</si>
  <si>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</si>
  <si>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</si>
  <si>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</si>
  <si>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</si>
  <si>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</si>
  <si>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</si>
  <si>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</si>
  <si>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</si>
  <si>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</si>
  <si>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</si>
  <si>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</si>
  <si>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</si>
  <si>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</si>
  <si>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</si>
  <si>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</si>
  <si>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</si>
  <si>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</si>
  <si>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</si>
  <si>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</si>
  <si>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</si>
  <si>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</si>
  <si>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</si>
  <si>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</si>
  <si>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</si>
  <si>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</si>
  <si>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</si>
  <si>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</si>
  <si>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</si>
  <si>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</si>
  <si>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</si>
  <si>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</si>
  <si>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</si>
  <si>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</si>
  <si>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</si>
  <si>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</si>
  <si>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</si>
  <si>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</si>
  <si>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</si>
  <si>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</si>
  <si>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</si>
  <si>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</si>
  <si>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</si>
  <si>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</si>
  <si>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</si>
  <si>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</si>
  <si>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</si>
  <si>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</si>
  <si>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</si>
  <si>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</si>
  <si>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</si>
  <si>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</si>
  <si>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</si>
  <si>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</si>
  <si>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</si>
  <si>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</si>
  <si>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</si>
  <si>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</si>
  <si>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</si>
  <si>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</si>
  <si>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</si>
  <si>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</si>
  <si>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</si>
  <si>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</si>
  <si>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</si>
  <si>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</si>
  <si>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</si>
  <si>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</si>
  <si>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</si>
  <si>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</si>
  <si>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</si>
  <si>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</si>
  <si>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</si>
  <si>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</si>
  <si>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</si>
  <si>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</si>
  <si>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</si>
  <si>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</si>
  <si>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</si>
  <si>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</si>
  <si>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</si>
  <si>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</si>
  <si>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</si>
  <si>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</si>
  <si>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</si>
  <si>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</si>
  <si>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</si>
  <si>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</si>
  <si>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</si>
  <si>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</si>
  <si>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</si>
  <si>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</si>
  <si>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</si>
  <si>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</si>
  <si>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</si>
  <si>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</si>
  <si>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</si>
  <si>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</si>
  <si>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</si>
  <si>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</si>
  <si>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</si>
  <si>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</si>
  <si>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</si>
  <si>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</si>
  <si>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</si>
  <si>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</si>
  <si>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</si>
  <si>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</si>
  <si>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</si>
  <si>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</si>
  <si>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</si>
  <si>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</si>
  <si>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</si>
  <si>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</si>
  <si>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</si>
  <si>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</si>
  <si>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</si>
  <si>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</si>
  <si>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</si>
  <si>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</si>
  <si>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</si>
  <si>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</si>
  <si>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</si>
  <si>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</si>
  <si>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</si>
  <si>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</si>
  <si>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</si>
  <si>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</si>
  <si>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</si>
  <si>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</si>
  <si>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</si>
  <si>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</si>
  <si>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</si>
  <si>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</si>
  <si>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</si>
  <si>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</si>
  <si>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</si>
  <si>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</si>
  <si>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</si>
  <si>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</si>
  <si>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</si>
  <si>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</si>
  <si>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</si>
  <si>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</si>
  <si>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</si>
  <si>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</si>
  <si>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</si>
  <si>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</si>
  <si>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</si>
  <si>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</si>
  <si>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</si>
  <si>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</si>
  <si>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</si>
  <si>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</si>
  <si>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</si>
  <si>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</si>
  <si>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</si>
  <si>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</si>
  <si>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</si>
  <si>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</si>
  <si>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</si>
  <si>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</si>
  <si>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</si>
  <si>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</si>
  <si>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</si>
  <si>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</si>
  <si>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</si>
  <si>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</si>
  <si>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</si>
  <si>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</si>
  <si>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</si>
  <si>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</si>
  <si>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</si>
  <si>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</si>
  <si>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</si>
  <si>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</si>
  <si>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</si>
  <si>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</si>
  <si>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</si>
  <si>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</si>
  <si>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</si>
  <si>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</si>
  <si>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</si>
  <si>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</si>
  <si>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</si>
  <si>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</si>
  <si>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</si>
  <si>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</si>
  <si>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</si>
  <si>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</si>
  <si>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</si>
  <si>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</si>
  <si>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</si>
  <si>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</si>
  <si>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</si>
  <si>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</si>
  <si>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</si>
  <si>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</si>
  <si>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</si>
  <si>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</si>
  <si>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</si>
  <si>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</si>
  <si>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</si>
  <si>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</si>
  <si>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</si>
  <si>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</si>
  <si>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</si>
  <si>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</si>
  <si>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</si>
  <si>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</si>
  <si>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</si>
  <si>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</si>
  <si>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</si>
  <si>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</si>
  <si>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</si>
  <si>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</si>
  <si>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</si>
  <si>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</si>
  <si>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</si>
  <si>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</si>
  <si>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</si>
  <si>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</si>
  <si>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</si>
  <si>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</si>
  <si>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</si>
  <si>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</si>
  <si>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</si>
  <si>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</si>
  <si>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</si>
  <si>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</si>
  <si>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</si>
  <si>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</si>
  <si>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</si>
  <si>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</si>
  <si>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</si>
  <si>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</si>
  <si>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</si>
  <si>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</si>
  <si>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</si>
  <si>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</si>
  <si>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</si>
  <si>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</si>
  <si>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</si>
  <si>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</si>
  <si>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</si>
  <si>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</si>
  <si>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</si>
  <si>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</si>
  <si>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</si>
  <si>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</si>
  <si>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</si>
  <si>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</si>
  <si>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</si>
  <si>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</si>
  <si>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</si>
  <si>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</si>
  <si>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</si>
  <si>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</si>
  <si>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</si>
  <si>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</si>
  <si>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</si>
  <si>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</si>
  <si>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</si>
  <si>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</si>
  <si>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</si>
  <si>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</si>
  <si>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</si>
  <si>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</si>
  <si>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</si>
  <si>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</si>
  <si>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</si>
  <si>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</si>
  <si>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</si>
  <si>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</si>
  <si>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</si>
  <si>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</si>
  <si>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</si>
  <si>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</si>
  <si>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</si>
  <si>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</si>
  <si>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</si>
  <si>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</si>
  <si>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</si>
  <si>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</si>
  <si>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</si>
  <si>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</si>
  <si>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</si>
  <si>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</si>
  <si>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</si>
  <si>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</si>
  <si>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</si>
  <si>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</si>
  <si>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</si>
  <si>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</si>
  <si>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</si>
  <si>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</si>
  <si>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</si>
  <si>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</si>
  <si>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</si>
  <si>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</si>
  <si>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</si>
  <si>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</si>
  <si>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</si>
  <si>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</si>
  <si>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</si>
  <si>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</si>
  <si>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</si>
  <si>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</si>
  <si>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</si>
  <si>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</si>
  <si>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</si>
  <si>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</si>
  <si>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</si>
  <si>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</si>
  <si>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</si>
  <si>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</si>
  <si>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</si>
  <si>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</si>
  <si>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</si>
  <si>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</si>
  <si>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</si>
  <si>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</si>
  <si>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</si>
  <si>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</si>
  <si>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</si>
  <si>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</si>
  <si>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</si>
  <si>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</si>
  <si>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</si>
  <si>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</si>
  <si>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</si>
  <si>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</si>
  <si>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</si>
  <si>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</si>
  <si>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</si>
  <si>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</si>
  <si>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</si>
  <si>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</si>
  <si>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</si>
  <si>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</si>
  <si>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</si>
  <si>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</si>
  <si>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</si>
  <si>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</si>
  <si>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</si>
  <si>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</si>
  <si>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</si>
  <si>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</si>
  <si>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</si>
  <si>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</si>
  <si>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</si>
  <si>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</si>
  <si>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</si>
  <si>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</si>
  <si>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</si>
  <si>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</si>
  <si>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</si>
  <si>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</si>
  <si>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</si>
  <si>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</si>
  <si>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</si>
  <si>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</si>
  <si>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</si>
  <si>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</si>
  <si>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</si>
  <si>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</si>
  <si>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</si>
  <si>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</si>
  <si>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</si>
  <si>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</si>
  <si>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</si>
  <si>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</si>
  <si>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</si>
  <si>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</si>
  <si>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</si>
  <si>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</si>
  <si>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</si>
  <si>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</si>
  <si>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</si>
  <si>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</si>
  <si>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</si>
  <si>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</si>
  <si>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</si>
  <si>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</si>
  <si>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</si>
  <si>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</si>
  <si>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</si>
  <si>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</si>
  <si>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</si>
  <si>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</si>
  <si>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</si>
  <si>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</si>
  <si>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</si>
  <si>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</si>
  <si>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</si>
  <si>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</si>
  <si>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</si>
  <si>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</si>
  <si>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</si>
  <si>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</si>
  <si>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</si>
  <si>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</si>
  <si>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</si>
  <si>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</si>
  <si>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</si>
  <si>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</si>
  <si>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</si>
  <si>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</si>
  <si>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</si>
  <si>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</si>
  <si>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</si>
  <si>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</si>
  <si>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</si>
  <si>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</si>
  <si>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</si>
  <si>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</si>
  <si>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</si>
  <si>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</si>
  <si>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</si>
  <si>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</si>
  <si>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</si>
  <si>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</si>
  <si>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</si>
  <si>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</si>
  <si>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</si>
  <si>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</si>
  <si>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</si>
  <si>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</si>
  <si>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</si>
  <si>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</si>
  <si>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</si>
  <si>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</si>
  <si>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</si>
  <si>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</si>
  <si>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</si>
  <si>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</si>
  <si>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</si>
  <si>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</si>
  <si>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</si>
  <si>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</si>
  <si>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</si>
  <si>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</si>
  <si>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</si>
  <si>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</si>
  <si>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</si>
  <si>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</si>
  <si>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</si>
  <si>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</si>
  <si>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</si>
  <si>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</si>
  <si>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</si>
  <si>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</si>
  <si>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</si>
  <si>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</si>
  <si>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</si>
  <si>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</si>
  <si>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</si>
  <si>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</si>
  <si>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</si>
  <si>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</si>
  <si>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</si>
  <si>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</si>
  <si>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</si>
  <si>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</si>
  <si>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</si>
  <si>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</si>
  <si>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</si>
  <si>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</si>
  <si>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</si>
  <si>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</si>
  <si>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</si>
  <si>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</si>
  <si>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</si>
  <si>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</si>
  <si>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</si>
  <si>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</si>
  <si>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</si>
  <si>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</si>
  <si>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</si>
  <si>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</si>
  <si>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</si>
  <si>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</si>
  <si>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</si>
  <si>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</si>
  <si>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</si>
  <si>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</si>
  <si>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</si>
  <si>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</si>
  <si>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</si>
  <si>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</si>
  <si>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</si>
  <si>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</si>
  <si>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</si>
  <si>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</si>
  <si>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</si>
  <si>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</si>
  <si>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</si>
  <si>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</si>
  <si>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</si>
  <si>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</si>
  <si>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</si>
  <si>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</si>
  <si>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</si>
  <si>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</si>
  <si>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</si>
  <si>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</si>
  <si>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</si>
  <si>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</si>
  <si>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</si>
  <si>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</si>
  <si>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</si>
  <si>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</si>
  <si>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</si>
  <si>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</si>
  <si>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</si>
  <si>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</si>
  <si>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</si>
  <si>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</si>
  <si>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</si>
  <si>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</si>
  <si>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</si>
  <si>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</si>
  <si>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</si>
  <si>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</si>
  <si>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</si>
  <si>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</si>
  <si>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</si>
  <si>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</si>
  <si>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</si>
  <si>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</si>
  <si>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</si>
  <si>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</si>
  <si>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</si>
  <si>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</si>
  <si>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</si>
  <si>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</si>
  <si>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</si>
  <si>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</si>
  <si>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</si>
  <si>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</si>
  <si>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</si>
  <si>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</si>
  <si>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</si>
  <si>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</si>
  <si>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</si>
  <si>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</si>
  <si>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</si>
  <si>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</si>
  <si>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</si>
  <si>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</si>
  <si>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</si>
  <si>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</si>
  <si>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</si>
  <si>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</si>
  <si>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</si>
  <si>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</si>
  <si>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</si>
  <si>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</si>
  <si>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</si>
  <si>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</si>
  <si>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</si>
  <si>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</si>
  <si>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</si>
  <si>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</si>
  <si>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</si>
  <si>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</si>
  <si>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</si>
  <si>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</si>
  <si>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</si>
  <si>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</si>
  <si>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</si>
  <si>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</si>
  <si>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</si>
  <si>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</si>
  <si>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</si>
  <si>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</si>
  <si>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</si>
  <si>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</si>
  <si>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</si>
  <si>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</si>
  <si>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</si>
  <si>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</si>
  <si>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</si>
  <si>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</si>
  <si>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</si>
  <si>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</si>
  <si>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</si>
  <si>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</si>
  <si>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</si>
  <si>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</si>
  <si>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</si>
  <si>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</si>
  <si>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</si>
  <si>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</si>
  <si>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</si>
  <si>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</si>
  <si>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</si>
  <si>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</si>
  <si>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</si>
  <si>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</si>
  <si>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</si>
  <si>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</si>
  <si>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</si>
  <si>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</si>
  <si>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</si>
  <si>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</si>
  <si>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</si>
  <si>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</si>
  <si>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</si>
  <si>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</si>
  <si>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</si>
  <si>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</si>
  <si>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</si>
  <si>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</si>
  <si>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</si>
  <si>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</si>
  <si>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</si>
  <si>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</si>
  <si>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</si>
  <si>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</si>
  <si>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</si>
  <si>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</si>
  <si>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</si>
  <si>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</si>
  <si>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</si>
  <si>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</si>
  <si>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</si>
  <si>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</si>
  <si>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</si>
  <si>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</si>
  <si>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</si>
  <si>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</si>
  <si>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</si>
  <si>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</si>
  <si>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</si>
  <si>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</si>
  <si>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</si>
  <si>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</si>
  <si>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</si>
  <si>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</si>
  <si>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</si>
  <si>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</si>
  <si>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</si>
  <si>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</si>
  <si>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</si>
  <si>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</si>
  <si>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</si>
  <si>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</si>
  <si>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</si>
  <si>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</si>
  <si>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</si>
  <si>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</si>
  <si>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</si>
  <si>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</si>
  <si>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</si>
  <si>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</si>
  <si>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</si>
  <si>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</si>
  <si>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</si>
  <si>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</si>
  <si>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</si>
  <si>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</si>
  <si>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</si>
  <si>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</si>
  <si>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</si>
  <si>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</si>
  <si>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</si>
  <si>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</si>
  <si>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</si>
  <si>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</si>
  <si>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</si>
  <si>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</si>
  <si>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</si>
  <si>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</si>
  <si>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</si>
  <si>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</si>
  <si>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</si>
  <si>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</si>
  <si>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</si>
  <si>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</si>
  <si>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</si>
  <si>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</si>
  <si>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</si>
  <si>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</si>
  <si>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</si>
  <si>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</si>
  <si>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</si>
  <si>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</si>
  <si>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</si>
  <si>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</si>
  <si>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</si>
  <si>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</si>
  <si>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</si>
  <si>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</si>
  <si>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</si>
  <si>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</si>
  <si>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</si>
  <si>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</si>
  <si>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</si>
  <si>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</si>
  <si>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</si>
  <si>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</si>
  <si>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</si>
  <si>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</si>
  <si>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</si>
  <si>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</si>
  <si>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</si>
  <si>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</si>
  <si>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</si>
  <si>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</si>
  <si>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</si>
  <si>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</si>
  <si>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</si>
  <si>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</si>
  <si>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</si>
  <si>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</si>
  <si>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</si>
  <si>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</si>
  <si>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</si>
  <si>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</si>
  <si>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</si>
  <si>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</si>
  <si>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</si>
  <si>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</si>
  <si>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</si>
  <si>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</si>
  <si>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</si>
  <si>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</si>
  <si>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</si>
  <si>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</si>
  <si>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</si>
  <si>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</si>
  <si>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</si>
  <si>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</si>
  <si>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</si>
  <si>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</si>
  <si>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</si>
  <si>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</si>
  <si>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</si>
  <si>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</si>
  <si>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</si>
  <si>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</si>
  <si>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</si>
  <si>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</si>
  <si>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</si>
  <si>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</si>
  <si>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</si>
  <si>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</si>
  <si>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</si>
  <si>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</si>
  <si>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</si>
  <si>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</si>
  <si>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</si>
  <si>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</si>
  <si>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</si>
  <si>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</si>
  <si>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</si>
  <si>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</si>
  <si>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</si>
  <si>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</si>
  <si>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</si>
  <si>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</si>
  <si>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</si>
  <si>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</si>
  <si>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</si>
  <si>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</si>
  <si>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</si>
  <si>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</si>
  <si>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</si>
  <si>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</si>
  <si>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</si>
  <si>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</si>
  <si>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</si>
  <si>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</si>
  <si>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</si>
  <si>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</si>
  <si>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</si>
  <si>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</si>
  <si>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</si>
  <si>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</si>
  <si>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</si>
  <si>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</si>
  <si>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</si>
  <si>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</si>
  <si>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</si>
  <si>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</si>
  <si>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</si>
  <si>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</si>
  <si>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</si>
  <si>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</si>
  <si>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</si>
  <si>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</si>
  <si>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</si>
  <si>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</si>
  <si>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</si>
  <si>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</si>
  <si>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</si>
  <si>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</si>
  <si>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</si>
  <si>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</si>
  <si>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</si>
  <si>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</si>
  <si>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</si>
  <si>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</si>
  <si>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</si>
  <si>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</si>
  <si>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</si>
  <si>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</si>
  <si>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</si>
  <si>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</si>
  <si>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</si>
  <si>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</si>
  <si>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</si>
  <si>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</si>
  <si>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</si>
  <si>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</si>
  <si>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</si>
  <si>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</si>
  <si>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</si>
  <si>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</si>
  <si>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</si>
  <si>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</si>
  <si>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</si>
  <si>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</si>
  <si>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</si>
  <si>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</si>
  <si>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</si>
  <si>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</si>
  <si>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</si>
  <si>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</si>
  <si>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</si>
  <si>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</si>
  <si>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</si>
  <si>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</si>
  <si>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</si>
  <si>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</si>
  <si>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</si>
  <si>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</si>
  <si>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</si>
  <si>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</si>
  <si>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</si>
  <si>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</si>
  <si>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</si>
  <si>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</si>
  <si>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</si>
  <si>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</si>
  <si>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</si>
  <si>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</si>
  <si>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</si>
  <si>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</si>
  <si>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</si>
  <si>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</si>
  <si>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</si>
  <si>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</si>
  <si>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</si>
  <si>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</si>
  <si>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</si>
  <si>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</si>
  <si>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</si>
  <si>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</si>
  <si>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</si>
  <si>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</si>
  <si>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</si>
  <si>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</si>
  <si>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</si>
  <si>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</si>
  <si>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</si>
  <si>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</si>
  <si>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</si>
  <si>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</si>
  <si>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</si>
  <si>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</si>
  <si>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</si>
  <si>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</si>
  <si>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</si>
  <si>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</si>
  <si>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</si>
  <si>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</si>
  <si>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</si>
  <si>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</si>
  <si>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</si>
  <si>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</si>
  <si>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</si>
  <si>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</si>
  <si>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</si>
  <si>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</si>
  <si>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</si>
  <si>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</si>
  <si>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</si>
  <si>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</si>
  <si>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</si>
  <si>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</si>
  <si>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</si>
  <si>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</si>
  <si>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</si>
  <si>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</si>
  <si>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</si>
  <si>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</si>
  <si>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</si>
  <si>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</si>
  <si>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</si>
  <si>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</si>
  <si>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</si>
  <si>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</si>
  <si>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</si>
  <si>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</si>
  <si>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</si>
  <si>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</si>
  <si>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</si>
  <si>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</si>
  <si>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</si>
  <si>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</si>
  <si>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</si>
  <si>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</si>
  <si>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</si>
  <si>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</si>
  <si>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</si>
  <si>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</si>
  <si>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</si>
  <si>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</si>
  <si>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</si>
  <si>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</si>
  <si>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</si>
  <si>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</si>
  <si>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</si>
  <si>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</si>
  <si>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</si>
  <si>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</si>
  <si>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</si>
  <si>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</si>
  <si>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</si>
  <si>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</si>
  <si>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</si>
  <si>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</si>
  <si>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</si>
  <si>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</si>
  <si>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</si>
  <si>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</si>
  <si>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</si>
  <si>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</si>
  <si>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</si>
  <si>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</si>
  <si>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</si>
  <si>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</si>
  <si>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</si>
  <si>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</si>
  <si>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</si>
  <si>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</si>
  <si>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</si>
  <si>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</si>
  <si>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</si>
  <si>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</si>
  <si>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</si>
  <si>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</si>
  <si>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</si>
  <si>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</si>
  <si>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</si>
  <si>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</si>
  <si>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</si>
  <si>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</si>
  <si>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</si>
  <si>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</si>
  <si>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</si>
  <si>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</si>
  <si>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</si>
  <si>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</si>
  <si>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</si>
  <si>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</si>
  <si>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</si>
  <si>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</si>
  <si>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</si>
  <si>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</si>
  <si>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</si>
  <si>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</si>
  <si>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</si>
  <si>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</si>
  <si>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</si>
  <si>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</si>
  <si>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</si>
  <si>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</si>
  <si>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</si>
  <si>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</si>
  <si>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</si>
  <si>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</si>
  <si>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</si>
  <si>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</si>
  <si>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</si>
  <si>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</si>
  <si>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</si>
  <si>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</si>
  <si>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</si>
  <si>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</si>
  <si>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</si>
  <si>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</si>
  <si>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</si>
  <si>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</si>
  <si>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</si>
  <si>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</si>
  <si>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</si>
  <si>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</si>
  <si>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</si>
  <si>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</si>
  <si>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</si>
  <si>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</si>
  <si>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</si>
  <si>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</si>
  <si>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</si>
  <si>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</si>
  <si>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</si>
  <si>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</si>
  <si>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</si>
  <si>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</si>
  <si>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</si>
  <si>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</si>
  <si>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</si>
  <si>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</si>
  <si>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</si>
  <si>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</si>
  <si>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</si>
  <si>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</si>
  <si>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</si>
  <si>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</si>
  <si>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</si>
  <si>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</si>
  <si>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</si>
  <si>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</si>
  <si>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</si>
  <si>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</si>
  <si>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</si>
  <si>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</si>
  <si>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</si>
  <si>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</si>
  <si>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</si>
  <si>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</si>
  <si>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</si>
  <si>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</si>
  <si>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</si>
  <si>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</si>
  <si>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</si>
  <si>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</si>
  <si>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</si>
  <si>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</si>
  <si>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</si>
  <si>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</si>
  <si>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</si>
  <si>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</si>
  <si>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</si>
  <si>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</si>
  <si>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</si>
  <si>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</si>
  <si>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</si>
  <si>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</si>
  <si>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</si>
  <si>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</si>
  <si>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</si>
  <si>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</si>
  <si>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</si>
  <si>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</si>
  <si>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</si>
  <si>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</si>
  <si>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</si>
  <si>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</si>
  <si>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</si>
  <si>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</si>
  <si>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</si>
  <si>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</si>
  <si>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</si>
  <si>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</si>
  <si>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</si>
  <si>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</si>
  <si>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</si>
  <si>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</si>
  <si>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</si>
  <si>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</si>
  <si>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</si>
  <si>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</si>
  <si>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</si>
  <si>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</si>
  <si>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</si>
  <si>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</si>
  <si>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</si>
  <si>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</si>
  <si>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</si>
  <si>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</si>
  <si>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</si>
  <si>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</si>
  <si>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</si>
  <si>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</si>
  <si>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</si>
  <si>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</si>
  <si>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</si>
  <si>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</si>
  <si>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</si>
  <si>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</si>
  <si>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</si>
  <si>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</si>
  <si>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</si>
  <si>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</si>
  <si>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</si>
  <si>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</si>
  <si>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</si>
  <si>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</si>
  <si>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</si>
  <si>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</si>
  <si>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</si>
  <si>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</si>
  <si>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</si>
  <si>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</si>
  <si>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</si>
  <si>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</si>
  <si>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</si>
  <si>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</si>
  <si>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</si>
  <si>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</si>
  <si>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</si>
  <si>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</si>
  <si>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</si>
  <si>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</si>
  <si>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</si>
  <si>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</si>
  <si>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</si>
  <si>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</si>
  <si>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</si>
  <si>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</si>
  <si>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</si>
  <si>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</si>
  <si>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</si>
  <si>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</si>
  <si>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</si>
  <si>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</si>
  <si>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</si>
  <si>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</si>
  <si>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</si>
  <si>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</si>
  <si>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</si>
  <si>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</si>
  <si>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</si>
  <si>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</si>
  <si>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</si>
  <si>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</si>
  <si>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</si>
  <si>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</si>
  <si>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</si>
  <si>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</si>
  <si>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</si>
  <si>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</si>
  <si>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</si>
  <si>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</si>
  <si>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</si>
  <si>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</si>
  <si>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</si>
  <si>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</si>
  <si>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</si>
  <si>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</si>
  <si>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</si>
  <si>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</si>
  <si>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</si>
  <si>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</si>
  <si>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</si>
  <si>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</si>
  <si>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</si>
  <si>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</si>
  <si>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</si>
  <si>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</si>
  <si>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</si>
  <si>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</si>
  <si>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</si>
  <si>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</si>
  <si>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</si>
  <si>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</si>
  <si>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</si>
  <si>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</si>
  <si>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</si>
  <si>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</si>
  <si>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</si>
  <si>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</si>
  <si>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</si>
  <si>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</si>
  <si>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</si>
  <si>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</si>
  <si>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</si>
  <si>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</si>
  <si>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</si>
  <si>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</si>
  <si>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</si>
  <si>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</si>
  <si>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</si>
  <si>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</si>
  <si>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</si>
  <si>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</si>
  <si>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</si>
  <si>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</si>
  <si>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</si>
  <si>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</si>
  <si>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</si>
  <si>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</si>
  <si>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</si>
  <si>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</si>
  <si>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</si>
  <si>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</si>
  <si>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</si>
  <si>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</si>
  <si>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</si>
  <si>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</si>
  <si>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</si>
  <si>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</si>
  <si>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</si>
  <si>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</si>
  <si>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</si>
  <si>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</si>
  <si>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</si>
  <si>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</si>
  <si>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</si>
  <si>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</si>
  <si>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</si>
  <si>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</si>
  <si>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</si>
  <si>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</si>
  <si>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</si>
  <si>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</si>
  <si>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</si>
  <si>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</si>
  <si>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</si>
  <si>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</si>
  <si>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</si>
  <si>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</si>
  <si>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</si>
  <si>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</si>
  <si>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</si>
  <si>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</si>
  <si>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</si>
  <si>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</si>
  <si>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</si>
  <si>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</si>
  <si>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</si>
  <si>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</si>
  <si>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</si>
  <si>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</si>
  <si>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</si>
  <si>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</si>
  <si>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</si>
  <si>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</si>
  <si>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</si>
  <si>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</si>
  <si>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</si>
  <si>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</si>
  <si>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</si>
  <si>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</si>
  <si>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</si>
  <si>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</si>
  <si>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</si>
  <si>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</si>
  <si>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</si>
  <si>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</si>
  <si>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</si>
  <si>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</si>
  <si>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</si>
  <si>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</si>
  <si>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</si>
  <si>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</si>
  <si>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</si>
  <si>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</si>
  <si>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</si>
  <si>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</si>
  <si>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</si>
  <si>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</si>
  <si>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</si>
  <si>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</si>
  <si>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</si>
  <si>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</si>
  <si>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</si>
  <si>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</si>
  <si>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</si>
  <si>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</si>
  <si>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</si>
  <si>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</si>
  <si>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</si>
  <si>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</si>
  <si>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</si>
  <si>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</si>
  <si>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</si>
  <si>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</si>
  <si>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</si>
  <si>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</si>
  <si>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</si>
  <si>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</si>
  <si>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</si>
  <si>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</si>
  <si>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</si>
  <si>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</si>
  <si>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</si>
  <si>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</si>
  <si>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</si>
  <si>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</si>
  <si>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</si>
  <si>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</si>
  <si>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</si>
  <si>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</si>
  <si>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</si>
  <si>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</si>
  <si>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</si>
  <si>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</si>
  <si>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</si>
  <si>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</si>
  <si>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</si>
  <si>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</si>
  <si>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</si>
  <si>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</si>
  <si>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</si>
  <si>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</si>
  <si>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</si>
  <si>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</si>
  <si>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</si>
  <si>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</si>
  <si>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</si>
  <si>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</si>
  <si>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</si>
  <si>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</si>
  <si>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</si>
  <si>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</si>
  <si>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</si>
  <si>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</si>
  <si>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</si>
  <si>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</si>
  <si>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</si>
  <si>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</si>
  <si>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</si>
  <si>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</si>
  <si>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</si>
  <si>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</si>
  <si>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</si>
  <si>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</si>
  <si>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</si>
  <si>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</si>
  <si>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</si>
  <si>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</si>
  <si>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</si>
  <si>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</si>
  <si>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</si>
  <si>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</si>
  <si>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</si>
  <si>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</si>
  <si>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</si>
  <si>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</si>
  <si>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</si>
  <si>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</si>
  <si>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</si>
  <si>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</si>
  <si>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</si>
  <si>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</si>
  <si>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</si>
  <si>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</si>
  <si>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</si>
  <si>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</si>
  <si>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</si>
  <si>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</si>
  <si>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</si>
  <si>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</si>
  <si>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</si>
  <si>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</si>
  <si>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</si>
  <si>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</si>
  <si>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</si>
  <si>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</si>
  <si>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</si>
  <si>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</si>
  <si>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</si>
  <si>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</si>
  <si>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</si>
  <si>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</si>
  <si>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</si>
  <si>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</si>
  <si>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</si>
  <si>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</si>
  <si>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</si>
  <si>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</si>
  <si>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</si>
  <si>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</si>
  <si>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</si>
  <si>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</si>
  <si>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</si>
  <si>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</si>
  <si>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</si>
  <si>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</si>
  <si>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</si>
  <si>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</si>
  <si>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</si>
  <si>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</si>
  <si>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</si>
  <si>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</si>
  <si>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</si>
  <si>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</si>
  <si>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</si>
  <si>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</si>
  <si>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</si>
  <si>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</si>
  <si>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</si>
  <si>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</si>
  <si>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</si>
  <si>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</si>
  <si>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</si>
  <si>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</si>
  <si>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</si>
  <si>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</si>
  <si>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</si>
  <si>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</si>
  <si>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</si>
  <si>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</si>
  <si>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</si>
  <si>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</si>
  <si>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</si>
  <si>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</si>
  <si>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</si>
  <si>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</si>
  <si>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</si>
  <si>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</si>
  <si>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</si>
  <si>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</si>
  <si>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</si>
  <si>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</si>
  <si>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</si>
  <si>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</si>
  <si>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</si>
  <si>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</si>
  <si>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</si>
  <si>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</si>
  <si>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</si>
  <si>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</si>
  <si>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</si>
  <si>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</si>
  <si>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</si>
  <si>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</si>
  <si>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</si>
  <si>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</si>
  <si>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</si>
  <si>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</si>
  <si>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</si>
  <si>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</si>
  <si>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</si>
  <si>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</si>
  <si>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</si>
  <si>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</si>
  <si>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</si>
  <si>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</si>
  <si>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</si>
  <si>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</si>
  <si>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</si>
  <si>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</si>
  <si>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</si>
  <si>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</si>
  <si>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</si>
  <si>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</si>
  <si>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</si>
  <si>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</si>
  <si>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</si>
  <si>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</si>
  <si>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</si>
  <si>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</si>
  <si>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</si>
  <si>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</si>
  <si>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</si>
  <si>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</si>
  <si>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</si>
  <si>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</si>
  <si>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</si>
  <si>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</si>
  <si>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</si>
  <si>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</si>
  <si>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</si>
  <si>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</si>
  <si>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</si>
  <si>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</si>
  <si>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</si>
  <si>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</si>
  <si>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</si>
  <si>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</si>
  <si>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</si>
  <si>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</si>
  <si>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</si>
  <si>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</si>
  <si>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</si>
  <si>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</si>
  <si>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</si>
  <si>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</si>
  <si>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</si>
  <si>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</si>
  <si>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</si>
  <si>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</si>
  <si>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</si>
  <si>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</si>
  <si>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</si>
  <si>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</si>
  <si>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</si>
  <si>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</si>
  <si>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</si>
  <si>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</si>
  <si>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</si>
  <si>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</si>
  <si>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</si>
  <si>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</si>
  <si>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</si>
  <si>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</si>
  <si>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</si>
  <si>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</si>
  <si>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</si>
  <si>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</si>
  <si>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</si>
  <si>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</si>
  <si>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</si>
  <si>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</si>
  <si>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</si>
  <si>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</si>
  <si>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</si>
  <si>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</si>
  <si>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</si>
  <si>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</si>
  <si>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</si>
  <si>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</si>
  <si>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</si>
  <si>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</si>
  <si>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</si>
  <si>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</si>
  <si>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</si>
  <si>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</si>
  <si>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</si>
  <si>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</si>
  <si>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</si>
  <si>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</si>
  <si>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</si>
  <si>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</si>
  <si>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</si>
  <si>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</si>
  <si>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</si>
  <si>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</si>
  <si>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</si>
  <si>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</si>
  <si>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</si>
  <si>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</si>
  <si>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</si>
  <si>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</si>
  <si>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</si>
  <si>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</si>
  <si>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</si>
  <si>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</si>
  <si>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</si>
  <si>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</si>
  <si>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</si>
  <si>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</si>
  <si>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</si>
  <si>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</si>
  <si>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</si>
  <si>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</si>
  <si>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</si>
  <si>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</si>
  <si>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</si>
  <si>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</si>
  <si>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</si>
  <si>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</si>
  <si>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</si>
  <si>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</si>
  <si>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</si>
  <si>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</si>
  <si>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</si>
  <si>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</si>
  <si>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</si>
  <si>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</si>
  <si>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</si>
  <si>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</si>
  <si>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</si>
  <si>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</si>
  <si>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</si>
  <si>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</si>
  <si>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</si>
  <si>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</si>
  <si>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</si>
  <si>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</si>
  <si>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</si>
  <si>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</si>
  <si>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</si>
  <si>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</si>
  <si>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</si>
  <si>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</si>
  <si>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</si>
  <si>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</si>
  <si>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</si>
  <si>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</si>
  <si>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</si>
  <si>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</si>
  <si>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</si>
  <si>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</si>
  <si>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</si>
  <si>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</si>
  <si>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</si>
  <si>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</si>
  <si>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</si>
  <si>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</si>
  <si>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</si>
  <si>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</si>
  <si>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</si>
  <si>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</si>
  <si>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</si>
  <si>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</si>
  <si>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</si>
  <si>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</si>
  <si>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</si>
  <si>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</si>
  <si>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</si>
  <si>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</si>
  <si>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</si>
  <si>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</si>
  <si>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</si>
  <si>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</si>
  <si>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</si>
  <si>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</si>
  <si>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</si>
  <si>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</si>
  <si>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</si>
  <si>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</si>
  <si>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</si>
  <si>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</si>
  <si>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</si>
  <si>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</si>
  <si>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</si>
  <si>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</si>
  <si>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</si>
  <si>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</si>
  <si>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</si>
  <si>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</si>
  <si>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</si>
  <si>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</si>
  <si>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</si>
  <si>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</si>
  <si>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</si>
  <si>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</si>
  <si>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</si>
  <si>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</si>
  <si>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</si>
  <si>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</si>
  <si>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</si>
  <si>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</si>
  <si>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</si>
  <si>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</si>
  <si>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</si>
  <si>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</si>
  <si>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</si>
  <si>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</si>
  <si>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</si>
  <si>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</si>
  <si>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</si>
  <si>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</si>
  <si>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</si>
  <si>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</si>
  <si>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</si>
  <si>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</si>
  <si>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</si>
  <si>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</si>
  <si>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</si>
  <si>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</si>
  <si>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</si>
  <si>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</si>
  <si>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</si>
  <si>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</si>
  <si>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</si>
  <si>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</si>
  <si>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</si>
  <si>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</si>
  <si>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</si>
  <si>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</si>
  <si>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</si>
  <si>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</si>
  <si>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</si>
  <si>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</si>
  <si>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</si>
  <si>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</si>
  <si>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</si>
  <si>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</si>
  <si>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</si>
  <si>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</si>
  <si>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</si>
  <si>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</si>
  <si>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</si>
  <si>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</si>
  <si>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</si>
  <si>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</si>
  <si>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</si>
  <si>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</si>
  <si>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</si>
  <si>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</si>
  <si>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</si>
  <si>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</si>
  <si>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</si>
  <si>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</si>
  <si>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</si>
  <si>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</si>
  <si>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</si>
  <si>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</si>
  <si>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</si>
  <si>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</si>
  <si>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</si>
  <si>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</si>
  <si>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</si>
  <si>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</si>
  <si>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</si>
  <si>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</si>
  <si>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</si>
  <si>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</si>
  <si>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</si>
  <si>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</si>
  <si>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</si>
  <si>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</si>
  <si>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</si>
  <si>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</si>
  <si>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</si>
  <si>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</si>
  <si>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</si>
  <si>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</si>
  <si>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</si>
  <si>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</si>
  <si>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</si>
  <si>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</si>
  <si>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</si>
  <si>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</si>
  <si>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</si>
  <si>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</si>
  <si>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</si>
  <si>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</si>
  <si>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</si>
  <si>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</si>
  <si>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</si>
  <si>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</si>
  <si>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</si>
  <si>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</si>
  <si>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</si>
  <si>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</si>
  <si>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</si>
  <si>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</si>
  <si>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</si>
  <si>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</si>
  <si>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</si>
  <si>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</si>
  <si>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</si>
  <si>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</si>
  <si>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</si>
  <si>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</si>
  <si>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</si>
  <si>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</si>
  <si>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</si>
  <si>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</si>
  <si>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</si>
  <si>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</si>
  <si>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</si>
  <si>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</si>
  <si>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</si>
  <si>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</si>
  <si>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</si>
  <si>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</si>
  <si>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</si>
  <si>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</si>
  <si>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</si>
  <si>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</si>
  <si>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</si>
  <si>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</si>
  <si>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</si>
  <si>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</si>
  <si>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</si>
  <si>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</si>
  <si>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</si>
  <si>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</si>
  <si>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</si>
  <si>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</si>
  <si>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</si>
  <si>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</si>
  <si>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</si>
  <si>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</si>
  <si>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</si>
  <si>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</si>
  <si>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</si>
  <si>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</si>
  <si>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</si>
  <si>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</si>
  <si>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</si>
  <si>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</si>
  <si>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</si>
  <si>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</si>
  <si>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</si>
  <si>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</si>
  <si>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</si>
  <si>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</si>
  <si>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</si>
  <si>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</si>
  <si>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</si>
  <si>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</si>
  <si>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</si>
  <si>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</si>
  <si>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</si>
  <si>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</si>
  <si>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</si>
  <si>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</si>
  <si>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</si>
  <si>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</si>
  <si>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</si>
  <si>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</si>
  <si>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</si>
  <si>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</si>
  <si>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</si>
  <si>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</si>
  <si>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</si>
  <si>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</si>
  <si>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</si>
  <si>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</si>
  <si>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</si>
  <si>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</si>
  <si>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</si>
  <si>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</si>
  <si>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</si>
  <si>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</si>
  <si>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</si>
  <si>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</si>
  <si>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</si>
  <si>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</si>
  <si>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</si>
  <si>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</si>
  <si>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</si>
  <si>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</si>
  <si>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</si>
  <si>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</si>
  <si>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</si>
  <si>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</si>
  <si>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</si>
  <si>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</si>
  <si>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</si>
  <si>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</si>
  <si>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</si>
  <si>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 xml:space="preserve">Average </t>
  </si>
  <si>
    <t>average of net revenue</t>
  </si>
  <si>
    <t>Name</t>
  </si>
  <si>
    <t>Suraj</t>
  </si>
  <si>
    <t>Yogesh</t>
  </si>
  <si>
    <t>Ashish</t>
  </si>
  <si>
    <t>Dhiraj</t>
  </si>
  <si>
    <t>Sanket</t>
  </si>
  <si>
    <t>MathMarks</t>
  </si>
  <si>
    <t>ScienceMarks</t>
  </si>
  <si>
    <t>EnglishMarks</t>
  </si>
  <si>
    <t>Sub Avg</t>
  </si>
  <si>
    <t>Grand Total</t>
  </si>
  <si>
    <t>Sunil</t>
  </si>
  <si>
    <t>Ankit</t>
  </si>
  <si>
    <t>Tina</t>
  </si>
  <si>
    <t>Soham</t>
  </si>
  <si>
    <t>Dinesh</t>
  </si>
  <si>
    <t>Sum</t>
  </si>
  <si>
    <t>Average</t>
  </si>
  <si>
    <t>Running Total</t>
  </si>
  <si>
    <t>Count</t>
  </si>
  <si>
    <t>Column1</t>
  </si>
  <si>
    <t>Grace Marks</t>
  </si>
  <si>
    <t>Total With Grace</t>
  </si>
  <si>
    <t>Ram</t>
  </si>
  <si>
    <t>Sports Grace Marks</t>
  </si>
  <si>
    <t>Sports Marks</t>
  </si>
  <si>
    <t>Total Sales(using sale ref)</t>
  </si>
  <si>
    <t>Avg order value(using namedrange)</t>
  </si>
  <si>
    <t>Total Sales (using namedrange)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</si>
</sst>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7" fillId="0" borderId="0" xfId="0" applyFont="1"/>
    <xf numFmtId="0" fontId="3" fillId="0" borderId="0" xfId="0" applyFont="1"/>
    <xf numFmtId="0" fontId="9" fillId="0" borderId="0" xfId="0" applyFont="1"/>
    <xf numFmtId="164" fontId="0" fillId="0" borderId="0" xfId="0" applyNumberFormat="1"/>
    <xf numFmtId="0" fontId="2" fillId="0" borderId="0" xfId="0" applyFont="1"/>
    <xf numFmtId="0" fontId="8" fillId="3" borderId="2" xfId="0" applyFont="1" applyFill="1" applyBorder="1"/>
    <xf numFmtId="0" fontId="8" fillId="3" borderId="3" xfId="0" applyFont="1" applyFill="1" applyBorder="1"/>
    <xf numFmtId="0" fontId="8" fillId="3" borderId="4" xfId="0" applyFont="1" applyFill="1" applyBorder="1"/>
    <xf numFmtId="0" fontId="1" fillId="0" borderId="0" xfId="0" applyFont="1"/>
    <xf numFmtId="0" fontId="0" fillId="0" borderId="0" xfId="0" applyNumberFormat="1"/>
    <xf numFmtId="0" fontId="7" fillId="0" borderId="5" xfId="0" applyFont="1" applyBorder="1"/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B22B71-8AFD-4F6E-BE41-95806FFDF7C5}" name="Table2" displayName="Table2" ref="A1:N15347" totalsRowCount="1" headerRowDxfId="33" dataDxfId="32">
  <autoFilter ref="A1:N15346" xr:uid="{A0B22B71-8AFD-4F6E-BE41-95806FFDF7C5}"/>
  <tableColumns count="14">
    <tableColumn id="1" xr3:uid="{A91A9829-A597-429B-BE6B-8A5FD64A381E}" name="order_id" dataDxfId="31" totalsRowDxfId="12"/>
    <tableColumn id="2" xr3:uid="{230D89A2-0306-4451-8CC4-01484DDE3E18}" name="region" dataDxfId="30" totalsRowDxfId="11"/>
    <tableColumn id="3" xr3:uid="{E04BC67B-5D79-4759-9166-069018E5B933}" name="category" dataDxfId="29" totalsRowDxfId="10"/>
    <tableColumn id="4" xr3:uid="{E60B704F-CCBE-4B15-BE53-1720763EF489}" name="sales" totalsRowFunction="custom" dataDxfId="28" totalsRowDxfId="9">
      <totalsRowFormula>SUM(D2:D15346)</totalsRowFormula>
    </tableColumn>
    <tableColumn id="5" xr3:uid="{6BE8200B-8E5F-4F8D-9738-0E9E195B4404}" name="discount" dataDxfId="27" totalsRowDxfId="8"/>
    <tableColumn id="6" xr3:uid="{CECCCBAB-C77E-462D-A29C-E4DD09E8D79C}" name="discount_value" dataDxfId="26" totalsRowDxfId="7">
      <calculatedColumnFormula>D2*E2</calculatedColumnFormula>
    </tableColumn>
    <tableColumn id="7" xr3:uid="{E54DA555-A587-4ADF-82A4-6E0BB45B4881}" name="quantity" dataDxfId="25" totalsRowDxfId="6"/>
    <tableColumn id="8" xr3:uid="{9E7D1C51-B5FE-401C-A824-57DB80E85C93}" name="order_date" dataDxfId="24" totalsRowDxfId="5"/>
    <tableColumn id="9" xr3:uid="{E9EEA918-99F1-476A-8CD0-0FA01C675A2D}" name="delivery_date" dataDxfId="23" totalsRowDxfId="4"/>
    <tableColumn id="10" xr3:uid="{1E6A8550-EDB3-48B8-B9ED-94937AA16FA1}" name="customer_type" dataDxfId="22" totalsRowDxfId="3"/>
    <tableColumn id="11" xr3:uid="{F36BB149-FF03-4CD9-8D00-9EC53F891409}" name="payment_mode" dataDxfId="21" totalsRowDxfId="2"/>
    <tableColumn id="12" xr3:uid="{94AA8C79-5405-4510-9537-653BF4F04662}" name="profit" dataDxfId="20" totalsRowDxfId="1"/>
    <tableColumn id="13" xr3:uid="{26E1A1DE-6577-49EA-8989-EF810AB336CA}" name="city" dataDxfId="19" totalsRowDxfId="0"/>
    <tableColumn id="14" xr3:uid="{00B74518-C5A2-45F4-BDDB-6491EFDDC8B9}" name="net_revenue">
      <calculatedColumnFormula>D2-F2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FFCADD-E61A-4789-A82A-FD270E0EF62F}" name="Table1" displayName="Table1" ref="B2:F10" totalsRowShown="0">
  <autoFilter ref="B2:F10" xr:uid="{CFFFCADD-E61A-4789-A82A-FD270E0EF62F}"/>
  <tableColumns count="5">
    <tableColumn id="1" xr3:uid="{3A795158-4647-4BFF-9736-D7E46EADDDAF}" name="Name"/>
    <tableColumn id="2" xr3:uid="{0960093E-D3CB-46FD-9005-CBE6B5DE0E2D}" name="MathMarks"/>
    <tableColumn id="3" xr3:uid="{389E8FB2-ED57-42BA-A4D7-9CB82C2F7779}" name="ScienceMarks"/>
    <tableColumn id="4" xr3:uid="{FFF09A0D-46F9-4E24-B507-EF2333538B55}" name="EnglishMarks"/>
    <tableColumn id="5" xr3:uid="{B7780378-1D03-4240-B096-0C0C819250AC}" name="Grand Tot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D7DA84-590A-4701-BD24-6F5E5D33E5CD}" name="Table3" displayName="Table3" ref="B2:H7" totalsRowCount="1" headerRowDxfId="18" headerRowBorderDxfId="17" tableBorderDxfId="16">
  <autoFilter ref="B2:H6" xr:uid="{48D7DA84-590A-4701-BD24-6F5E5D33E5CD}"/>
  <sortState xmlns:xlrd2="http://schemas.microsoft.com/office/spreadsheetml/2017/richdata2" ref="B3:H6">
    <sortCondition ref="G2:G6"/>
  </sortState>
  <tableColumns count="7">
    <tableColumn id="1" xr3:uid="{6A40121E-14ED-43DE-8FED-BD8D842380F9}" name="Name" dataDxfId="15" totalsRowDxfId="14"/>
    <tableColumn id="2" xr3:uid="{908D129A-A116-43CC-9931-A26C8729D028}" name="MathMarks" totalsRowFunction="custom">
      <totalsRowFormula>AVERAGE(mmarks)</totalsRowFormula>
    </tableColumn>
    <tableColumn id="3" xr3:uid="{3135DAEC-1AA9-4C8F-9539-612E5A670AAD}" name="ScienceMarks" totalsRowFunction="custom">
      <totalsRowFormula>AVERAGE(smarks)</totalsRowFormula>
    </tableColumn>
    <tableColumn id="4" xr3:uid="{9C47ADAE-AD36-457A-A1DF-BF2832859AFD}" name="EnglishMarks" totalsRowFunction="custom">
      <totalsRowFormula>AVERAGE(emarks)</totalsRowFormula>
    </tableColumn>
    <tableColumn id="5" xr3:uid="{48B9B316-3384-4D86-B0DA-070CBF36991D}" name="Grand Total" dataDxfId="13">
      <calculatedColumnFormula>SUM(Table3[[#This Row],[MathMarks]:[EnglishMarks]])</calculatedColumnFormula>
    </tableColumn>
    <tableColumn id="6" xr3:uid="{50C7F4B5-2C51-48A4-97D2-DDB74C7DA8C8}" name="Total With Grace">
      <calculatedColumnFormula>SUM(Table3[[#This Row],[Grand Total]]+$J$3)</calculatedColumnFormula>
    </tableColumn>
    <tableColumn id="7" xr3:uid="{DF2947C2-5E83-40C9-B20A-2A565C0BCD6A}" name="Sports Grace Marks">
      <calculatedColumnFormula>SUM(Table3[[#This Row],[Total With Grace]]+sportsgrace)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opLeftCell="D1" workbookViewId="0">
      <selection activeCell="G14" sqref="G14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8.5546875" bestFit="1" customWidth="1"/>
    <col min="5" max="5" width="13.109375" customWidth="1"/>
    <col min="6" max="6" width="20.4414062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7.33203125" customWidth="1"/>
    <col min="15" max="15" width="26.5546875" customWidth="1"/>
    <col min="16" max="16" width="31.6640625" bestFit="1" customWidth="1"/>
    <col min="17" max="17" width="14.44140625" customWidth="1"/>
  </cols>
  <sheetData>
    <row r="1" spans="1:18" ht="14.25" customHeight="1" x14ac:dyDescent="0.3">
      <c r="A1" s="1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D2-F2</f>
        <v>492.30809999999997</v>
      </c>
      <c r="O2" s="4"/>
      <c r="P2" s="5"/>
      <c r="Q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ref="N3:N66" si="1">D3-F3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  <c r="P4" s="7" t="s">
        <v>15410</v>
      </c>
      <c r="Q4">
        <f>SUM(Table2[sales])</f>
        <v>39262877.519999973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  <c r="P6" s="7" t="s">
        <v>15381</v>
      </c>
      <c r="Q6">
        <f>AVERAGE(Table2[net_revenue])</f>
        <v>1915.1920821179576</v>
      </c>
      <c r="R6" s="8" t="s">
        <v>15383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  <c r="P8" s="7" t="s">
        <v>15412</v>
      </c>
      <c r="Q8">
        <f>SUM(totalsales)</f>
        <v>39262877.519999973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  <c r="P9" s="7" t="s">
        <v>15411</v>
      </c>
      <c r="Q9">
        <f>AVERAGE(netrevenue)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7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7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7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7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7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7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7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  <c r="P15319">
        <v>15346</v>
      </c>
    </row>
    <row r="15320" spans="1:17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7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7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  <c r="P15322" s="7" t="s">
        <v>15380</v>
      </c>
      <c r="Q15322">
        <f>Table2[[#Totals],[sales]]</f>
        <v>39262877.519999973</v>
      </c>
    </row>
    <row r="15323" spans="1:17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  <c r="P15323" s="8" t="s">
        <v>15382</v>
      </c>
    </row>
    <row r="15324" spans="1:17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7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7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7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7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  <c r="O15346" s="6"/>
      <c r="P15346" s="6"/>
      <c r="Q15346" s="6"/>
    </row>
    <row r="15347" spans="1:17" ht="15" customHeight="1" x14ac:dyDescent="0.3">
      <c r="A15347" s="2"/>
      <c r="B15347" s="2"/>
      <c r="C15347" s="2"/>
      <c r="D15347" s="2">
        <f>SUM(D2:D15346)</f>
        <v>39262877.519999973</v>
      </c>
      <c r="E15347" s="2"/>
      <c r="F15347" s="2"/>
      <c r="G15347" s="2"/>
      <c r="H15347" s="3"/>
      <c r="I15347" s="3"/>
      <c r="J15347" s="2"/>
      <c r="K15347" s="2"/>
      <c r="L15347" s="2"/>
      <c r="M15347" s="2"/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071A8-D3DA-4669-A941-07048508BA93}">
  <dimension ref="B2:F10"/>
  <sheetViews>
    <sheetView workbookViewId="0">
      <selection activeCell="B10" sqref="B10"/>
    </sheetView>
  </sheetViews>
  <sheetFormatPr defaultRowHeight="14.4" x14ac:dyDescent="0.3"/>
  <cols>
    <col min="3" max="3" width="12.6640625" customWidth="1"/>
    <col min="4" max="4" width="14.44140625" customWidth="1"/>
    <col min="5" max="5" width="14" customWidth="1"/>
    <col min="6" max="6" width="12.6640625" customWidth="1"/>
  </cols>
  <sheetData>
    <row r="2" spans="2:6" x14ac:dyDescent="0.3">
      <c r="B2" t="s">
        <v>15384</v>
      </c>
      <c r="C2" t="s">
        <v>15390</v>
      </c>
      <c r="D2" t="s">
        <v>15391</v>
      </c>
      <c r="E2" t="s">
        <v>15392</v>
      </c>
      <c r="F2" s="11" t="s">
        <v>15394</v>
      </c>
    </row>
    <row r="3" spans="2:6" x14ac:dyDescent="0.3">
      <c r="B3" t="s">
        <v>15385</v>
      </c>
      <c r="C3">
        <v>68</v>
      </c>
      <c r="D3">
        <v>78</v>
      </c>
      <c r="E3">
        <v>88</v>
      </c>
      <c r="F3">
        <f>SUM(SurajTotal)</f>
        <v>234</v>
      </c>
    </row>
    <row r="4" spans="2:6" x14ac:dyDescent="0.3">
      <c r="B4" t="s">
        <v>15386</v>
      </c>
      <c r="C4">
        <v>76</v>
      </c>
      <c r="D4">
        <v>98</v>
      </c>
      <c r="E4">
        <v>89</v>
      </c>
      <c r="F4">
        <f>SUM(YogeshTotal)</f>
        <v>263</v>
      </c>
    </row>
    <row r="5" spans="2:6" x14ac:dyDescent="0.3">
      <c r="B5" t="s">
        <v>15387</v>
      </c>
      <c r="C5">
        <v>86</v>
      </c>
      <c r="D5">
        <v>67</v>
      </c>
      <c r="E5">
        <v>97</v>
      </c>
      <c r="F5">
        <f>SUM(AshishMarks)</f>
        <v>250</v>
      </c>
    </row>
    <row r="6" spans="2:6" x14ac:dyDescent="0.3">
      <c r="B6" t="s">
        <v>15388</v>
      </c>
      <c r="C6">
        <v>69</v>
      </c>
      <c r="D6">
        <v>96</v>
      </c>
      <c r="E6">
        <v>95</v>
      </c>
      <c r="F6">
        <f>SUM(DhirajMarks)</f>
        <v>260</v>
      </c>
    </row>
    <row r="7" spans="2:6" x14ac:dyDescent="0.3">
      <c r="B7" s="11" t="s">
        <v>15395</v>
      </c>
      <c r="C7">
        <v>88</v>
      </c>
      <c r="D7">
        <v>83</v>
      </c>
      <c r="E7">
        <v>45</v>
      </c>
      <c r="F7">
        <f>SUM(SunilMarks)</f>
        <v>216</v>
      </c>
    </row>
    <row r="8" spans="2:6" x14ac:dyDescent="0.3">
      <c r="B8" t="s">
        <v>15389</v>
      </c>
      <c r="C8">
        <v>79</v>
      </c>
      <c r="D8">
        <v>81</v>
      </c>
      <c r="E8">
        <v>48</v>
      </c>
      <c r="F8">
        <f>SUM(SanketMarks)</f>
        <v>208</v>
      </c>
    </row>
    <row r="9" spans="2:6" x14ac:dyDescent="0.3">
      <c r="B9" s="11" t="s">
        <v>15396</v>
      </c>
      <c r="C9">
        <v>98</v>
      </c>
      <c r="D9">
        <v>89</v>
      </c>
      <c r="E9">
        <v>86</v>
      </c>
    </row>
    <row r="10" spans="2:6" ht="15.6" x14ac:dyDescent="0.3">
      <c r="B10" s="9" t="s">
        <v>15393</v>
      </c>
      <c r="C10" s="10">
        <f>AVERAGE(C3:C9)</f>
        <v>80.571428571428569</v>
      </c>
      <c r="D10" s="10">
        <f>AVERAGE(ScienceMarks)</f>
        <v>83.833333333333329</v>
      </c>
      <c r="E10">
        <f>AVERAGE(EnglishMarks)</f>
        <v>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A084E-2E77-4553-838E-FE719873291A}">
  <dimension ref="B2:J7"/>
  <sheetViews>
    <sheetView tabSelected="1" workbookViewId="0">
      <selection activeCell="G15" sqref="G15"/>
    </sheetView>
  </sheetViews>
  <sheetFormatPr defaultRowHeight="14.4" x14ac:dyDescent="0.3"/>
  <cols>
    <col min="2" max="2" width="10.44140625" customWidth="1"/>
    <col min="3" max="3" width="12.6640625" customWidth="1"/>
    <col min="4" max="4" width="14.44140625" customWidth="1"/>
    <col min="5" max="5" width="14" customWidth="1"/>
    <col min="6" max="6" width="12.6640625" customWidth="1"/>
    <col min="7" max="7" width="17.21875" bestFit="1" customWidth="1"/>
    <col min="8" max="8" width="19.6640625" bestFit="1" customWidth="1"/>
    <col min="9" max="9" width="11.21875" bestFit="1" customWidth="1"/>
  </cols>
  <sheetData>
    <row r="2" spans="2:10" x14ac:dyDescent="0.3">
      <c r="B2" s="12" t="s">
        <v>15384</v>
      </c>
      <c r="C2" s="13" t="s">
        <v>15390</v>
      </c>
      <c r="D2" s="13" t="s">
        <v>15391</v>
      </c>
      <c r="E2" s="13" t="s">
        <v>15392</v>
      </c>
      <c r="F2" s="14" t="s">
        <v>15394</v>
      </c>
      <c r="G2" s="13" t="s">
        <v>15406</v>
      </c>
      <c r="H2" s="13" t="s">
        <v>15408</v>
      </c>
    </row>
    <row r="3" spans="2:10" x14ac:dyDescent="0.3">
      <c r="B3" s="11" t="s">
        <v>15398</v>
      </c>
      <c r="C3">
        <v>65</v>
      </c>
      <c r="D3">
        <v>68</v>
      </c>
      <c r="E3">
        <v>45</v>
      </c>
      <c r="F3" s="16">
        <f>SUM(Table3[[#This Row],[MathMarks]:[EnglishMarks]])</f>
        <v>178</v>
      </c>
      <c r="G3">
        <f>SUM(Table3[[#This Row],[Grand Total]]+$J$3)</f>
        <v>183</v>
      </c>
      <c r="H3">
        <f>SUM(Table3[[#This Row],[Total With Grace]]+sportsgrace)</f>
        <v>186</v>
      </c>
      <c r="I3" s="17" t="s">
        <v>15405</v>
      </c>
      <c r="J3" s="17">
        <v>5</v>
      </c>
    </row>
    <row r="4" spans="2:10" x14ac:dyDescent="0.3">
      <c r="B4" s="11" t="s">
        <v>15399</v>
      </c>
      <c r="C4">
        <v>77</v>
      </c>
      <c r="D4">
        <v>65</v>
      </c>
      <c r="E4">
        <v>68</v>
      </c>
      <c r="F4" s="16">
        <f>SUM(Table3[[#This Row],[MathMarks]:[EnglishMarks]])</f>
        <v>210</v>
      </c>
      <c r="G4">
        <f>SUM(Table3[[#This Row],[Grand Total]]+$J$3)</f>
        <v>215</v>
      </c>
      <c r="H4">
        <f>SUM(Table3[[#This Row],[Total With Grace]]+sportsgrace)</f>
        <v>218</v>
      </c>
      <c r="I4" s="17" t="s">
        <v>15409</v>
      </c>
      <c r="J4" s="17">
        <v>3</v>
      </c>
    </row>
    <row r="5" spans="2:10" x14ac:dyDescent="0.3">
      <c r="B5" s="11" t="s">
        <v>15397</v>
      </c>
      <c r="C5">
        <v>56</v>
      </c>
      <c r="D5">
        <v>86</v>
      </c>
      <c r="E5">
        <v>88</v>
      </c>
      <c r="F5" s="16">
        <f>SUM(Table3[[#This Row],[MathMarks]:[EnglishMarks]])</f>
        <v>230</v>
      </c>
      <c r="G5">
        <f>SUM(Table3[[#This Row],[Grand Total]]+$J$3)</f>
        <v>235</v>
      </c>
      <c r="H5">
        <f>SUM(Table3[[#This Row],[Total With Grace]]+sportsgrace)</f>
        <v>238</v>
      </c>
    </row>
    <row r="6" spans="2:10" x14ac:dyDescent="0.3">
      <c r="B6" s="15" t="s">
        <v>15407</v>
      </c>
      <c r="C6">
        <v>81</v>
      </c>
      <c r="D6">
        <v>78</v>
      </c>
      <c r="E6">
        <v>95</v>
      </c>
      <c r="F6" s="16">
        <f>SUM(Table3[[#This Row],[MathMarks]:[EnglishMarks]])</f>
        <v>254</v>
      </c>
      <c r="G6">
        <f>SUM(Table3[[#This Row],[Grand Total]]+$J$3)</f>
        <v>259</v>
      </c>
      <c r="H6">
        <f>SUM(Table3[[#This Row],[Total With Grace]]+sportsgrace)</f>
        <v>262</v>
      </c>
    </row>
    <row r="7" spans="2:10" x14ac:dyDescent="0.3">
      <c r="B7" s="15"/>
      <c r="C7">
        <f>AVERAGE(mmarks)</f>
        <v>69.75</v>
      </c>
      <c r="D7">
        <f>AVERAGE(smarks)</f>
        <v>74.25</v>
      </c>
      <c r="E7">
        <f>AVERAGE(emarks)</f>
        <v>74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17</vt:i4>
      </vt:variant>
    </vt:vector>
  </HeadingPairs>
  <TitlesOfParts>
    <vt:vector size="20" baseType="lpstr">
      <vt:lpstr>Sheet1</vt:lpstr>
      <vt:lpstr>Sheet2</vt:lpstr>
      <vt:lpstr>Sheet3</vt:lpstr>
      <vt:lpstr>AshishMarks</vt:lpstr>
      <vt:lpstr>DhirajMarks</vt:lpstr>
      <vt:lpstr>emarks</vt:lpstr>
      <vt:lpstr>EnglishMarks</vt:lpstr>
      <vt:lpstr>mathMarks</vt:lpstr>
      <vt:lpstr>mmarks</vt:lpstr>
      <vt:lpstr>netrevenue</vt:lpstr>
      <vt:lpstr>SanketMarks</vt:lpstr>
      <vt:lpstr>ScienceMarks</vt:lpstr>
      <vt:lpstr>smarks</vt:lpstr>
      <vt:lpstr>sohammarks</vt:lpstr>
      <vt:lpstr>sportsgrace</vt:lpstr>
      <vt:lpstr>SunilMarks</vt:lpstr>
      <vt:lpstr>SurajTotal</vt:lpstr>
      <vt:lpstr>Tina</vt:lpstr>
      <vt:lpstr>totalsales</vt:lpstr>
      <vt:lpstr>YogeshTotal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2026-04-18T06:02:34Z</dcterms:created>
  <dcterms:modified xsi:type="dcterms:W3CDTF">2026-07-01T01:59:40Z</dcterms:modified>
</cp:coreProperties>
</file>